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４ 香川県議会議員選挙\H23.4.10\"/>
    </mc:Choice>
  </mc:AlternateContent>
  <bookViews>
    <workbookView xWindow="120" yWindow="135" windowWidth="10005" windowHeight="10005"/>
  </bookViews>
  <sheets>
    <sheet name="sheet1" sheetId="1" r:id="rId1"/>
  </sheets>
  <definedNames>
    <definedName name="_xlnm.Print_Titles" localSheetId="0">sheet1!$1:$1</definedName>
  </definedNames>
  <calcPr calcId="152511"/>
</workbook>
</file>

<file path=xl/calcChain.xml><?xml version="1.0" encoding="utf-8"?>
<calcChain xmlns="http://schemas.openxmlformats.org/spreadsheetml/2006/main">
  <c r="Z7" i="1" l="1"/>
  <c r="B20" i="1"/>
  <c r="B19" i="1"/>
  <c r="I17" i="1"/>
  <c r="AD7" i="1"/>
  <c r="H17" i="1"/>
  <c r="AC7" i="1"/>
  <c r="G17" i="1"/>
  <c r="AB7" i="1"/>
  <c r="F17" i="1"/>
  <c r="AA7" i="1"/>
  <c r="E17" i="1"/>
  <c r="D17" i="1"/>
  <c r="Y7" i="1"/>
  <c r="C17" i="1" s="1"/>
  <c r="X7" i="1"/>
  <c r="B17" i="1" s="1"/>
  <c r="A17" i="1"/>
  <c r="I16" i="1"/>
  <c r="H16" i="1"/>
  <c r="G16" i="1"/>
  <c r="F16" i="1"/>
  <c r="E16" i="1"/>
  <c r="D16" i="1"/>
  <c r="C16" i="1"/>
  <c r="B16" i="1"/>
  <c r="A16" i="1"/>
  <c r="I15" i="1"/>
  <c r="H15" i="1"/>
  <c r="G15" i="1"/>
  <c r="F15" i="1"/>
  <c r="E15" i="1"/>
  <c r="D15" i="1"/>
  <c r="C15" i="1"/>
  <c r="B15" i="1"/>
  <c r="A15" i="1"/>
  <c r="I14" i="1"/>
  <c r="H14" i="1"/>
  <c r="G14" i="1"/>
  <c r="F14" i="1"/>
  <c r="E14" i="1"/>
  <c r="D14" i="1"/>
  <c r="C14" i="1"/>
  <c r="B14" i="1"/>
  <c r="A14" i="1"/>
  <c r="W7" i="1"/>
  <c r="L12" i="1" s="1"/>
  <c r="V7" i="1"/>
  <c r="K12" i="1" s="1"/>
  <c r="U7" i="1"/>
  <c r="J12" i="1" s="1"/>
  <c r="T7" i="1"/>
  <c r="I12" i="1" s="1"/>
  <c r="S7" i="1"/>
  <c r="H12" i="1" s="1"/>
  <c r="R7" i="1"/>
  <c r="G12" i="1" s="1"/>
  <c r="Q7" i="1"/>
  <c r="F12" i="1" s="1"/>
  <c r="P7" i="1"/>
  <c r="E12" i="1" s="1"/>
  <c r="O7" i="1"/>
  <c r="D12" i="1" s="1"/>
  <c r="N7" i="1"/>
  <c r="C12" i="1" s="1"/>
  <c r="M7" i="1"/>
  <c r="B12" i="1" s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<sst xmlns="http://schemas.openxmlformats.org/spreadsheetml/2006/main" count="43" uniqueCount="43">
  <si>
    <r>
      <t>県議会議員選挙　</t>
    </r>
    <r>
      <rPr>
        <sz val="20"/>
        <rFont val="ＭＳ ゴシック"/>
        <family val="3"/>
        <charset val="128"/>
      </rPr>
      <t>開票状況確定</t>
    </r>
    <r>
      <rPr>
        <sz val="10"/>
        <rFont val="ＭＳ ゴシック"/>
        <family val="3"/>
        <charset val="128"/>
      </rPr>
      <t>　速報集計表</t>
    </r>
  </si>
  <si>
    <t>11日0時45分 発表</t>
  </si>
  <si>
    <r>
      <t> </t>
    </r>
    <r>
      <rPr>
        <b/>
        <sz val="12"/>
        <rFont val="ＭＳ ゴシック"/>
        <family val="3"/>
        <charset val="128"/>
      </rPr>
      <t>高松市選挙区</t>
    </r>
  </si>
  <si>
    <t>区分</t>
  </si>
  <si>
    <t> 1
竹本敏信
 (無所属)</t>
  </si>
  <si>
    <t> 2
三野やすひろ
 (無所属)</t>
  </si>
  <si>
    <t> 3
宮本よしさだ
 (自由民主党)</t>
  </si>
  <si>
    <t> 4
石井とおる
 (無所属)</t>
  </si>
  <si>
    <t> 5
平木すすむ
 (自由民主党)</t>
  </si>
  <si>
    <t> 6
三好けんいち
 (無所属)</t>
  </si>
  <si>
    <t> 7
藤川たけと
 (民主党)</t>
  </si>
  <si>
    <t> 8
ひらおか英士
 (自由民主党)</t>
  </si>
  <si>
    <t> 9
宮本よう子
 (無所属)</t>
  </si>
  <si>
    <t> 10
小河ゆうま
 (無所属)</t>
  </si>
  <si>
    <t> 11
宮本ひろみ
 (民主党)</t>
  </si>
  <si>
    <t> 12
つづき信行
 (公明党)</t>
  </si>
  <si>
    <t> 13
かし昭二
 (日本共産党)</t>
  </si>
  <si>
    <t> 14
かまだ守恭
 (自由民主党)</t>
  </si>
  <si>
    <t> 15
村上豊
 (民主党)</t>
  </si>
  <si>
    <t> 16
山本さとし
 (民主党)</t>
  </si>
  <si>
    <t> 17
ひろせ良隆
 (公明党)</t>
  </si>
  <si>
    <t> 18
あやだ福雄
 (自由民主党)</t>
  </si>
  <si>
    <t> 19
大山一郎
 (自由民主党)</t>
  </si>
  <si>
    <t> 20
高木英一
 (無所属)</t>
  </si>
  <si>
    <t> 21
白川よう子
 (日本共産党)</t>
  </si>
  <si>
    <t> 22
松本きみつぐ
 (自由民主党)</t>
  </si>
  <si>
    <t>得票総数
A</t>
  </si>
  <si>
    <t>按分で切り捨てた票数
B</t>
  </si>
  <si>
    <t>有効投票数(A+B)
C</t>
  </si>
  <si>
    <t>無効
投票数
D</t>
  </si>
  <si>
    <t>投票総数
(C+D)
E</t>
  </si>
  <si>
    <t>不受理持帰り等
F</t>
  </si>
  <si>
    <t>投票者数
(E+F)
G</t>
  </si>
  <si>
    <t>投票点検
終了時刻</t>
  </si>
  <si>
    <t>高松市</t>
  </si>
  <si>
    <t>11日00時20分</t>
  </si>
  <si>
    <t>直島町</t>
  </si>
  <si>
    <t>10日22時40分</t>
  </si>
  <si>
    <t>高松市選挙区 計</t>
  </si>
  <si>
    <t>　　 </t>
  </si>
  <si>
    <t>(参考)</t>
  </si>
  <si>
    <t>法定得票数</t>
  </si>
  <si>
    <t>供託物没収点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</si>
</sst>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0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8.5"/>
      <color indexed="9"/>
      <name val="ＭＳ ゴシック"/>
      <family val="3"/>
      <charset val="128"/>
    </font>
    <font>
      <sz val="10"/>
      <color indexed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176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showGridLines="0" tabSelected="1" workbookViewId="0">
      <pane xSplit="1" ySplit="4" topLeftCell="B11" activePane="bottomRight" state="frozen"/>
      <selection activeCell="B1" sqref="B1"/>
      <selection pane="topRight" activeCell="B1" sqref="B1"/>
      <selection pane="bottomLeft"/>
      <selection pane="bottomRight" activeCell="J2" sqref="J2:L2"/>
    </sheetView>
  </sheetViews>
  <sheetFormatPr defaultRowHeight="13.5" x14ac:dyDescent="0.15"/>
  <cols>
    <col min="1" max="1" width="15" customWidth="1"/>
    <col min="2" max="23" width="14.375" customWidth="1"/>
    <col min="24" max="24" width="10" customWidth="1"/>
    <col min="25" max="26" width="8.75" customWidth="1"/>
    <col min="27" max="27" width="6.25" customWidth="1"/>
    <col min="28" max="28" width="8.75" customWidth="1"/>
    <col min="29" max="29" width="7.5" customWidth="1"/>
    <col min="30" max="30" width="8.75" customWidth="1"/>
    <col min="31" max="31" width="11.25" customWidth="1"/>
  </cols>
  <sheetData>
    <row r="1" spans="1:31" s="1" customFormat="1" ht="22.5" customHeight="1" x14ac:dyDescent="0.15">
      <c r="A1" s="26"/>
      <c r="B1" s="26"/>
      <c r="C1" s="26"/>
      <c r="D1" s="26" t="s">
        <v>0</v>
      </c>
      <c r="E1" s="26"/>
      <c r="F1" s="26"/>
      <c r="G1" s="26"/>
      <c r="H1" s="26"/>
      <c r="I1" s="26"/>
      <c r="J1" s="26"/>
      <c r="K1" s="27" t="s">
        <v>1</v>
      </c>
      <c r="L1" s="27"/>
    </row>
    <row r="2" spans="1:31" s="1" customFormat="1" ht="22.5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8"/>
      <c r="K2" s="28"/>
      <c r="L2" s="28"/>
    </row>
    <row r="3" spans="1:31" ht="33.75" customHeight="1" x14ac:dyDescent="0.15">
      <c r="A3" s="24" t="s">
        <v>2</v>
      </c>
      <c r="B3" s="24"/>
    </row>
    <row r="4" spans="1:31" s="1" customFormat="1" ht="47.25" customHeight="1" x14ac:dyDescent="0.15">
      <c r="A4" s="2" t="s">
        <v>3</v>
      </c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  <c r="T4" s="5" t="s">
        <v>22</v>
      </c>
      <c r="U4" s="5" t="s">
        <v>23</v>
      </c>
      <c r="V4" s="5" t="s">
        <v>24</v>
      </c>
      <c r="W4" s="5" t="s">
        <v>25</v>
      </c>
      <c r="X4" s="6" t="s">
        <v>26</v>
      </c>
      <c r="Y4" s="7" t="s">
        <v>27</v>
      </c>
      <c r="Z4" s="6" t="s">
        <v>28</v>
      </c>
      <c r="AA4" s="6" t="s">
        <v>29</v>
      </c>
      <c r="AB4" s="6" t="s">
        <v>30</v>
      </c>
      <c r="AC4" s="6" t="s">
        <v>31</v>
      </c>
      <c r="AD4" s="6" t="s">
        <v>32</v>
      </c>
      <c r="AE4" s="6" t="s">
        <v>33</v>
      </c>
    </row>
    <row r="5" spans="1:31" ht="18.75" customHeight="1" x14ac:dyDescent="0.15">
      <c r="A5" s="8" t="s">
        <v>34</v>
      </c>
      <c r="B5" s="9">
        <v>7090</v>
      </c>
      <c r="C5" s="9">
        <v>8847</v>
      </c>
      <c r="D5" s="10">
        <v>12702.717000000001</v>
      </c>
      <c r="E5" s="9">
        <v>1892</v>
      </c>
      <c r="F5" s="9">
        <v>11465</v>
      </c>
      <c r="G5" s="9">
        <v>1863</v>
      </c>
      <c r="H5" s="9">
        <v>4337</v>
      </c>
      <c r="I5" s="9">
        <v>3667</v>
      </c>
      <c r="J5" s="10">
        <v>3561.634</v>
      </c>
      <c r="K5" s="9">
        <v>4233</v>
      </c>
      <c r="L5" s="10">
        <v>3683.6869999999999</v>
      </c>
      <c r="M5" s="11">
        <v>10612</v>
      </c>
      <c r="N5" s="11">
        <v>7461</v>
      </c>
      <c r="O5" s="11">
        <v>8863</v>
      </c>
      <c r="P5" s="11">
        <v>6452</v>
      </c>
      <c r="Q5" s="11">
        <v>5178</v>
      </c>
      <c r="R5" s="11">
        <v>10571</v>
      </c>
      <c r="S5" s="11">
        <v>9268</v>
      </c>
      <c r="T5" s="11">
        <v>12659</v>
      </c>
      <c r="U5" s="11">
        <v>7900</v>
      </c>
      <c r="V5" s="12">
        <v>6647.9589999999998</v>
      </c>
      <c r="W5" s="11">
        <v>7290</v>
      </c>
      <c r="X5" s="12">
        <v>156243.997</v>
      </c>
      <c r="Y5" s="13">
        <v>3.0000000000000001E-3</v>
      </c>
      <c r="Z5" s="14">
        <v>156244</v>
      </c>
      <c r="AA5" s="14">
        <v>2961</v>
      </c>
      <c r="AB5" s="14">
        <v>159205</v>
      </c>
      <c r="AC5" s="14">
        <v>1</v>
      </c>
      <c r="AD5" s="14">
        <v>159206</v>
      </c>
      <c r="AE5" s="6" t="s">
        <v>35</v>
      </c>
    </row>
    <row r="6" spans="1:31" ht="18.75" customHeight="1" x14ac:dyDescent="0.15">
      <c r="A6" s="8" t="s">
        <v>36</v>
      </c>
      <c r="B6" s="9">
        <v>19</v>
      </c>
      <c r="C6" s="9">
        <v>303</v>
      </c>
      <c r="D6" s="10">
        <v>34.462000000000003</v>
      </c>
      <c r="E6" s="9">
        <v>79</v>
      </c>
      <c r="F6" s="9">
        <v>68</v>
      </c>
      <c r="G6" s="9">
        <v>13</v>
      </c>
      <c r="H6" s="9">
        <v>46</v>
      </c>
      <c r="I6" s="9">
        <v>13</v>
      </c>
      <c r="J6" s="10">
        <v>75.006</v>
      </c>
      <c r="K6" s="9">
        <v>39</v>
      </c>
      <c r="L6" s="10">
        <v>39.53</v>
      </c>
      <c r="M6" s="11">
        <v>274</v>
      </c>
      <c r="N6" s="11">
        <v>26</v>
      </c>
      <c r="O6" s="11">
        <v>58</v>
      </c>
      <c r="P6" s="11">
        <v>34</v>
      </c>
      <c r="Q6" s="11">
        <v>25</v>
      </c>
      <c r="R6" s="11">
        <v>17</v>
      </c>
      <c r="S6" s="11">
        <v>289</v>
      </c>
      <c r="T6" s="11">
        <v>207</v>
      </c>
      <c r="U6" s="11">
        <v>56</v>
      </c>
      <c r="V6" s="11">
        <v>18</v>
      </c>
      <c r="W6" s="11">
        <v>26</v>
      </c>
      <c r="X6" s="12">
        <v>1758.998</v>
      </c>
      <c r="Y6" s="13">
        <v>2E-3</v>
      </c>
      <c r="Z6" s="14">
        <v>1759</v>
      </c>
      <c r="AA6" s="14">
        <v>36</v>
      </c>
      <c r="AB6" s="14">
        <v>1795</v>
      </c>
      <c r="AC6" s="14">
        <v>0</v>
      </c>
      <c r="AD6" s="14">
        <v>1795</v>
      </c>
      <c r="AE6" s="6" t="s">
        <v>37</v>
      </c>
    </row>
    <row r="7" spans="1:31" ht="26.25" customHeight="1" x14ac:dyDescent="0.15">
      <c r="A7" s="2" t="s">
        <v>38</v>
      </c>
      <c r="B7" s="9">
        <f t="shared" ref="B7:AD7" si="0">SUM(B5:B6)</f>
        <v>7109</v>
      </c>
      <c r="C7" s="9">
        <f t="shared" si="0"/>
        <v>9150</v>
      </c>
      <c r="D7" s="10">
        <f t="shared" si="0"/>
        <v>12737.179</v>
      </c>
      <c r="E7" s="9">
        <f t="shared" si="0"/>
        <v>1971</v>
      </c>
      <c r="F7" s="9">
        <f t="shared" si="0"/>
        <v>11533</v>
      </c>
      <c r="G7" s="9">
        <f t="shared" si="0"/>
        <v>1876</v>
      </c>
      <c r="H7" s="9">
        <f t="shared" si="0"/>
        <v>4383</v>
      </c>
      <c r="I7" s="9">
        <f t="shared" si="0"/>
        <v>3680</v>
      </c>
      <c r="J7" s="10">
        <f t="shared" si="0"/>
        <v>3636.64</v>
      </c>
      <c r="K7" s="9">
        <f t="shared" si="0"/>
        <v>4272</v>
      </c>
      <c r="L7" s="10">
        <f t="shared" si="0"/>
        <v>3723.2170000000001</v>
      </c>
      <c r="M7" s="11">
        <f t="shared" si="0"/>
        <v>10886</v>
      </c>
      <c r="N7" s="11">
        <f t="shared" si="0"/>
        <v>7487</v>
      </c>
      <c r="O7" s="11">
        <f t="shared" si="0"/>
        <v>8921</v>
      </c>
      <c r="P7" s="11">
        <f t="shared" si="0"/>
        <v>6486</v>
      </c>
      <c r="Q7" s="11">
        <f t="shared" si="0"/>
        <v>5203</v>
      </c>
      <c r="R7" s="11">
        <f t="shared" si="0"/>
        <v>10588</v>
      </c>
      <c r="S7" s="11">
        <f t="shared" si="0"/>
        <v>9557</v>
      </c>
      <c r="T7" s="11">
        <f t="shared" si="0"/>
        <v>12866</v>
      </c>
      <c r="U7" s="11">
        <f t="shared" si="0"/>
        <v>7956</v>
      </c>
      <c r="V7" s="12">
        <f t="shared" si="0"/>
        <v>6665.9589999999998</v>
      </c>
      <c r="W7" s="11">
        <f t="shared" si="0"/>
        <v>7316</v>
      </c>
      <c r="X7" s="12">
        <f t="shared" si="0"/>
        <v>158002.995</v>
      </c>
      <c r="Y7" s="15">
        <f t="shared" si="0"/>
        <v>5.0000000000000001E-3</v>
      </c>
      <c r="Z7" s="14">
        <f t="shared" si="0"/>
        <v>158003</v>
      </c>
      <c r="AA7" s="14">
        <f t="shared" si="0"/>
        <v>2997</v>
      </c>
      <c r="AB7" s="14">
        <f t="shared" si="0"/>
        <v>161000</v>
      </c>
      <c r="AC7" s="14">
        <f t="shared" si="0"/>
        <v>1</v>
      </c>
      <c r="AD7" s="14">
        <f t="shared" si="0"/>
        <v>161001</v>
      </c>
      <c r="AE7" s="16" t="s">
        <v>39</v>
      </c>
    </row>
    <row r="8" spans="1:31" ht="15" customHeight="1" x14ac:dyDescent="0.15">
      <c r="A8" s="17"/>
    </row>
    <row r="9" spans="1:31" ht="36" customHeight="1" x14ac:dyDescent="0.15">
      <c r="A9" s="2" t="str">
        <f>A4</f>
        <v>区分</v>
      </c>
      <c r="B9" s="4" t="str">
        <f t="shared" ref="B9:L12" si="1">M4</f>
        <v> 12
つづき信行
 (公明党)</v>
      </c>
      <c r="C9" s="4" t="str">
        <f t="shared" si="1"/>
        <v> 13
かし昭二
 (日本共産党)</v>
      </c>
      <c r="D9" s="4" t="str">
        <f t="shared" si="1"/>
        <v> 14
かまだ守恭
 (自由民主党)</v>
      </c>
      <c r="E9" s="4" t="str">
        <f t="shared" si="1"/>
        <v> 15
村上豊
 (民主党)</v>
      </c>
      <c r="F9" s="4" t="str">
        <f t="shared" si="1"/>
        <v> 16
山本さとし
 (民主党)</v>
      </c>
      <c r="G9" s="4" t="str">
        <f t="shared" si="1"/>
        <v> 17
ひろせ良隆
 (公明党)</v>
      </c>
      <c r="H9" s="4" t="str">
        <f t="shared" si="1"/>
        <v> 18
あやだ福雄
 (自由民主党)</v>
      </c>
      <c r="I9" s="4" t="str">
        <f t="shared" si="1"/>
        <v> 19
大山一郎
 (自由民主党)</v>
      </c>
      <c r="J9" s="4" t="str">
        <f t="shared" si="1"/>
        <v> 20
高木英一
 (無所属)</v>
      </c>
      <c r="K9" s="4" t="str">
        <f t="shared" si="1"/>
        <v> 21
白川よう子
 (日本共産党)</v>
      </c>
      <c r="L9" s="4" t="str">
        <f t="shared" si="1"/>
        <v> 22
松本きみつぐ
 (自由民主党)</v>
      </c>
    </row>
    <row r="10" spans="1:31" ht="18.75" customHeight="1" x14ac:dyDescent="0.15">
      <c r="A10" s="18" t="str">
        <f>A5</f>
        <v>高松市</v>
      </c>
      <c r="B10" s="9">
        <f t="shared" si="1"/>
        <v>10612</v>
      </c>
      <c r="C10" s="9">
        <f t="shared" si="1"/>
        <v>7461</v>
      </c>
      <c r="D10" s="9">
        <f t="shared" si="1"/>
        <v>8863</v>
      </c>
      <c r="E10" s="9">
        <f t="shared" si="1"/>
        <v>6452</v>
      </c>
      <c r="F10" s="9">
        <f t="shared" si="1"/>
        <v>5178</v>
      </c>
      <c r="G10" s="9">
        <f t="shared" si="1"/>
        <v>10571</v>
      </c>
      <c r="H10" s="9">
        <f t="shared" si="1"/>
        <v>9268</v>
      </c>
      <c r="I10" s="9">
        <f t="shared" si="1"/>
        <v>12659</v>
      </c>
      <c r="J10" s="9">
        <f t="shared" si="1"/>
        <v>7900</v>
      </c>
      <c r="K10" s="10">
        <f t="shared" si="1"/>
        <v>6647.9589999999998</v>
      </c>
      <c r="L10" s="9">
        <f t="shared" si="1"/>
        <v>7290</v>
      </c>
    </row>
    <row r="11" spans="1:31" ht="18.75" customHeight="1" x14ac:dyDescent="0.15">
      <c r="A11" s="18" t="str">
        <f>A6</f>
        <v>直島町</v>
      </c>
      <c r="B11" s="9">
        <f t="shared" si="1"/>
        <v>274</v>
      </c>
      <c r="C11" s="9">
        <f t="shared" si="1"/>
        <v>26</v>
      </c>
      <c r="D11" s="9">
        <f t="shared" si="1"/>
        <v>58</v>
      </c>
      <c r="E11" s="9">
        <f t="shared" si="1"/>
        <v>34</v>
      </c>
      <c r="F11" s="9">
        <f t="shared" si="1"/>
        <v>25</v>
      </c>
      <c r="G11" s="9">
        <f t="shared" si="1"/>
        <v>17</v>
      </c>
      <c r="H11" s="9">
        <f t="shared" si="1"/>
        <v>289</v>
      </c>
      <c r="I11" s="9">
        <f t="shared" si="1"/>
        <v>207</v>
      </c>
      <c r="J11" s="9">
        <f t="shared" si="1"/>
        <v>56</v>
      </c>
      <c r="K11" s="9">
        <f t="shared" si="1"/>
        <v>18</v>
      </c>
      <c r="L11" s="9">
        <f t="shared" si="1"/>
        <v>26</v>
      </c>
    </row>
    <row r="12" spans="1:31" ht="26.25" customHeight="1" x14ac:dyDescent="0.15">
      <c r="A12" s="2" t="str">
        <f>A7</f>
        <v>高松市選挙区 計</v>
      </c>
      <c r="B12" s="9">
        <f t="shared" si="1"/>
        <v>10886</v>
      </c>
      <c r="C12" s="9">
        <f t="shared" si="1"/>
        <v>7487</v>
      </c>
      <c r="D12" s="9">
        <f t="shared" si="1"/>
        <v>8921</v>
      </c>
      <c r="E12" s="9">
        <f t="shared" si="1"/>
        <v>6486</v>
      </c>
      <c r="F12" s="9">
        <f t="shared" si="1"/>
        <v>5203</v>
      </c>
      <c r="G12" s="9">
        <f t="shared" si="1"/>
        <v>10588</v>
      </c>
      <c r="H12" s="9">
        <f t="shared" si="1"/>
        <v>9557</v>
      </c>
      <c r="I12" s="9">
        <f t="shared" si="1"/>
        <v>12866</v>
      </c>
      <c r="J12" s="9">
        <f t="shared" si="1"/>
        <v>7956</v>
      </c>
      <c r="K12" s="10">
        <f t="shared" si="1"/>
        <v>6665.9589999999998</v>
      </c>
      <c r="L12" s="9">
        <f t="shared" si="1"/>
        <v>7316</v>
      </c>
    </row>
    <row r="13" spans="1:31" ht="15" customHeight="1" x14ac:dyDescent="0.15">
      <c r="A13" s="17"/>
    </row>
    <row r="14" spans="1:31" ht="36" customHeight="1" x14ac:dyDescent="0.15">
      <c r="A14" s="2" t="str">
        <f>A4</f>
        <v>区分</v>
      </c>
      <c r="B14" s="19" t="str">
        <f t="shared" ref="B14:I17" si="2">X4</f>
        <v>得票総数
A</v>
      </c>
      <c r="C14" s="19" t="str">
        <f t="shared" si="2"/>
        <v>按分で切り捨てた票数
B</v>
      </c>
      <c r="D14" s="19" t="str">
        <f t="shared" si="2"/>
        <v>有効投票数(A+B)
C</v>
      </c>
      <c r="E14" s="19" t="str">
        <f t="shared" si="2"/>
        <v>無効
投票数
D</v>
      </c>
      <c r="F14" s="19" t="str">
        <f t="shared" si="2"/>
        <v>投票総数
(C+D)
E</v>
      </c>
      <c r="G14" s="19" t="str">
        <f t="shared" si="2"/>
        <v>不受理持帰り等
F</v>
      </c>
      <c r="H14" s="19" t="str">
        <f t="shared" si="2"/>
        <v>投票者数
(E+F)
G</v>
      </c>
      <c r="I14" s="19" t="str">
        <f t="shared" si="2"/>
        <v>投票点検
終了時刻</v>
      </c>
    </row>
    <row r="15" spans="1:31" ht="18.75" customHeight="1" x14ac:dyDescent="0.15">
      <c r="A15" s="8" t="str">
        <f>A5</f>
        <v>高松市</v>
      </c>
      <c r="B15" s="10">
        <f t="shared" si="2"/>
        <v>156243.997</v>
      </c>
      <c r="C15" s="20">
        <f t="shared" si="2"/>
        <v>3.0000000000000001E-3</v>
      </c>
      <c r="D15" s="9">
        <f t="shared" si="2"/>
        <v>156244</v>
      </c>
      <c r="E15" s="9">
        <f t="shared" si="2"/>
        <v>2961</v>
      </c>
      <c r="F15" s="9">
        <f t="shared" si="2"/>
        <v>159205</v>
      </c>
      <c r="G15" s="9">
        <f t="shared" si="2"/>
        <v>1</v>
      </c>
      <c r="H15" s="9">
        <f t="shared" si="2"/>
        <v>159206</v>
      </c>
      <c r="I15" s="20" t="str">
        <f t="shared" si="2"/>
        <v>11日00時20分</v>
      </c>
    </row>
    <row r="16" spans="1:31" ht="18.75" customHeight="1" x14ac:dyDescent="0.15">
      <c r="A16" s="8" t="str">
        <f>A6</f>
        <v>直島町</v>
      </c>
      <c r="B16" s="10">
        <f t="shared" si="2"/>
        <v>1758.998</v>
      </c>
      <c r="C16" s="20">
        <f t="shared" si="2"/>
        <v>2E-3</v>
      </c>
      <c r="D16" s="9">
        <f t="shared" si="2"/>
        <v>1759</v>
      </c>
      <c r="E16" s="9">
        <f t="shared" si="2"/>
        <v>36</v>
      </c>
      <c r="F16" s="9">
        <f t="shared" si="2"/>
        <v>1795</v>
      </c>
      <c r="G16" s="9">
        <f t="shared" si="2"/>
        <v>0</v>
      </c>
      <c r="H16" s="9">
        <f t="shared" si="2"/>
        <v>1795</v>
      </c>
      <c r="I16" s="20" t="str">
        <f t="shared" si="2"/>
        <v>10日22時40分</v>
      </c>
    </row>
    <row r="17" spans="1:9" ht="26.25" customHeight="1" x14ac:dyDescent="0.15">
      <c r="A17" s="2" t="str">
        <f>A7</f>
        <v>高松市選挙区 計</v>
      </c>
      <c r="B17" s="10">
        <f t="shared" si="2"/>
        <v>158002.995</v>
      </c>
      <c r="C17" s="10">
        <f t="shared" si="2"/>
        <v>5.0000000000000001E-3</v>
      </c>
      <c r="D17" s="9">
        <f t="shared" si="2"/>
        <v>158003</v>
      </c>
      <c r="E17" s="9">
        <f t="shared" si="2"/>
        <v>2997</v>
      </c>
      <c r="F17" s="9">
        <f t="shared" si="2"/>
        <v>161000</v>
      </c>
      <c r="G17" s="9">
        <f t="shared" si="2"/>
        <v>1</v>
      </c>
      <c r="H17" s="9">
        <f t="shared" si="2"/>
        <v>161001</v>
      </c>
      <c r="I17" s="20" t="str">
        <f t="shared" si="2"/>
        <v>　　 </v>
      </c>
    </row>
    <row r="18" spans="1:9" s="21" customFormat="1" ht="22.5" customHeight="1" x14ac:dyDescent="0.15">
      <c r="A18" s="22" t="s">
        <v>40</v>
      </c>
    </row>
    <row r="19" spans="1:9" x14ac:dyDescent="0.15">
      <c r="A19" s="23" t="s">
        <v>41</v>
      </c>
      <c r="B19" s="25" t="str">
        <f>Z7&amp;"÷(15×4)="&amp;ROUNDDOWN(Z7/(15*4),3)</f>
        <v>158003÷(15×4)=2633.383</v>
      </c>
      <c r="C19" s="25"/>
    </row>
    <row r="20" spans="1:9" x14ac:dyDescent="0.15">
      <c r="A20" s="23" t="s">
        <v>42</v>
      </c>
      <c r="B20" s="25" t="str">
        <f>Z7&amp;"÷(15×10)="&amp;ROUNDDOWN(Z7/(15*10),3)</f>
        <v>158003÷(15×10)=1053.353</v>
      </c>
      <c r="C20" s="25"/>
    </row>
  </sheetData>
  <mergeCells count="9">
    <mergeCell ref="K1:L1"/>
    <mergeCell ref="A2:C2"/>
    <mergeCell ref="D2:I2"/>
    <mergeCell ref="J2:L2"/>
    <mergeCell ref="A3:B3"/>
    <mergeCell ref="B19:C19"/>
    <mergeCell ref="B20:C20"/>
    <mergeCell ref="A1:C1"/>
    <mergeCell ref="D1:J1"/>
  </mergeCells>
  <phoneticPr fontId="1"/>
  <printOptions horizontalCentered="1"/>
  <pageMargins left="0.5" right="0.5" top="0.79" bottom="0.7" header="0.45" footer="0.51"/>
  <pageSetup paperSize="9" scale="81" orientation="landscape" verticalDpi="0" r:id="rId1"/>
  <headerFooter alignWithMargins="0">
    <oddHeader>&amp;L第4号様式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dcterms:created xsi:type="dcterms:W3CDTF">2011-04-10T23:51:21Z</dcterms:created>
  <dcterms:modified xsi:type="dcterms:W3CDTF">2018-03-22T10:45:21Z</dcterms:modified>
</cp:coreProperties>
</file>