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６ 香川海区漁業調整委員会委員選挙\H24.8.2\"/>
    </mc:Choice>
  </mc:AlternateContent>
  <bookViews>
    <workbookView xWindow="120" yWindow="135" windowWidth="10005" windowHeight="10005"/>
  </bookViews>
  <sheets>
    <sheet name="sheet1" sheetId="1" r:id="rId1"/>
  </sheets>
  <definedNames>
    <definedName name="_xlnm.Print_Area" localSheetId="0">sheet1!$A$1:$S$18</definedName>
    <definedName name="_xlnm.Print_Titles" localSheetId="0">sheet1!$1:$5</definedName>
  </definedNames>
  <calcPr calcId="152511"/>
</workbook>
</file>

<file path=xl/calcChain.xml><?xml version="1.0" encoding="utf-8"?>
<calcChain xmlns="http://schemas.openxmlformats.org/spreadsheetml/2006/main">
  <c r="P6" i="1" l="1"/>
  <c r="E18" i="1"/>
  <c r="D18" i="1"/>
  <c r="G14" i="1"/>
  <c r="G12" i="1"/>
  <c r="G10" i="1"/>
  <c r="G17" i="1"/>
  <c r="G8" i="1"/>
  <c r="G13" i="1"/>
  <c r="G9" i="1"/>
  <c r="G6" i="1"/>
  <c r="G15" i="1"/>
  <c r="G11" i="1"/>
  <c r="K14" i="1"/>
  <c r="K12" i="1"/>
  <c r="K10" i="1"/>
  <c r="K17" i="1"/>
  <c r="K8" i="1"/>
  <c r="K13" i="1"/>
  <c r="K9" i="1"/>
  <c r="K6" i="1"/>
  <c r="K15" i="1"/>
  <c r="K11" i="1"/>
  <c r="S11" i="1" s="1"/>
  <c r="F18" i="1"/>
  <c r="J18" i="1"/>
  <c r="I18" i="1"/>
  <c r="Q18" i="1" s="1"/>
  <c r="H18" i="1"/>
  <c r="P18" i="1" s="1"/>
  <c r="S17" i="1"/>
  <c r="R17" i="1"/>
  <c r="Q17" i="1"/>
  <c r="P17" i="1"/>
  <c r="Q16" i="1"/>
  <c r="P16" i="1"/>
  <c r="S15" i="1"/>
  <c r="P15" i="1"/>
  <c r="S14" i="1"/>
  <c r="R14" i="1"/>
  <c r="Q14" i="1"/>
  <c r="P14" i="1"/>
  <c r="S13" i="1"/>
  <c r="R13" i="1"/>
  <c r="Q13" i="1"/>
  <c r="P13" i="1"/>
  <c r="S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Q7" i="1"/>
  <c r="P7" i="1"/>
  <c r="S6" i="1"/>
  <c r="R6" i="1"/>
  <c r="Q6" i="1"/>
  <c r="K7" i="1"/>
  <c r="K16" i="1"/>
  <c r="G7" i="1"/>
  <c r="G18" i="1" s="1"/>
  <c r="G16" i="1"/>
  <c r="N17" i="1"/>
  <c r="M17" i="1"/>
  <c r="L17" i="1"/>
  <c r="O17" i="1" s="1"/>
  <c r="N16" i="1"/>
  <c r="M16" i="1"/>
  <c r="O16" i="1" s="1"/>
  <c r="L16" i="1"/>
  <c r="N15" i="1"/>
  <c r="M15" i="1"/>
  <c r="L15" i="1"/>
  <c r="O15" i="1" s="1"/>
  <c r="N14" i="1"/>
  <c r="M14" i="1"/>
  <c r="L14" i="1"/>
  <c r="N13" i="1"/>
  <c r="M13" i="1"/>
  <c r="L13" i="1"/>
  <c r="O13" i="1" s="1"/>
  <c r="N12" i="1"/>
  <c r="M12" i="1"/>
  <c r="O12" i="1" s="1"/>
  <c r="L12" i="1"/>
  <c r="N11" i="1"/>
  <c r="M11" i="1"/>
  <c r="L11" i="1"/>
  <c r="O11" i="1" s="1"/>
  <c r="N10" i="1"/>
  <c r="M10" i="1"/>
  <c r="L10" i="1"/>
  <c r="N9" i="1"/>
  <c r="M9" i="1"/>
  <c r="L9" i="1"/>
  <c r="O9" i="1" s="1"/>
  <c r="N8" i="1"/>
  <c r="M8" i="1"/>
  <c r="O8" i="1" s="1"/>
  <c r="L8" i="1"/>
  <c r="N7" i="1"/>
  <c r="N18" i="1" s="1"/>
  <c r="M7" i="1"/>
  <c r="L7" i="1"/>
  <c r="O7" i="1" s="1"/>
  <c r="N6" i="1"/>
  <c r="M6" i="1"/>
  <c r="L6" i="1"/>
  <c r="O6" i="1"/>
  <c r="O10" i="1"/>
  <c r="O14" i="1"/>
  <c r="M18" i="1"/>
  <c r="O18" i="1" l="1"/>
  <c r="S7" i="1"/>
  <c r="S9" i="1"/>
  <c r="S8" i="1"/>
  <c r="S10" i="1"/>
  <c r="S16" i="1"/>
  <c r="R18" i="1"/>
  <c r="K18" i="1"/>
  <c r="S18" i="1" s="1"/>
  <c r="L18" i="1"/>
</calcChain>
</file>

<file path=xl/sharedStrings.xml><?xml version="1.0" encoding="utf-8"?>
<sst xmlns="http://schemas.openxmlformats.org/spreadsheetml/2006/main" count="43" uniqueCount="28">
  <si>
    <t>男</t>
  </si>
  <si>
    <t>女</t>
  </si>
  <si>
    <t>計</t>
  </si>
  <si>
    <t>高松市</t>
  </si>
  <si>
    <t>丸亀市</t>
  </si>
  <si>
    <t>坂出市</t>
  </si>
  <si>
    <t>観音寺市</t>
  </si>
  <si>
    <t>さぬき市</t>
  </si>
  <si>
    <t>東かがわ市</t>
  </si>
  <si>
    <t>三豊市</t>
  </si>
  <si>
    <t>土庄町</t>
  </si>
  <si>
    <t>小豆島町</t>
  </si>
  <si>
    <t>直島町</t>
  </si>
  <si>
    <t>宇多津町</t>
  </si>
  <si>
    <t>多度津町</t>
  </si>
  <si>
    <t>女</t>
    <rPh sb="0" eb="1">
      <t>オンナ</t>
    </rPh>
    <phoneticPr fontId="1"/>
  </si>
  <si>
    <t>香川県 計</t>
    <rPh sb="0" eb="3">
      <t>カガワケン</t>
    </rPh>
    <phoneticPr fontId="1"/>
  </si>
  <si>
    <t>投　　票　　者　　数</t>
    <rPh sb="0" eb="1">
      <t>トウ</t>
    </rPh>
    <rPh sb="3" eb="4">
      <t>ヒョウ</t>
    </rPh>
    <rPh sb="6" eb="7">
      <t>シャ</t>
    </rPh>
    <rPh sb="9" eb="10">
      <t>スウ</t>
    </rPh>
    <phoneticPr fontId="1"/>
  </si>
  <si>
    <t>棄　　権　　者　　数</t>
    <rPh sb="0" eb="1">
      <t>ス</t>
    </rPh>
    <rPh sb="3" eb="4">
      <t>ケン</t>
    </rPh>
    <rPh sb="6" eb="7">
      <t>シャ</t>
    </rPh>
    <rPh sb="9" eb="10">
      <t>スウ</t>
    </rPh>
    <phoneticPr fontId="1"/>
  </si>
  <si>
    <t>市　町　名</t>
    <phoneticPr fontId="1"/>
  </si>
  <si>
    <t>当　日　有　権　者　数</t>
    <phoneticPr fontId="1"/>
  </si>
  <si>
    <t>ー</t>
    <phoneticPr fontId="1"/>
  </si>
  <si>
    <t>投　　票　　率　　（％）</t>
    <phoneticPr fontId="1"/>
  </si>
  <si>
    <t>香川海区漁業調整委員会委員選挙　投票状況確定　速報集計表</t>
    <rPh sb="0" eb="2">
      <t>カガワ</t>
    </rPh>
    <rPh sb="2" eb="4">
      <t>カイク</t>
    </rPh>
    <rPh sb="4" eb="6">
      <t>ギョギョウ</t>
    </rPh>
    <rPh sb="6" eb="8">
      <t>チョウセイ</t>
    </rPh>
    <rPh sb="8" eb="11">
      <t>イインカイ</t>
    </rPh>
    <rPh sb="11" eb="13">
      <t>イイン</t>
    </rPh>
    <rPh sb="16" eb="18">
      <t>トウヒョウ</t>
    </rPh>
    <phoneticPr fontId="1"/>
  </si>
  <si>
    <t>香 川 県</t>
    <phoneticPr fontId="1"/>
  </si>
  <si>
    <t>法　人</t>
    <rPh sb="0" eb="1">
      <t>ホウ</t>
    </rPh>
    <rPh sb="2" eb="3">
      <t>ニン</t>
    </rPh>
    <phoneticPr fontId="1"/>
  </si>
  <si>
    <t>２日 18時31分 確定</t>
    <rPh sb="10" eb="12">
      <t>カクテイ</t>
    </rPh>
    <phoneticPr fontId="1"/>
  </si>
  <si>
    <t>２日 18時55分 発表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</si>
</sst>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6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3"/>
      <name val="HGｺﾞｼｯｸM"/>
      <family val="3"/>
      <charset val="128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176" fontId="2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distributed" vertical="center" wrapText="1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horizontal="distributed" vertical="center" wrapText="1"/>
    </xf>
    <xf numFmtId="176" fontId="3" fillId="0" borderId="10" xfId="0" applyNumberFormat="1" applyFont="1" applyBorder="1" applyAlignment="1">
      <alignment vertical="center" wrapText="1"/>
    </xf>
    <xf numFmtId="176" fontId="3" fillId="0" borderId="5" xfId="0" applyNumberFormat="1" applyFont="1" applyBorder="1" applyAlignment="1">
      <alignment horizontal="distributed" vertical="center" wrapText="1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horizontal="distributed" vertical="center" wrapText="1"/>
    </xf>
    <xf numFmtId="176" fontId="3" fillId="0" borderId="13" xfId="0" applyNumberFormat="1" applyFont="1" applyBorder="1" applyAlignment="1">
      <alignment vertical="center" wrapText="1"/>
    </xf>
    <xf numFmtId="176" fontId="4" fillId="0" borderId="0" xfId="0" applyNumberFormat="1" applyFont="1" applyBorder="1" applyAlignment="1">
      <alignment vertical="center" wrapText="1"/>
    </xf>
    <xf numFmtId="176" fontId="4" fillId="0" borderId="14" xfId="0" applyNumberFormat="1" applyFont="1" applyBorder="1" applyAlignment="1">
      <alignment vertical="center" wrapText="1"/>
    </xf>
    <xf numFmtId="176" fontId="4" fillId="0" borderId="15" xfId="0" applyNumberFormat="1" applyFont="1" applyBorder="1" applyAlignment="1">
      <alignment vertical="center" wrapText="1"/>
    </xf>
    <xf numFmtId="176" fontId="4" fillId="0" borderId="9" xfId="0" applyNumberFormat="1" applyFont="1" applyBorder="1" applyAlignment="1">
      <alignment vertical="center" wrapText="1"/>
    </xf>
    <xf numFmtId="176" fontId="4" fillId="0" borderId="16" xfId="0" applyNumberFormat="1" applyFont="1" applyBorder="1" applyAlignment="1">
      <alignment vertical="center" wrapText="1"/>
    </xf>
    <xf numFmtId="176" fontId="4" fillId="0" borderId="10" xfId="0" applyNumberFormat="1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176" fontId="4" fillId="0" borderId="17" xfId="0" applyNumberFormat="1" applyFont="1" applyBorder="1" applyAlignment="1">
      <alignment vertical="center" wrapText="1"/>
    </xf>
    <xf numFmtId="176" fontId="4" fillId="0" borderId="4" xfId="0" applyNumberFormat="1" applyFont="1" applyBorder="1" applyAlignment="1">
      <alignment vertical="center" wrapText="1"/>
    </xf>
    <xf numFmtId="177" fontId="4" fillId="0" borderId="15" xfId="0" applyNumberFormat="1" applyFont="1" applyBorder="1" applyAlignment="1">
      <alignment vertical="center" wrapText="1"/>
    </xf>
    <xf numFmtId="177" fontId="4" fillId="0" borderId="10" xfId="0" applyNumberFormat="1" applyFont="1" applyBorder="1" applyAlignment="1">
      <alignment vertical="center" wrapText="1"/>
    </xf>
    <xf numFmtId="177" fontId="4" fillId="0" borderId="4" xfId="0" applyNumberFormat="1" applyFont="1" applyBorder="1" applyAlignment="1">
      <alignment vertical="center" wrapText="1"/>
    </xf>
    <xf numFmtId="177" fontId="4" fillId="0" borderId="10" xfId="0" applyNumberFormat="1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vertical="center" wrapText="1"/>
    </xf>
    <xf numFmtId="177" fontId="4" fillId="0" borderId="9" xfId="0" applyNumberFormat="1" applyFont="1" applyBorder="1" applyAlignment="1">
      <alignment vertical="center" wrapText="1"/>
    </xf>
    <xf numFmtId="177" fontId="4" fillId="0" borderId="5" xfId="0" applyNumberFormat="1" applyFont="1" applyBorder="1" applyAlignment="1">
      <alignment vertical="center" wrapText="1"/>
    </xf>
    <xf numFmtId="177" fontId="4" fillId="0" borderId="14" xfId="0" applyNumberFormat="1" applyFont="1" applyBorder="1" applyAlignment="1">
      <alignment vertical="center" wrapText="1"/>
    </xf>
    <xf numFmtId="177" fontId="4" fillId="0" borderId="16" xfId="0" applyNumberFormat="1" applyFont="1" applyBorder="1" applyAlignment="1">
      <alignment vertical="center" wrapText="1"/>
    </xf>
    <xf numFmtId="177" fontId="4" fillId="0" borderId="16" xfId="0" applyNumberFormat="1" applyFont="1" applyBorder="1" applyAlignment="1">
      <alignment horizontal="center" vertical="center" wrapText="1"/>
    </xf>
    <xf numFmtId="177" fontId="4" fillId="0" borderId="17" xfId="0" applyNumberFormat="1" applyFont="1" applyBorder="1" applyAlignment="1">
      <alignment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vertical="center" wrapText="1"/>
    </xf>
    <xf numFmtId="176" fontId="3" fillId="0" borderId="5" xfId="0" applyNumberFormat="1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2" sqref="A2:Q2"/>
    </sheetView>
  </sheetViews>
  <sheetFormatPr defaultRowHeight="32.1" customHeight="1" x14ac:dyDescent="0.15"/>
  <cols>
    <col min="1" max="1" width="1.625" style="1" customWidth="1"/>
    <col min="2" max="2" width="11.625" style="1" customWidth="1"/>
    <col min="3" max="3" width="1.625" style="1" customWidth="1"/>
    <col min="4" max="19" width="11.625" style="1" customWidth="1"/>
    <col min="20" max="16384" width="9" style="1"/>
  </cols>
  <sheetData>
    <row r="1" spans="1:19" ht="32.1" customHeight="1" x14ac:dyDescent="0.15">
      <c r="A1" s="46"/>
      <c r="B1" s="46"/>
      <c r="C1" s="46"/>
      <c r="D1" s="46"/>
      <c r="E1" s="45" t="s">
        <v>23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4" t="s">
        <v>26</v>
      </c>
      <c r="S1" s="44"/>
    </row>
    <row r="2" spans="1:19" ht="32.1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4" t="s">
        <v>27</v>
      </c>
      <c r="S2" s="44"/>
    </row>
    <row r="3" spans="1:19" ht="32.1" customHeight="1" x14ac:dyDescent="0.15">
      <c r="A3" s="42" t="s">
        <v>24</v>
      </c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ht="38.1" customHeight="1" x14ac:dyDescent="0.15">
      <c r="A4" s="2"/>
      <c r="B4" s="40" t="s">
        <v>19</v>
      </c>
      <c r="C4" s="3"/>
      <c r="D4" s="37" t="s">
        <v>20</v>
      </c>
      <c r="E4" s="38"/>
      <c r="F4" s="38"/>
      <c r="G4" s="39"/>
      <c r="H4" s="37" t="s">
        <v>17</v>
      </c>
      <c r="I4" s="38"/>
      <c r="J4" s="38"/>
      <c r="K4" s="39"/>
      <c r="L4" s="37" t="s">
        <v>18</v>
      </c>
      <c r="M4" s="38"/>
      <c r="N4" s="38"/>
      <c r="O4" s="39"/>
      <c r="P4" s="37" t="s">
        <v>22</v>
      </c>
      <c r="Q4" s="38"/>
      <c r="R4" s="38"/>
      <c r="S4" s="39"/>
    </row>
    <row r="5" spans="1:19" ht="38.1" customHeight="1" x14ac:dyDescent="0.15">
      <c r="A5" s="4"/>
      <c r="B5" s="41"/>
      <c r="C5" s="5"/>
      <c r="D5" s="6" t="s">
        <v>0</v>
      </c>
      <c r="E5" s="7" t="s">
        <v>15</v>
      </c>
      <c r="F5" s="8" t="s">
        <v>25</v>
      </c>
      <c r="G5" s="8" t="s">
        <v>2</v>
      </c>
      <c r="H5" s="6" t="s">
        <v>0</v>
      </c>
      <c r="I5" s="7" t="s">
        <v>15</v>
      </c>
      <c r="J5" s="8" t="s">
        <v>25</v>
      </c>
      <c r="K5" s="8" t="s">
        <v>2</v>
      </c>
      <c r="L5" s="6" t="s">
        <v>0</v>
      </c>
      <c r="M5" s="7" t="s">
        <v>15</v>
      </c>
      <c r="N5" s="8" t="s">
        <v>25</v>
      </c>
      <c r="O5" s="8" t="s">
        <v>2</v>
      </c>
      <c r="P5" s="6" t="s">
        <v>0</v>
      </c>
      <c r="Q5" s="7" t="s">
        <v>1</v>
      </c>
      <c r="R5" s="8" t="s">
        <v>25</v>
      </c>
      <c r="S5" s="8" t="s">
        <v>2</v>
      </c>
    </row>
    <row r="6" spans="1:19" ht="38.1" customHeight="1" x14ac:dyDescent="0.15">
      <c r="A6" s="2"/>
      <c r="B6" s="9" t="s">
        <v>3</v>
      </c>
      <c r="C6" s="3"/>
      <c r="D6" s="17">
        <v>720</v>
      </c>
      <c r="E6" s="18">
        <v>324</v>
      </c>
      <c r="F6" s="19">
        <v>1</v>
      </c>
      <c r="G6" s="19">
        <f>SUM(D6:F6)</f>
        <v>1045</v>
      </c>
      <c r="H6" s="17">
        <v>402</v>
      </c>
      <c r="I6" s="18">
        <v>190</v>
      </c>
      <c r="J6" s="19">
        <v>1</v>
      </c>
      <c r="K6" s="19">
        <f>SUM(H6:J6)</f>
        <v>593</v>
      </c>
      <c r="L6" s="17">
        <f>D6-H6</f>
        <v>318</v>
      </c>
      <c r="M6" s="18">
        <f>E6-I6</f>
        <v>134</v>
      </c>
      <c r="N6" s="19">
        <f>F6-J6</f>
        <v>0</v>
      </c>
      <c r="O6" s="19">
        <f>SUM(L6:N6)</f>
        <v>452</v>
      </c>
      <c r="P6" s="30">
        <f>ROUND(H6/D6*100,2)</f>
        <v>55.83</v>
      </c>
      <c r="Q6" s="33">
        <f t="shared" ref="P6:S14" si="0">ROUND(I6/E6*100,2)</f>
        <v>58.64</v>
      </c>
      <c r="R6" s="26">
        <f t="shared" si="0"/>
        <v>100</v>
      </c>
      <c r="S6" s="26">
        <f t="shared" si="0"/>
        <v>56.75</v>
      </c>
    </row>
    <row r="7" spans="1:19" ht="38.1" customHeight="1" x14ac:dyDescent="0.15">
      <c r="A7" s="10"/>
      <c r="B7" s="11" t="s">
        <v>4</v>
      </c>
      <c r="C7" s="12"/>
      <c r="D7" s="20">
        <v>111</v>
      </c>
      <c r="E7" s="21">
        <v>35</v>
      </c>
      <c r="F7" s="22">
        <v>0</v>
      </c>
      <c r="G7" s="22">
        <f t="shared" ref="G7:G17" si="1">SUM(D7:F7)</f>
        <v>146</v>
      </c>
      <c r="H7" s="20">
        <v>91</v>
      </c>
      <c r="I7" s="21">
        <v>22</v>
      </c>
      <c r="J7" s="22">
        <v>0</v>
      </c>
      <c r="K7" s="22">
        <f t="shared" ref="K7:K17" si="2">SUM(H7:J7)</f>
        <v>113</v>
      </c>
      <c r="L7" s="20">
        <f t="shared" ref="L7:L17" si="3">D7-H7</f>
        <v>20</v>
      </c>
      <c r="M7" s="21">
        <f t="shared" ref="M7:M17" si="4">E7-I7</f>
        <v>13</v>
      </c>
      <c r="N7" s="22">
        <f t="shared" ref="N7:N17" si="5">F7-J7</f>
        <v>0</v>
      </c>
      <c r="O7" s="22">
        <f t="shared" ref="O7:O17" si="6">SUM(L7:N7)</f>
        <v>33</v>
      </c>
      <c r="P7" s="31">
        <f t="shared" si="0"/>
        <v>81.98</v>
      </c>
      <c r="Q7" s="34">
        <f t="shared" si="0"/>
        <v>62.86</v>
      </c>
      <c r="R7" s="29" t="s">
        <v>21</v>
      </c>
      <c r="S7" s="27">
        <f t="shared" ref="S7:S18" si="7">ROUND(K7/G7*100,2)</f>
        <v>77.400000000000006</v>
      </c>
    </row>
    <row r="8" spans="1:19" ht="38.1" customHeight="1" x14ac:dyDescent="0.15">
      <c r="A8" s="10"/>
      <c r="B8" s="11" t="s">
        <v>5</v>
      </c>
      <c r="C8" s="12"/>
      <c r="D8" s="20">
        <v>234</v>
      </c>
      <c r="E8" s="21">
        <v>44</v>
      </c>
      <c r="F8" s="22">
        <v>3</v>
      </c>
      <c r="G8" s="22">
        <f t="shared" si="1"/>
        <v>281</v>
      </c>
      <c r="H8" s="20">
        <v>175</v>
      </c>
      <c r="I8" s="21">
        <v>28</v>
      </c>
      <c r="J8" s="22">
        <v>3</v>
      </c>
      <c r="K8" s="22">
        <f t="shared" si="2"/>
        <v>206</v>
      </c>
      <c r="L8" s="20">
        <f t="shared" si="3"/>
        <v>59</v>
      </c>
      <c r="M8" s="21">
        <f t="shared" si="4"/>
        <v>16</v>
      </c>
      <c r="N8" s="22">
        <f t="shared" si="5"/>
        <v>0</v>
      </c>
      <c r="O8" s="22">
        <f t="shared" si="6"/>
        <v>75</v>
      </c>
      <c r="P8" s="31">
        <f t="shared" si="0"/>
        <v>74.790000000000006</v>
      </c>
      <c r="Q8" s="34">
        <f t="shared" si="0"/>
        <v>63.64</v>
      </c>
      <c r="R8" s="27">
        <f>ROUND(J8/F8*100,2)</f>
        <v>100</v>
      </c>
      <c r="S8" s="27">
        <f t="shared" si="7"/>
        <v>73.31</v>
      </c>
    </row>
    <row r="9" spans="1:19" ht="38.1" customHeight="1" x14ac:dyDescent="0.15">
      <c r="A9" s="10"/>
      <c r="B9" s="11" t="s">
        <v>6</v>
      </c>
      <c r="C9" s="12"/>
      <c r="D9" s="20">
        <v>358</v>
      </c>
      <c r="E9" s="21">
        <v>278</v>
      </c>
      <c r="F9" s="22">
        <v>3</v>
      </c>
      <c r="G9" s="22">
        <f t="shared" si="1"/>
        <v>639</v>
      </c>
      <c r="H9" s="20">
        <v>193</v>
      </c>
      <c r="I9" s="21">
        <v>124</v>
      </c>
      <c r="J9" s="22">
        <v>3</v>
      </c>
      <c r="K9" s="22">
        <f t="shared" si="2"/>
        <v>320</v>
      </c>
      <c r="L9" s="20">
        <f t="shared" si="3"/>
        <v>165</v>
      </c>
      <c r="M9" s="21">
        <f t="shared" si="4"/>
        <v>154</v>
      </c>
      <c r="N9" s="22">
        <f t="shared" si="5"/>
        <v>0</v>
      </c>
      <c r="O9" s="22">
        <f t="shared" si="6"/>
        <v>319</v>
      </c>
      <c r="P9" s="31">
        <f t="shared" si="0"/>
        <v>53.91</v>
      </c>
      <c r="Q9" s="34">
        <f t="shared" si="0"/>
        <v>44.6</v>
      </c>
      <c r="R9" s="27">
        <f>ROUND(J9/F9*100,2)</f>
        <v>100</v>
      </c>
      <c r="S9" s="27">
        <f t="shared" si="7"/>
        <v>50.08</v>
      </c>
    </row>
    <row r="10" spans="1:19" ht="38.1" customHeight="1" x14ac:dyDescent="0.15">
      <c r="A10" s="10"/>
      <c r="B10" s="11" t="s">
        <v>7</v>
      </c>
      <c r="C10" s="12"/>
      <c r="D10" s="20">
        <v>276</v>
      </c>
      <c r="E10" s="21">
        <v>207</v>
      </c>
      <c r="F10" s="22">
        <v>6</v>
      </c>
      <c r="G10" s="22">
        <f t="shared" si="1"/>
        <v>489</v>
      </c>
      <c r="H10" s="20">
        <v>187</v>
      </c>
      <c r="I10" s="21">
        <v>121</v>
      </c>
      <c r="J10" s="22">
        <v>5</v>
      </c>
      <c r="K10" s="22">
        <f t="shared" si="2"/>
        <v>313</v>
      </c>
      <c r="L10" s="20">
        <f t="shared" si="3"/>
        <v>89</v>
      </c>
      <c r="M10" s="21">
        <f t="shared" si="4"/>
        <v>86</v>
      </c>
      <c r="N10" s="22">
        <f t="shared" si="5"/>
        <v>1</v>
      </c>
      <c r="O10" s="22">
        <f t="shared" si="6"/>
        <v>176</v>
      </c>
      <c r="P10" s="31">
        <f t="shared" si="0"/>
        <v>67.75</v>
      </c>
      <c r="Q10" s="34">
        <f t="shared" si="0"/>
        <v>58.45</v>
      </c>
      <c r="R10" s="27">
        <f>ROUND(J10/F10*100,2)</f>
        <v>83.33</v>
      </c>
      <c r="S10" s="27">
        <f t="shared" si="7"/>
        <v>64.010000000000005</v>
      </c>
    </row>
    <row r="11" spans="1:19" ht="38.1" customHeight="1" x14ac:dyDescent="0.15">
      <c r="A11" s="10"/>
      <c r="B11" s="11" t="s">
        <v>8</v>
      </c>
      <c r="C11" s="12"/>
      <c r="D11" s="20">
        <v>335</v>
      </c>
      <c r="E11" s="21">
        <v>134</v>
      </c>
      <c r="F11" s="22">
        <v>26</v>
      </c>
      <c r="G11" s="22">
        <f t="shared" si="1"/>
        <v>495</v>
      </c>
      <c r="H11" s="20">
        <v>185</v>
      </c>
      <c r="I11" s="21">
        <v>61</v>
      </c>
      <c r="J11" s="22">
        <v>19</v>
      </c>
      <c r="K11" s="22">
        <f t="shared" si="2"/>
        <v>265</v>
      </c>
      <c r="L11" s="20">
        <f t="shared" si="3"/>
        <v>150</v>
      </c>
      <c r="M11" s="21">
        <f t="shared" si="4"/>
        <v>73</v>
      </c>
      <c r="N11" s="22">
        <f t="shared" si="5"/>
        <v>7</v>
      </c>
      <c r="O11" s="22">
        <f t="shared" si="6"/>
        <v>230</v>
      </c>
      <c r="P11" s="31">
        <f t="shared" si="0"/>
        <v>55.22</v>
      </c>
      <c r="Q11" s="34">
        <f t="shared" si="0"/>
        <v>45.52</v>
      </c>
      <c r="R11" s="27">
        <f>ROUND(J11/F11*100,2)</f>
        <v>73.08</v>
      </c>
      <c r="S11" s="27">
        <f t="shared" si="7"/>
        <v>53.54</v>
      </c>
    </row>
    <row r="12" spans="1:19" ht="38.1" customHeight="1" x14ac:dyDescent="0.15">
      <c r="A12" s="10"/>
      <c r="B12" s="11" t="s">
        <v>9</v>
      </c>
      <c r="C12" s="12"/>
      <c r="D12" s="20">
        <v>142</v>
      </c>
      <c r="E12" s="21">
        <v>36</v>
      </c>
      <c r="F12" s="22">
        <v>0</v>
      </c>
      <c r="G12" s="22">
        <f t="shared" si="1"/>
        <v>178</v>
      </c>
      <c r="H12" s="20">
        <v>128</v>
      </c>
      <c r="I12" s="21">
        <v>31</v>
      </c>
      <c r="J12" s="22">
        <v>0</v>
      </c>
      <c r="K12" s="22">
        <f t="shared" si="2"/>
        <v>159</v>
      </c>
      <c r="L12" s="20">
        <f t="shared" si="3"/>
        <v>14</v>
      </c>
      <c r="M12" s="21">
        <f t="shared" si="4"/>
        <v>5</v>
      </c>
      <c r="N12" s="22">
        <f t="shared" si="5"/>
        <v>0</v>
      </c>
      <c r="O12" s="22">
        <f t="shared" si="6"/>
        <v>19</v>
      </c>
      <c r="P12" s="31">
        <f t="shared" si="0"/>
        <v>90.14</v>
      </c>
      <c r="Q12" s="34">
        <f t="shared" si="0"/>
        <v>86.11</v>
      </c>
      <c r="R12" s="29" t="s">
        <v>21</v>
      </c>
      <c r="S12" s="27">
        <f t="shared" si="7"/>
        <v>89.33</v>
      </c>
    </row>
    <row r="13" spans="1:19" ht="38.1" customHeight="1" x14ac:dyDescent="0.15">
      <c r="A13" s="10"/>
      <c r="B13" s="11" t="s">
        <v>10</v>
      </c>
      <c r="C13" s="12"/>
      <c r="D13" s="20">
        <v>228</v>
      </c>
      <c r="E13" s="21">
        <v>95</v>
      </c>
      <c r="F13" s="22">
        <v>1</v>
      </c>
      <c r="G13" s="22">
        <f t="shared" si="1"/>
        <v>324</v>
      </c>
      <c r="H13" s="20">
        <v>187</v>
      </c>
      <c r="I13" s="21">
        <v>70</v>
      </c>
      <c r="J13" s="22">
        <v>1</v>
      </c>
      <c r="K13" s="22">
        <f t="shared" si="2"/>
        <v>258</v>
      </c>
      <c r="L13" s="20">
        <f t="shared" si="3"/>
        <v>41</v>
      </c>
      <c r="M13" s="21">
        <f t="shared" si="4"/>
        <v>25</v>
      </c>
      <c r="N13" s="22">
        <f t="shared" si="5"/>
        <v>0</v>
      </c>
      <c r="O13" s="22">
        <f t="shared" si="6"/>
        <v>66</v>
      </c>
      <c r="P13" s="31">
        <f t="shared" si="0"/>
        <v>82.02</v>
      </c>
      <c r="Q13" s="34">
        <f t="shared" si="0"/>
        <v>73.680000000000007</v>
      </c>
      <c r="R13" s="27">
        <f>ROUND(J13/F13*100,2)</f>
        <v>100</v>
      </c>
      <c r="S13" s="27">
        <f t="shared" si="7"/>
        <v>79.63</v>
      </c>
    </row>
    <row r="14" spans="1:19" ht="38.1" customHeight="1" x14ac:dyDescent="0.15">
      <c r="A14" s="10"/>
      <c r="B14" s="11" t="s">
        <v>11</v>
      </c>
      <c r="C14" s="12"/>
      <c r="D14" s="20">
        <v>180</v>
      </c>
      <c r="E14" s="21">
        <v>99</v>
      </c>
      <c r="F14" s="22">
        <v>2</v>
      </c>
      <c r="G14" s="22">
        <f t="shared" si="1"/>
        <v>281</v>
      </c>
      <c r="H14" s="20">
        <v>138</v>
      </c>
      <c r="I14" s="21">
        <v>66</v>
      </c>
      <c r="J14" s="22">
        <v>0</v>
      </c>
      <c r="K14" s="22">
        <f t="shared" si="2"/>
        <v>204</v>
      </c>
      <c r="L14" s="20">
        <f t="shared" si="3"/>
        <v>42</v>
      </c>
      <c r="M14" s="21">
        <f t="shared" si="4"/>
        <v>33</v>
      </c>
      <c r="N14" s="22">
        <f t="shared" si="5"/>
        <v>2</v>
      </c>
      <c r="O14" s="22">
        <f t="shared" si="6"/>
        <v>77</v>
      </c>
      <c r="P14" s="31">
        <f t="shared" si="0"/>
        <v>76.67</v>
      </c>
      <c r="Q14" s="34">
        <f t="shared" si="0"/>
        <v>66.67</v>
      </c>
      <c r="R14" s="27">
        <f>ROUND(J14/F14*100,2)</f>
        <v>0</v>
      </c>
      <c r="S14" s="27">
        <f t="shared" si="7"/>
        <v>72.599999999999994</v>
      </c>
    </row>
    <row r="15" spans="1:19" ht="38.1" customHeight="1" x14ac:dyDescent="0.15">
      <c r="A15" s="10"/>
      <c r="B15" s="11" t="s">
        <v>12</v>
      </c>
      <c r="C15" s="12"/>
      <c r="D15" s="20">
        <v>67</v>
      </c>
      <c r="E15" s="21">
        <v>0</v>
      </c>
      <c r="F15" s="22">
        <v>0</v>
      </c>
      <c r="G15" s="22">
        <f t="shared" si="1"/>
        <v>67</v>
      </c>
      <c r="H15" s="20">
        <v>63</v>
      </c>
      <c r="I15" s="21">
        <v>0</v>
      </c>
      <c r="J15" s="22">
        <v>0</v>
      </c>
      <c r="K15" s="22">
        <f t="shared" si="2"/>
        <v>63</v>
      </c>
      <c r="L15" s="20">
        <f t="shared" si="3"/>
        <v>4</v>
      </c>
      <c r="M15" s="21">
        <f t="shared" si="4"/>
        <v>0</v>
      </c>
      <c r="N15" s="22">
        <f t="shared" si="5"/>
        <v>0</v>
      </c>
      <c r="O15" s="22">
        <f t="shared" si="6"/>
        <v>4</v>
      </c>
      <c r="P15" s="31">
        <f>ROUND(H15/D15*100,2)</f>
        <v>94.03</v>
      </c>
      <c r="Q15" s="35" t="s">
        <v>21</v>
      </c>
      <c r="R15" s="29" t="s">
        <v>21</v>
      </c>
      <c r="S15" s="27">
        <f t="shared" si="7"/>
        <v>94.03</v>
      </c>
    </row>
    <row r="16" spans="1:19" ht="38.1" customHeight="1" x14ac:dyDescent="0.15">
      <c r="A16" s="10"/>
      <c r="B16" s="11" t="s">
        <v>13</v>
      </c>
      <c r="C16" s="12"/>
      <c r="D16" s="20">
        <v>78</v>
      </c>
      <c r="E16" s="21">
        <v>85</v>
      </c>
      <c r="F16" s="22">
        <v>0</v>
      </c>
      <c r="G16" s="22">
        <f t="shared" si="1"/>
        <v>163</v>
      </c>
      <c r="H16" s="20">
        <v>67</v>
      </c>
      <c r="I16" s="21">
        <v>63</v>
      </c>
      <c r="J16" s="22">
        <v>0</v>
      </c>
      <c r="K16" s="22">
        <f t="shared" si="2"/>
        <v>130</v>
      </c>
      <c r="L16" s="20">
        <f t="shared" si="3"/>
        <v>11</v>
      </c>
      <c r="M16" s="21">
        <f t="shared" si="4"/>
        <v>22</v>
      </c>
      <c r="N16" s="22">
        <f t="shared" si="5"/>
        <v>0</v>
      </c>
      <c r="O16" s="22">
        <f t="shared" si="6"/>
        <v>33</v>
      </c>
      <c r="P16" s="31">
        <f t="shared" ref="P16:Q18" si="8">ROUND(H16/D16*100,2)</f>
        <v>85.9</v>
      </c>
      <c r="Q16" s="34">
        <f t="shared" si="8"/>
        <v>74.12</v>
      </c>
      <c r="R16" s="29" t="s">
        <v>21</v>
      </c>
      <c r="S16" s="27">
        <f t="shared" si="7"/>
        <v>79.75</v>
      </c>
    </row>
    <row r="17" spans="1:19" ht="38.1" customHeight="1" x14ac:dyDescent="0.15">
      <c r="A17" s="4"/>
      <c r="B17" s="13" t="s">
        <v>14</v>
      </c>
      <c r="C17" s="5"/>
      <c r="D17" s="23">
        <v>86</v>
      </c>
      <c r="E17" s="24">
        <v>15</v>
      </c>
      <c r="F17" s="25">
        <v>1</v>
      </c>
      <c r="G17" s="25">
        <f t="shared" si="1"/>
        <v>102</v>
      </c>
      <c r="H17" s="23">
        <v>72</v>
      </c>
      <c r="I17" s="24">
        <v>12</v>
      </c>
      <c r="J17" s="25">
        <v>1</v>
      </c>
      <c r="K17" s="25">
        <f t="shared" si="2"/>
        <v>85</v>
      </c>
      <c r="L17" s="23">
        <f t="shared" si="3"/>
        <v>14</v>
      </c>
      <c r="M17" s="24">
        <f t="shared" si="4"/>
        <v>3</v>
      </c>
      <c r="N17" s="25">
        <f t="shared" si="5"/>
        <v>0</v>
      </c>
      <c r="O17" s="25">
        <f t="shared" si="6"/>
        <v>17</v>
      </c>
      <c r="P17" s="32">
        <f t="shared" si="8"/>
        <v>83.72</v>
      </c>
      <c r="Q17" s="36">
        <f t="shared" si="8"/>
        <v>80</v>
      </c>
      <c r="R17" s="28">
        <f>ROUND(J17/F17*100,2)</f>
        <v>100</v>
      </c>
      <c r="S17" s="28">
        <f t="shared" si="7"/>
        <v>83.33</v>
      </c>
    </row>
    <row r="18" spans="1:19" ht="38.1" customHeight="1" x14ac:dyDescent="0.15">
      <c r="A18" s="14"/>
      <c r="B18" s="15" t="s">
        <v>16</v>
      </c>
      <c r="C18" s="16"/>
      <c r="D18" s="23">
        <f>SUM(D6:D17)</f>
        <v>2815</v>
      </c>
      <c r="E18" s="24">
        <f>SUM(E6:E17)</f>
        <v>1352</v>
      </c>
      <c r="F18" s="25">
        <f t="shared" ref="F18:O18" si="9">SUM(F6:F17)</f>
        <v>43</v>
      </c>
      <c r="G18" s="25">
        <f t="shared" si="9"/>
        <v>4210</v>
      </c>
      <c r="H18" s="23">
        <f t="shared" si="9"/>
        <v>1888</v>
      </c>
      <c r="I18" s="24">
        <f t="shared" si="9"/>
        <v>788</v>
      </c>
      <c r="J18" s="25">
        <f t="shared" si="9"/>
        <v>33</v>
      </c>
      <c r="K18" s="25">
        <f t="shared" si="9"/>
        <v>2709</v>
      </c>
      <c r="L18" s="23">
        <f t="shared" si="9"/>
        <v>927</v>
      </c>
      <c r="M18" s="24">
        <f t="shared" si="9"/>
        <v>564</v>
      </c>
      <c r="N18" s="25">
        <f t="shared" si="9"/>
        <v>10</v>
      </c>
      <c r="O18" s="25">
        <f t="shared" si="9"/>
        <v>1501</v>
      </c>
      <c r="P18" s="32">
        <f t="shared" si="8"/>
        <v>67.069999999999993</v>
      </c>
      <c r="Q18" s="36">
        <f t="shared" si="8"/>
        <v>58.28</v>
      </c>
      <c r="R18" s="28">
        <f>ROUND(J18/F18*100,2)</f>
        <v>76.739999999999995</v>
      </c>
      <c r="S18" s="28">
        <f t="shared" si="7"/>
        <v>64.349999999999994</v>
      </c>
    </row>
  </sheetData>
  <mergeCells count="12">
    <mergeCell ref="A3:B3"/>
    <mergeCell ref="C3:S3"/>
    <mergeCell ref="R2:S2"/>
    <mergeCell ref="E1:Q1"/>
    <mergeCell ref="A1:D1"/>
    <mergeCell ref="A2:Q2"/>
    <mergeCell ref="R1:S1"/>
    <mergeCell ref="P4:S4"/>
    <mergeCell ref="B4:B5"/>
    <mergeCell ref="D4:G4"/>
    <mergeCell ref="H4:K4"/>
    <mergeCell ref="L4:O4"/>
  </mergeCells>
  <phoneticPr fontId="1"/>
  <pageMargins left="0.47244094488188981" right="0.47244094488188981" top="0.78740157480314965" bottom="0.78740157480314965" header="0.43307086614173229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cp:lastPrinted>2012-08-02T09:35:50Z</cp:lastPrinted>
  <dcterms:created xsi:type="dcterms:W3CDTF">2010-10-15T00:31:35Z</dcterms:created>
  <dcterms:modified xsi:type="dcterms:W3CDTF">2018-03-22T10:49:24Z</dcterms:modified>
</cp:coreProperties>
</file>