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0828　HP掲載\Excel\"/>
    </mc:Choice>
  </mc:AlternateContent>
  <bookViews>
    <workbookView xWindow="0" yWindow="0" windowWidth="19200" windowHeight="6610"/>
  </bookViews>
  <sheets>
    <sheet name="こども園" sheetId="1" r:id="rId1"/>
  </sheets>
  <definedNames>
    <definedName name="_Regression_Int" localSheetId="0" hidden="1">1</definedName>
    <definedName name="_xlnm.Print_Area" localSheetId="0">こども園!$A$1:$AH$109</definedName>
    <definedName name="Print_Area_MI" localSheetId="0">こども園!$B$2:$X$61</definedName>
    <definedName name="_xlnm.Print_Titles" localSheetId="0">こども園!$1:$4</definedName>
    <definedName name="Print_Titles_MI" localSheetId="0">こども園!$1:$1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B107" i="1"/>
  <c r="B109" i="1" s="1"/>
  <c r="AG106" i="1"/>
  <c r="AG108" i="1" s="1"/>
  <c r="AF106" i="1"/>
  <c r="AF108" i="1" s="1"/>
  <c r="AD106" i="1"/>
  <c r="AD108" i="1" s="1"/>
  <c r="AC106" i="1"/>
  <c r="AC108" i="1" s="1"/>
  <c r="X106" i="1"/>
  <c r="X108" i="1" s="1"/>
  <c r="W106" i="1"/>
  <c r="W108" i="1" s="1"/>
  <c r="U106" i="1"/>
  <c r="U108" i="1" s="1"/>
  <c r="T106" i="1"/>
  <c r="T108" i="1" s="1"/>
  <c r="R106" i="1"/>
  <c r="R108" i="1" s="1"/>
  <c r="Q106" i="1"/>
  <c r="Q108" i="1" s="1"/>
  <c r="O106" i="1"/>
  <c r="O108" i="1" s="1"/>
  <c r="N106" i="1"/>
  <c r="N108" i="1" s="1"/>
  <c r="M106" i="1"/>
  <c r="M108" i="1" s="1"/>
  <c r="L106" i="1"/>
  <c r="L108" i="1" s="1"/>
  <c r="K106" i="1"/>
  <c r="K108" i="1" s="1"/>
  <c r="I106" i="1"/>
  <c r="I108" i="1" s="1"/>
  <c r="H106" i="1"/>
  <c r="H108" i="1" s="1"/>
  <c r="F106" i="1"/>
  <c r="F108" i="1" s="1"/>
  <c r="AE105" i="1"/>
  <c r="AB105" i="1"/>
  <c r="AA105" i="1"/>
  <c r="Z105" i="1"/>
  <c r="V105" i="1"/>
  <c r="S105" i="1"/>
  <c r="P105" i="1"/>
  <c r="M105" i="1"/>
  <c r="J105" i="1"/>
  <c r="Y105" i="1" s="1"/>
  <c r="G105" i="1"/>
  <c r="AE104" i="1"/>
  <c r="AB104" i="1"/>
  <c r="AA104" i="1"/>
  <c r="Z104" i="1"/>
  <c r="V104" i="1"/>
  <c r="S104" i="1"/>
  <c r="P104" i="1"/>
  <c r="M104" i="1"/>
  <c r="J104" i="1"/>
  <c r="G104" i="1"/>
  <c r="Y104" i="1" s="1"/>
  <c r="AE103" i="1"/>
  <c r="AB103" i="1"/>
  <c r="AA103" i="1"/>
  <c r="Z103" i="1"/>
  <c r="V103" i="1"/>
  <c r="S103" i="1"/>
  <c r="P103" i="1"/>
  <c r="M103" i="1"/>
  <c r="J103" i="1"/>
  <c r="G103" i="1"/>
  <c r="Y103" i="1" s="1"/>
  <c r="AE102" i="1"/>
  <c r="AB102" i="1"/>
  <c r="AA102" i="1"/>
  <c r="Z102" i="1"/>
  <c r="V102" i="1"/>
  <c r="S102" i="1"/>
  <c r="P102" i="1"/>
  <c r="M102" i="1"/>
  <c r="J102" i="1"/>
  <c r="G102" i="1"/>
  <c r="AE101" i="1"/>
  <c r="AB101" i="1"/>
  <c r="AA101" i="1"/>
  <c r="Z101" i="1"/>
  <c r="Y101" i="1" s="1"/>
  <c r="V101" i="1"/>
  <c r="S101" i="1"/>
  <c r="P101" i="1"/>
  <c r="M101" i="1"/>
  <c r="J101" i="1"/>
  <c r="G101" i="1"/>
  <c r="AE100" i="1"/>
  <c r="AB100" i="1"/>
  <c r="AA100" i="1"/>
  <c r="Z100" i="1"/>
  <c r="V100" i="1"/>
  <c r="S100" i="1"/>
  <c r="P100" i="1"/>
  <c r="M100" i="1"/>
  <c r="J100" i="1"/>
  <c r="G100" i="1"/>
  <c r="Y100" i="1" s="1"/>
  <c r="AE99" i="1"/>
  <c r="AB99" i="1"/>
  <c r="AA99" i="1"/>
  <c r="Z99" i="1"/>
  <c r="V99" i="1"/>
  <c r="S99" i="1"/>
  <c r="P99" i="1"/>
  <c r="M99" i="1"/>
  <c r="J99" i="1"/>
  <c r="G99" i="1"/>
  <c r="Y99" i="1" s="1"/>
  <c r="AE98" i="1"/>
  <c r="AB98" i="1"/>
  <c r="AA98" i="1"/>
  <c r="Z98" i="1"/>
  <c r="V98" i="1"/>
  <c r="S98" i="1"/>
  <c r="P98" i="1"/>
  <c r="M98" i="1"/>
  <c r="J98" i="1"/>
  <c r="G98" i="1"/>
  <c r="AE97" i="1"/>
  <c r="AB97" i="1"/>
  <c r="AA97" i="1"/>
  <c r="Z97" i="1"/>
  <c r="V97" i="1"/>
  <c r="S97" i="1"/>
  <c r="P97" i="1"/>
  <c r="M97" i="1"/>
  <c r="J97" i="1"/>
  <c r="G97" i="1"/>
  <c r="AE96" i="1"/>
  <c r="AB96" i="1"/>
  <c r="AA96" i="1"/>
  <c r="Z96" i="1"/>
  <c r="V96" i="1"/>
  <c r="S96" i="1"/>
  <c r="P96" i="1"/>
  <c r="M96" i="1"/>
  <c r="J96" i="1"/>
  <c r="G96" i="1"/>
  <c r="Y96" i="1" s="1"/>
  <c r="AE95" i="1"/>
  <c r="AB95" i="1"/>
  <c r="AA95" i="1"/>
  <c r="Z95" i="1"/>
  <c r="V95" i="1"/>
  <c r="S95" i="1"/>
  <c r="P95" i="1"/>
  <c r="M95" i="1"/>
  <c r="J95" i="1"/>
  <c r="G95" i="1"/>
  <c r="Y95" i="1" s="1"/>
  <c r="AE94" i="1"/>
  <c r="AB94" i="1"/>
  <c r="AA94" i="1"/>
  <c r="Z94" i="1"/>
  <c r="V94" i="1"/>
  <c r="S94" i="1"/>
  <c r="P94" i="1"/>
  <c r="M94" i="1"/>
  <c r="J94" i="1"/>
  <c r="G94" i="1"/>
  <c r="AE93" i="1"/>
  <c r="AB93" i="1"/>
  <c r="AA93" i="1"/>
  <c r="Z93" i="1"/>
  <c r="V93" i="1"/>
  <c r="S93" i="1"/>
  <c r="P93" i="1"/>
  <c r="M93" i="1"/>
  <c r="J93" i="1"/>
  <c r="G93" i="1"/>
  <c r="AE92" i="1"/>
  <c r="AB92" i="1"/>
  <c r="AA92" i="1"/>
  <c r="Z92" i="1"/>
  <c r="V92" i="1"/>
  <c r="S92" i="1"/>
  <c r="P92" i="1"/>
  <c r="M92" i="1"/>
  <c r="J92" i="1"/>
  <c r="G92" i="1"/>
  <c r="Y92" i="1" s="1"/>
  <c r="AE91" i="1"/>
  <c r="AB91" i="1"/>
  <c r="AA91" i="1"/>
  <c r="Z91" i="1"/>
  <c r="V91" i="1"/>
  <c r="S91" i="1"/>
  <c r="P91" i="1"/>
  <c r="M91" i="1"/>
  <c r="J91" i="1"/>
  <c r="G91" i="1"/>
  <c r="Y91" i="1" s="1"/>
  <c r="AE90" i="1"/>
  <c r="AB90" i="1"/>
  <c r="AA90" i="1"/>
  <c r="Z90" i="1"/>
  <c r="V90" i="1"/>
  <c r="S90" i="1"/>
  <c r="P90" i="1"/>
  <c r="M90" i="1"/>
  <c r="J90" i="1"/>
  <c r="G90" i="1"/>
  <c r="AE89" i="1"/>
  <c r="AB89" i="1"/>
  <c r="AA89" i="1"/>
  <c r="Z89" i="1"/>
  <c r="V89" i="1"/>
  <c r="S89" i="1"/>
  <c r="P89" i="1"/>
  <c r="M89" i="1"/>
  <c r="J89" i="1"/>
  <c r="G89" i="1"/>
  <c r="AE88" i="1"/>
  <c r="AB88" i="1"/>
  <c r="AA88" i="1"/>
  <c r="Z88" i="1"/>
  <c r="V88" i="1"/>
  <c r="S88" i="1"/>
  <c r="P88" i="1"/>
  <c r="M88" i="1"/>
  <c r="J88" i="1"/>
  <c r="G88" i="1"/>
  <c r="Y88" i="1" s="1"/>
  <c r="AE87" i="1"/>
  <c r="AB87" i="1"/>
  <c r="AA87" i="1"/>
  <c r="Z87" i="1"/>
  <c r="V87" i="1"/>
  <c r="S87" i="1"/>
  <c r="P87" i="1"/>
  <c r="M87" i="1"/>
  <c r="J87" i="1"/>
  <c r="G87" i="1"/>
  <c r="Y87" i="1" s="1"/>
  <c r="AE86" i="1"/>
  <c r="AB86" i="1"/>
  <c r="AA86" i="1"/>
  <c r="Z86" i="1"/>
  <c r="Y86" i="1" s="1"/>
  <c r="V86" i="1"/>
  <c r="S86" i="1"/>
  <c r="P86" i="1"/>
  <c r="M86" i="1"/>
  <c r="J86" i="1"/>
  <c r="G86" i="1"/>
  <c r="AE85" i="1"/>
  <c r="AB85" i="1"/>
  <c r="AA85" i="1"/>
  <c r="Z85" i="1"/>
  <c r="Y85" i="1" s="1"/>
  <c r="V85" i="1"/>
  <c r="S85" i="1"/>
  <c r="P85" i="1"/>
  <c r="M85" i="1"/>
  <c r="J85" i="1"/>
  <c r="G85" i="1"/>
  <c r="AE84" i="1"/>
  <c r="AB84" i="1"/>
  <c r="AA84" i="1"/>
  <c r="Z84" i="1"/>
  <c r="V84" i="1"/>
  <c r="S84" i="1"/>
  <c r="P84" i="1"/>
  <c r="M84" i="1"/>
  <c r="J84" i="1"/>
  <c r="G84" i="1"/>
  <c r="Y84" i="1" s="1"/>
  <c r="AE83" i="1"/>
  <c r="AB83" i="1"/>
  <c r="AA83" i="1"/>
  <c r="Z83" i="1"/>
  <c r="V83" i="1"/>
  <c r="S83" i="1"/>
  <c r="P83" i="1"/>
  <c r="M83" i="1"/>
  <c r="J83" i="1"/>
  <c r="G83" i="1"/>
  <c r="Y83" i="1" s="1"/>
  <c r="AE82" i="1"/>
  <c r="AB82" i="1"/>
  <c r="AA82" i="1"/>
  <c r="Z82" i="1"/>
  <c r="V82" i="1"/>
  <c r="S82" i="1"/>
  <c r="P82" i="1"/>
  <c r="M82" i="1"/>
  <c r="J82" i="1"/>
  <c r="G82" i="1"/>
  <c r="AE81" i="1"/>
  <c r="AB81" i="1"/>
  <c r="AA81" i="1"/>
  <c r="Z81" i="1"/>
  <c r="V81" i="1"/>
  <c r="S81" i="1"/>
  <c r="P81" i="1"/>
  <c r="M81" i="1"/>
  <c r="J81" i="1"/>
  <c r="G81" i="1"/>
  <c r="AE80" i="1"/>
  <c r="AB80" i="1"/>
  <c r="AA80" i="1"/>
  <c r="Z80" i="1"/>
  <c r="V80" i="1"/>
  <c r="S80" i="1"/>
  <c r="P80" i="1"/>
  <c r="M80" i="1"/>
  <c r="J80" i="1"/>
  <c r="G80" i="1"/>
  <c r="AE79" i="1"/>
  <c r="AB79" i="1"/>
  <c r="AA79" i="1"/>
  <c r="Z79" i="1"/>
  <c r="V79" i="1"/>
  <c r="S79" i="1"/>
  <c r="P79" i="1"/>
  <c r="M79" i="1"/>
  <c r="J79" i="1"/>
  <c r="G79" i="1"/>
  <c r="Y79" i="1" s="1"/>
  <c r="AE78" i="1"/>
  <c r="AB78" i="1"/>
  <c r="AA78" i="1"/>
  <c r="Z78" i="1"/>
  <c r="V78" i="1"/>
  <c r="S78" i="1"/>
  <c r="P78" i="1"/>
  <c r="M78" i="1"/>
  <c r="J78" i="1"/>
  <c r="G78" i="1"/>
  <c r="AE77" i="1"/>
  <c r="AB77" i="1"/>
  <c r="AA77" i="1"/>
  <c r="Z77" i="1"/>
  <c r="V77" i="1"/>
  <c r="S77" i="1"/>
  <c r="P77" i="1"/>
  <c r="M77" i="1"/>
  <c r="J77" i="1"/>
  <c r="G77" i="1"/>
  <c r="AE76" i="1"/>
  <c r="AB76" i="1"/>
  <c r="AA76" i="1"/>
  <c r="Z76" i="1"/>
  <c r="V76" i="1"/>
  <c r="S76" i="1"/>
  <c r="P76" i="1"/>
  <c r="M76" i="1"/>
  <c r="J76" i="1"/>
  <c r="G76" i="1"/>
  <c r="AE75" i="1"/>
  <c r="AB75" i="1"/>
  <c r="AA75" i="1"/>
  <c r="Z75" i="1"/>
  <c r="V75" i="1"/>
  <c r="S75" i="1"/>
  <c r="P75" i="1"/>
  <c r="M75" i="1"/>
  <c r="J75" i="1"/>
  <c r="G75" i="1"/>
  <c r="Y75" i="1" s="1"/>
  <c r="AE74" i="1"/>
  <c r="AB74" i="1"/>
  <c r="AA74" i="1"/>
  <c r="Z74" i="1"/>
  <c r="V74" i="1"/>
  <c r="S74" i="1"/>
  <c r="P74" i="1"/>
  <c r="M74" i="1"/>
  <c r="J74" i="1"/>
  <c r="G74" i="1"/>
  <c r="AE73" i="1"/>
  <c r="AB73" i="1"/>
  <c r="AA73" i="1"/>
  <c r="Z73" i="1"/>
  <c r="V73" i="1"/>
  <c r="S73" i="1"/>
  <c r="P73" i="1"/>
  <c r="M73" i="1"/>
  <c r="J73" i="1"/>
  <c r="G73" i="1"/>
  <c r="AE72" i="1"/>
  <c r="AB72" i="1"/>
  <c r="AA72" i="1"/>
  <c r="Z72" i="1"/>
  <c r="V72" i="1"/>
  <c r="S72" i="1"/>
  <c r="P72" i="1"/>
  <c r="M72" i="1"/>
  <c r="J72" i="1"/>
  <c r="G72" i="1"/>
  <c r="AE71" i="1"/>
  <c r="AB71" i="1"/>
  <c r="AA71" i="1"/>
  <c r="Z71" i="1"/>
  <c r="Y71" i="1" s="1"/>
  <c r="V71" i="1"/>
  <c r="S71" i="1"/>
  <c r="P71" i="1"/>
  <c r="M71" i="1"/>
  <c r="J71" i="1"/>
  <c r="G71" i="1"/>
  <c r="AE70" i="1"/>
  <c r="AB70" i="1"/>
  <c r="AA70" i="1"/>
  <c r="Z70" i="1"/>
  <c r="V70" i="1"/>
  <c r="S70" i="1"/>
  <c r="P70" i="1"/>
  <c r="M70" i="1"/>
  <c r="J70" i="1"/>
  <c r="G70" i="1"/>
  <c r="AE69" i="1"/>
  <c r="AB69" i="1"/>
  <c r="AA69" i="1"/>
  <c r="Z69" i="1"/>
  <c r="V69" i="1"/>
  <c r="S69" i="1"/>
  <c r="P69" i="1"/>
  <c r="M69" i="1"/>
  <c r="J69" i="1"/>
  <c r="G69" i="1"/>
  <c r="AE68" i="1"/>
  <c r="AB68" i="1"/>
  <c r="AA68" i="1"/>
  <c r="Z68" i="1"/>
  <c r="V68" i="1"/>
  <c r="S68" i="1"/>
  <c r="P68" i="1"/>
  <c r="M68" i="1"/>
  <c r="J68" i="1"/>
  <c r="G68" i="1"/>
  <c r="AE67" i="1"/>
  <c r="AB67" i="1"/>
  <c r="AA67" i="1"/>
  <c r="Z67" i="1"/>
  <c r="V67" i="1"/>
  <c r="S67" i="1"/>
  <c r="P67" i="1"/>
  <c r="M67" i="1"/>
  <c r="J67" i="1"/>
  <c r="G67" i="1"/>
  <c r="Y67" i="1" s="1"/>
  <c r="AE66" i="1"/>
  <c r="AB66" i="1"/>
  <c r="AA66" i="1"/>
  <c r="Z66" i="1"/>
  <c r="V66" i="1"/>
  <c r="S66" i="1"/>
  <c r="P66" i="1"/>
  <c r="M66" i="1"/>
  <c r="J66" i="1"/>
  <c r="G66" i="1"/>
  <c r="AE65" i="1"/>
  <c r="AB65" i="1"/>
  <c r="AA65" i="1"/>
  <c r="Z65" i="1"/>
  <c r="V65" i="1"/>
  <c r="S65" i="1"/>
  <c r="P65" i="1"/>
  <c r="M65" i="1"/>
  <c r="J65" i="1"/>
  <c r="G65" i="1"/>
  <c r="AE64" i="1"/>
  <c r="AB64" i="1"/>
  <c r="AA64" i="1"/>
  <c r="Z64" i="1"/>
  <c r="V64" i="1"/>
  <c r="S64" i="1"/>
  <c r="P64" i="1"/>
  <c r="M64" i="1"/>
  <c r="J64" i="1"/>
  <c r="G64" i="1"/>
  <c r="AE63" i="1"/>
  <c r="AB63" i="1"/>
  <c r="AA63" i="1"/>
  <c r="Z63" i="1"/>
  <c r="V63" i="1"/>
  <c r="S63" i="1"/>
  <c r="P63" i="1"/>
  <c r="M63" i="1"/>
  <c r="J63" i="1"/>
  <c r="G63" i="1"/>
  <c r="Y63" i="1" s="1"/>
  <c r="AE62" i="1"/>
  <c r="AB62" i="1"/>
  <c r="AA62" i="1"/>
  <c r="Z62" i="1"/>
  <c r="V62" i="1"/>
  <c r="S62" i="1"/>
  <c r="P62" i="1"/>
  <c r="M62" i="1"/>
  <c r="J62" i="1"/>
  <c r="G62" i="1"/>
  <c r="AE61" i="1"/>
  <c r="AB61" i="1"/>
  <c r="AA61" i="1"/>
  <c r="Z61" i="1"/>
  <c r="V61" i="1"/>
  <c r="S61" i="1"/>
  <c r="P61" i="1"/>
  <c r="M61" i="1"/>
  <c r="J61" i="1"/>
  <c r="G61" i="1"/>
  <c r="AE60" i="1"/>
  <c r="AE106" i="1" s="1"/>
  <c r="AE108" i="1" s="1"/>
  <c r="AB60" i="1"/>
  <c r="AA60" i="1"/>
  <c r="AA106" i="1" s="1"/>
  <c r="AA108" i="1" s="1"/>
  <c r="Z60" i="1"/>
  <c r="V60" i="1"/>
  <c r="S60" i="1"/>
  <c r="S106" i="1" s="1"/>
  <c r="S108" i="1" s="1"/>
  <c r="P60" i="1"/>
  <c r="M60" i="1"/>
  <c r="J60" i="1"/>
  <c r="G60" i="1"/>
  <c r="G106" i="1" s="1"/>
  <c r="G108" i="1" s="1"/>
  <c r="AG59" i="1"/>
  <c r="AF59" i="1"/>
  <c r="AD59" i="1"/>
  <c r="AC59" i="1"/>
  <c r="AB59" i="1"/>
  <c r="Z59" i="1"/>
  <c r="X59" i="1"/>
  <c r="W59" i="1"/>
  <c r="V59" i="1"/>
  <c r="U59" i="1"/>
  <c r="T59" i="1"/>
  <c r="R59" i="1"/>
  <c r="Q59" i="1"/>
  <c r="P59" i="1"/>
  <c r="O59" i="1"/>
  <c r="N59" i="1"/>
  <c r="L59" i="1"/>
  <c r="K59" i="1"/>
  <c r="J59" i="1"/>
  <c r="I59" i="1"/>
  <c r="H59" i="1"/>
  <c r="F59" i="1"/>
  <c r="AE58" i="1"/>
  <c r="AB58" i="1"/>
  <c r="AA58" i="1"/>
  <c r="Z58" i="1"/>
  <c r="Y58" i="1"/>
  <c r="V58" i="1"/>
  <c r="S58" i="1"/>
  <c r="P58" i="1"/>
  <c r="M58" i="1"/>
  <c r="J58" i="1"/>
  <c r="G58" i="1"/>
  <c r="AE57" i="1"/>
  <c r="AB57" i="1"/>
  <c r="AA57" i="1"/>
  <c r="Z57" i="1"/>
  <c r="Y57" i="1"/>
  <c r="V57" i="1"/>
  <c r="S57" i="1"/>
  <c r="P57" i="1"/>
  <c r="M57" i="1"/>
  <c r="J57" i="1"/>
  <c r="G57" i="1"/>
  <c r="AE56" i="1"/>
  <c r="AB56" i="1"/>
  <c r="AA56" i="1"/>
  <c r="Y56" i="1" s="1"/>
  <c r="Z56" i="1"/>
  <c r="V56" i="1"/>
  <c r="S56" i="1"/>
  <c r="P56" i="1"/>
  <c r="M56" i="1"/>
  <c r="J56" i="1"/>
  <c r="G56" i="1"/>
  <c r="AE55" i="1"/>
  <c r="AB55" i="1"/>
  <c r="AA55" i="1"/>
  <c r="Z55" i="1"/>
  <c r="V55" i="1"/>
  <c r="S55" i="1"/>
  <c r="S59" i="1" s="1"/>
  <c r="P55" i="1"/>
  <c r="M55" i="1"/>
  <c r="J55" i="1"/>
  <c r="G55" i="1"/>
  <c r="G59" i="1" s="1"/>
  <c r="AG54" i="1"/>
  <c r="AF54" i="1"/>
  <c r="AE54" i="1"/>
  <c r="AD54" i="1"/>
  <c r="AC54" i="1"/>
  <c r="X54" i="1"/>
  <c r="W54" i="1"/>
  <c r="U54" i="1"/>
  <c r="T54" i="1"/>
  <c r="S54" i="1"/>
  <c r="R54" i="1"/>
  <c r="Q54" i="1"/>
  <c r="O54" i="1"/>
  <c r="N54" i="1"/>
  <c r="M54" i="1"/>
  <c r="L54" i="1"/>
  <c r="K54" i="1"/>
  <c r="I54" i="1"/>
  <c r="H54" i="1"/>
  <c r="Z54" i="1" s="1"/>
  <c r="F54" i="1"/>
  <c r="AE53" i="1"/>
  <c r="AB53" i="1"/>
  <c r="AA53" i="1"/>
  <c r="Z53" i="1"/>
  <c r="Y53" i="1" s="1"/>
  <c r="V53" i="1"/>
  <c r="S53" i="1"/>
  <c r="P53" i="1"/>
  <c r="M53" i="1"/>
  <c r="J53" i="1"/>
  <c r="G53" i="1"/>
  <c r="AE52" i="1"/>
  <c r="AB52" i="1"/>
  <c r="AB54" i="1" s="1"/>
  <c r="AA52" i="1"/>
  <c r="Z52" i="1"/>
  <c r="Y52" i="1" s="1"/>
  <c r="V52" i="1"/>
  <c r="S52" i="1"/>
  <c r="P52" i="1"/>
  <c r="P54" i="1" s="1"/>
  <c r="M52" i="1"/>
  <c r="J52" i="1"/>
  <c r="J54" i="1" s="1"/>
  <c r="G52" i="1"/>
  <c r="AG51" i="1"/>
  <c r="AF51" i="1"/>
  <c r="AD51" i="1"/>
  <c r="AC51" i="1"/>
  <c r="Z51" i="1"/>
  <c r="X51" i="1"/>
  <c r="W51" i="1"/>
  <c r="U51" i="1"/>
  <c r="T51" i="1"/>
  <c r="R51" i="1"/>
  <c r="Q51" i="1"/>
  <c r="P51" i="1"/>
  <c r="O51" i="1"/>
  <c r="N51" i="1"/>
  <c r="L51" i="1"/>
  <c r="K51" i="1"/>
  <c r="J51" i="1"/>
  <c r="I51" i="1"/>
  <c r="H51" i="1"/>
  <c r="G51" i="1"/>
  <c r="F51" i="1"/>
  <c r="AE50" i="1"/>
  <c r="AB50" i="1"/>
  <c r="AA50" i="1"/>
  <c r="Z50" i="1"/>
  <c r="V50" i="1"/>
  <c r="S50" i="1"/>
  <c r="P50" i="1"/>
  <c r="M50" i="1"/>
  <c r="J50" i="1"/>
  <c r="G50" i="1"/>
  <c r="AE49" i="1"/>
  <c r="AE51" i="1" s="1"/>
  <c r="AB49" i="1"/>
  <c r="AB51" i="1" s="1"/>
  <c r="AA49" i="1"/>
  <c r="Z49" i="1"/>
  <c r="V49" i="1"/>
  <c r="V51" i="1" s="1"/>
  <c r="S49" i="1"/>
  <c r="S51" i="1" s="1"/>
  <c r="P49" i="1"/>
  <c r="M49" i="1"/>
  <c r="M51" i="1" s="1"/>
  <c r="J49" i="1"/>
  <c r="G49" i="1"/>
  <c r="AE48" i="1"/>
  <c r="AB48" i="1"/>
  <c r="AA48" i="1"/>
  <c r="Z48" i="1"/>
  <c r="V48" i="1"/>
  <c r="S48" i="1"/>
  <c r="P48" i="1"/>
  <c r="M48" i="1"/>
  <c r="J48" i="1"/>
  <c r="G48" i="1"/>
  <c r="AG47" i="1"/>
  <c r="AF47" i="1"/>
  <c r="AE47" i="1"/>
  <c r="AD47" i="1"/>
  <c r="AC47" i="1"/>
  <c r="AA47" i="1"/>
  <c r="X47" i="1"/>
  <c r="W47" i="1"/>
  <c r="U47" i="1"/>
  <c r="T47" i="1"/>
  <c r="S47" i="1"/>
  <c r="R47" i="1"/>
  <c r="Q47" i="1"/>
  <c r="O47" i="1"/>
  <c r="N47" i="1"/>
  <c r="L47" i="1"/>
  <c r="K47" i="1"/>
  <c r="I47" i="1"/>
  <c r="H47" i="1"/>
  <c r="G47" i="1"/>
  <c r="F47" i="1"/>
  <c r="AE46" i="1"/>
  <c r="AB46" i="1"/>
  <c r="AA46" i="1"/>
  <c r="Z46" i="1"/>
  <c r="Y46" i="1" s="1"/>
  <c r="V46" i="1"/>
  <c r="S46" i="1"/>
  <c r="P46" i="1"/>
  <c r="M46" i="1"/>
  <c r="J46" i="1"/>
  <c r="G46" i="1"/>
  <c r="AE45" i="1"/>
  <c r="AB45" i="1"/>
  <c r="AA45" i="1"/>
  <c r="Z45" i="1"/>
  <c r="Y45" i="1" s="1"/>
  <c r="V45" i="1"/>
  <c r="S45" i="1"/>
  <c r="P45" i="1"/>
  <c r="M45" i="1"/>
  <c r="J45" i="1"/>
  <c r="G45" i="1"/>
  <c r="AE44" i="1"/>
  <c r="AB44" i="1"/>
  <c r="AA44" i="1"/>
  <c r="Z44" i="1"/>
  <c r="Y44" i="1" s="1"/>
  <c r="V44" i="1"/>
  <c r="S44" i="1"/>
  <c r="P44" i="1"/>
  <c r="M44" i="1"/>
  <c r="J44" i="1"/>
  <c r="G44" i="1"/>
  <c r="AE43" i="1"/>
  <c r="AB43" i="1"/>
  <c r="AA43" i="1"/>
  <c r="Z43" i="1"/>
  <c r="Y43" i="1" s="1"/>
  <c r="V43" i="1"/>
  <c r="S43" i="1"/>
  <c r="P43" i="1"/>
  <c r="M43" i="1"/>
  <c r="J43" i="1"/>
  <c r="G43" i="1"/>
  <c r="AE42" i="1"/>
  <c r="AB42" i="1"/>
  <c r="AA42" i="1"/>
  <c r="Z42" i="1"/>
  <c r="Z47" i="1" s="1"/>
  <c r="V42" i="1"/>
  <c r="V47" i="1" s="1"/>
  <c r="S42" i="1"/>
  <c r="P42" i="1"/>
  <c r="M42" i="1"/>
  <c r="M47" i="1" s="1"/>
  <c r="J42" i="1"/>
  <c r="J47" i="1" s="1"/>
  <c r="G42" i="1"/>
  <c r="AG41" i="1"/>
  <c r="AF41" i="1"/>
  <c r="AD41" i="1"/>
  <c r="AC41" i="1"/>
  <c r="AB41" i="1"/>
  <c r="Z41" i="1"/>
  <c r="X41" i="1"/>
  <c r="W41" i="1"/>
  <c r="U41" i="1"/>
  <c r="T41" i="1"/>
  <c r="R41" i="1"/>
  <c r="Q41" i="1"/>
  <c r="P41" i="1"/>
  <c r="O41" i="1"/>
  <c r="N41" i="1"/>
  <c r="L41" i="1"/>
  <c r="K41" i="1"/>
  <c r="I41" i="1"/>
  <c r="H41" i="1"/>
  <c r="F41" i="1"/>
  <c r="AE40" i="1"/>
  <c r="AB40" i="1"/>
  <c r="AA40" i="1"/>
  <c r="Z40" i="1"/>
  <c r="Y40" i="1"/>
  <c r="V40" i="1"/>
  <c r="S40" i="1"/>
  <c r="P40" i="1"/>
  <c r="M40" i="1"/>
  <c r="J40" i="1"/>
  <c r="G40" i="1"/>
  <c r="AE39" i="1"/>
  <c r="AE41" i="1" s="1"/>
  <c r="AB39" i="1"/>
  <c r="AA39" i="1"/>
  <c r="AA41" i="1" s="1"/>
  <c r="Z39" i="1"/>
  <c r="Y39" i="1"/>
  <c r="Y41" i="1" s="1"/>
  <c r="V39" i="1"/>
  <c r="V41" i="1" s="1"/>
  <c r="S39" i="1"/>
  <c r="S41" i="1" s="1"/>
  <c r="P39" i="1"/>
  <c r="M39" i="1"/>
  <c r="M41" i="1" s="1"/>
  <c r="J39" i="1"/>
  <c r="J41" i="1" s="1"/>
  <c r="G39" i="1"/>
  <c r="G41" i="1" s="1"/>
  <c r="AG38" i="1"/>
  <c r="AF38" i="1"/>
  <c r="AD38" i="1"/>
  <c r="AC38" i="1"/>
  <c r="X38" i="1"/>
  <c r="W38" i="1"/>
  <c r="U38" i="1"/>
  <c r="T38" i="1"/>
  <c r="R38" i="1"/>
  <c r="Q38" i="1"/>
  <c r="O38" i="1"/>
  <c r="N38" i="1"/>
  <c r="M38" i="1"/>
  <c r="L38" i="1"/>
  <c r="K38" i="1"/>
  <c r="I38" i="1"/>
  <c r="H38" i="1"/>
  <c r="F38" i="1"/>
  <c r="AE37" i="1"/>
  <c r="AB37" i="1"/>
  <c r="AA37" i="1"/>
  <c r="Z37" i="1"/>
  <c r="Y37" i="1" s="1"/>
  <c r="V37" i="1"/>
  <c r="S37" i="1"/>
  <c r="P37" i="1"/>
  <c r="M37" i="1"/>
  <c r="J37" i="1"/>
  <c r="G37" i="1"/>
  <c r="AE36" i="1"/>
  <c r="AB36" i="1"/>
  <c r="AA36" i="1"/>
  <c r="Z36" i="1"/>
  <c r="Y36" i="1" s="1"/>
  <c r="V36" i="1"/>
  <c r="S36" i="1"/>
  <c r="P36" i="1"/>
  <c r="M36" i="1"/>
  <c r="J36" i="1"/>
  <c r="G36" i="1"/>
  <c r="AE35" i="1"/>
  <c r="AE38" i="1" s="1"/>
  <c r="AB35" i="1"/>
  <c r="AB38" i="1" s="1"/>
  <c r="AA35" i="1"/>
  <c r="AA38" i="1" s="1"/>
  <c r="Z35" i="1"/>
  <c r="V35" i="1"/>
  <c r="V38" i="1" s="1"/>
  <c r="S35" i="1"/>
  <c r="S38" i="1" s="1"/>
  <c r="P35" i="1"/>
  <c r="M35" i="1"/>
  <c r="J35" i="1"/>
  <c r="J38" i="1" s="1"/>
  <c r="G35" i="1"/>
  <c r="G38" i="1" s="1"/>
  <c r="AE34" i="1"/>
  <c r="AB34" i="1"/>
  <c r="AA34" i="1"/>
  <c r="Z34" i="1"/>
  <c r="Y34" i="1" s="1"/>
  <c r="V34" i="1"/>
  <c r="S34" i="1"/>
  <c r="P34" i="1"/>
  <c r="M34" i="1"/>
  <c r="J34" i="1"/>
  <c r="G34" i="1"/>
  <c r="AG33" i="1"/>
  <c r="AF33" i="1"/>
  <c r="AD33" i="1"/>
  <c r="AC33" i="1"/>
  <c r="Z33" i="1"/>
  <c r="X33" i="1"/>
  <c r="W33" i="1"/>
  <c r="V33" i="1"/>
  <c r="U33" i="1"/>
  <c r="T33" i="1"/>
  <c r="R33" i="1"/>
  <c r="Q33" i="1"/>
  <c r="O33" i="1"/>
  <c r="N33" i="1"/>
  <c r="L33" i="1"/>
  <c r="K33" i="1"/>
  <c r="J33" i="1"/>
  <c r="I33" i="1"/>
  <c r="H33" i="1"/>
  <c r="G33" i="1" s="1"/>
  <c r="F33" i="1"/>
  <c r="AE32" i="1"/>
  <c r="AB32" i="1"/>
  <c r="AA32" i="1"/>
  <c r="Z32" i="1"/>
  <c r="Y32" i="1" s="1"/>
  <c r="V32" i="1"/>
  <c r="S32" i="1"/>
  <c r="P32" i="1"/>
  <c r="M32" i="1"/>
  <c r="J32" i="1"/>
  <c r="G32" i="1"/>
  <c r="AE31" i="1"/>
  <c r="AB31" i="1"/>
  <c r="AA31" i="1"/>
  <c r="Z31" i="1"/>
  <c r="Y31" i="1" s="1"/>
  <c r="V31" i="1"/>
  <c r="S31" i="1"/>
  <c r="P31" i="1"/>
  <c r="M31" i="1"/>
  <c r="J31" i="1"/>
  <c r="G31" i="1"/>
  <c r="AE30" i="1"/>
  <c r="AE33" i="1" s="1"/>
  <c r="AB30" i="1"/>
  <c r="AB33" i="1" s="1"/>
  <c r="AA30" i="1"/>
  <c r="AA33" i="1" s="1"/>
  <c r="Z30" i="1"/>
  <c r="Y30" i="1" s="1"/>
  <c r="Y33" i="1" s="1"/>
  <c r="V30" i="1"/>
  <c r="S30" i="1"/>
  <c r="P30" i="1"/>
  <c r="M30" i="1"/>
  <c r="M33" i="1" s="1"/>
  <c r="J30" i="1"/>
  <c r="G30" i="1"/>
  <c r="AG29" i="1"/>
  <c r="AF29" i="1"/>
  <c r="AE29" i="1"/>
  <c r="AD29" i="1"/>
  <c r="AC29" i="1"/>
  <c r="AA29" i="1"/>
  <c r="X29" i="1"/>
  <c r="W29" i="1"/>
  <c r="U29" i="1"/>
  <c r="T29" i="1"/>
  <c r="S29" i="1"/>
  <c r="R29" i="1"/>
  <c r="Q29" i="1"/>
  <c r="O29" i="1"/>
  <c r="N29" i="1"/>
  <c r="L29" i="1"/>
  <c r="K29" i="1"/>
  <c r="I29" i="1"/>
  <c r="H29" i="1"/>
  <c r="G29" i="1"/>
  <c r="F29" i="1"/>
  <c r="AE28" i="1"/>
  <c r="AB28" i="1"/>
  <c r="AA28" i="1"/>
  <c r="Z28" i="1"/>
  <c r="Y28" i="1" s="1"/>
  <c r="V28" i="1"/>
  <c r="S28" i="1"/>
  <c r="P28" i="1"/>
  <c r="M28" i="1"/>
  <c r="J28" i="1"/>
  <c r="G28" i="1"/>
  <c r="AE27" i="1"/>
  <c r="AB27" i="1"/>
  <c r="AA27" i="1"/>
  <c r="Z27" i="1"/>
  <c r="Y27" i="1"/>
  <c r="V27" i="1"/>
  <c r="S27" i="1"/>
  <c r="P27" i="1"/>
  <c r="M27" i="1"/>
  <c r="J27" i="1"/>
  <c r="G27" i="1"/>
  <c r="AE26" i="1"/>
  <c r="AB26" i="1"/>
  <c r="AA26" i="1"/>
  <c r="Z26" i="1"/>
  <c r="Y26" i="1"/>
  <c r="V26" i="1"/>
  <c r="S26" i="1"/>
  <c r="P26" i="1"/>
  <c r="M26" i="1"/>
  <c r="J26" i="1"/>
  <c r="G26" i="1"/>
  <c r="AE25" i="1"/>
  <c r="AB25" i="1"/>
  <c r="AB29" i="1" s="1"/>
  <c r="AA25" i="1"/>
  <c r="Z25" i="1"/>
  <c r="Z29" i="1" s="1"/>
  <c r="Y25" i="1"/>
  <c r="Y29" i="1" s="1"/>
  <c r="V25" i="1"/>
  <c r="S25" i="1"/>
  <c r="P25" i="1"/>
  <c r="M25" i="1"/>
  <c r="M29" i="1" s="1"/>
  <c r="J25" i="1"/>
  <c r="G25" i="1"/>
  <c r="AG24" i="1"/>
  <c r="AF24" i="1"/>
  <c r="AD24" i="1"/>
  <c r="AC24" i="1"/>
  <c r="X24" i="1"/>
  <c r="W24" i="1"/>
  <c r="U24" i="1"/>
  <c r="T24" i="1"/>
  <c r="R24" i="1"/>
  <c r="Q24" i="1"/>
  <c r="P24" i="1"/>
  <c r="O24" i="1"/>
  <c r="N24" i="1"/>
  <c r="L24" i="1"/>
  <c r="K24" i="1"/>
  <c r="I24" i="1"/>
  <c r="H24" i="1"/>
  <c r="G24" i="1" s="1"/>
  <c r="F24" i="1"/>
  <c r="AE23" i="1"/>
  <c r="AB23" i="1"/>
  <c r="AA23" i="1"/>
  <c r="Z23" i="1"/>
  <c r="Y23" i="1"/>
  <c r="V23" i="1"/>
  <c r="S23" i="1"/>
  <c r="P23" i="1"/>
  <c r="M23" i="1"/>
  <c r="J23" i="1"/>
  <c r="G23" i="1"/>
  <c r="AE22" i="1"/>
  <c r="AB22" i="1"/>
  <c r="AA22" i="1"/>
  <c r="Z22" i="1"/>
  <c r="Y22" i="1"/>
  <c r="V22" i="1"/>
  <c r="S22" i="1"/>
  <c r="P22" i="1"/>
  <c r="M22" i="1"/>
  <c r="J22" i="1"/>
  <c r="AE21" i="1"/>
  <c r="AB21" i="1"/>
  <c r="AA21" i="1"/>
  <c r="Z21" i="1"/>
  <c r="Y21" i="1"/>
  <c r="V21" i="1"/>
  <c r="S21" i="1"/>
  <c r="P21" i="1"/>
  <c r="M21" i="1"/>
  <c r="J21" i="1"/>
  <c r="G21" i="1"/>
  <c r="AE20" i="1"/>
  <c r="AB20" i="1"/>
  <c r="AA20" i="1"/>
  <c r="Z20" i="1"/>
  <c r="Y20" i="1"/>
  <c r="V20" i="1"/>
  <c r="S20" i="1"/>
  <c r="P20" i="1"/>
  <c r="M20" i="1"/>
  <c r="J20" i="1"/>
  <c r="G20" i="1"/>
  <c r="AE19" i="1"/>
  <c r="AB19" i="1"/>
  <c r="AA19" i="1"/>
  <c r="Z19" i="1"/>
  <c r="Y19" i="1" s="1"/>
  <c r="V19" i="1"/>
  <c r="S19" i="1"/>
  <c r="P19" i="1"/>
  <c r="M19" i="1"/>
  <c r="J19" i="1"/>
  <c r="G19" i="1"/>
  <c r="AE18" i="1"/>
  <c r="AB18" i="1"/>
  <c r="AA18" i="1"/>
  <c r="Z18" i="1"/>
  <c r="Y18" i="1" s="1"/>
  <c r="V18" i="1"/>
  <c r="S18" i="1"/>
  <c r="P18" i="1"/>
  <c r="M18" i="1"/>
  <c r="J18" i="1"/>
  <c r="G18" i="1"/>
  <c r="AE17" i="1"/>
  <c r="AE24" i="1" s="1"/>
  <c r="AB17" i="1"/>
  <c r="AB24" i="1" s="1"/>
  <c r="AA17" i="1"/>
  <c r="AA24" i="1" s="1"/>
  <c r="Z17" i="1"/>
  <c r="Z24" i="1" s="1"/>
  <c r="V17" i="1"/>
  <c r="S17" i="1"/>
  <c r="S24" i="1" s="1"/>
  <c r="P17" i="1"/>
  <c r="M17" i="1"/>
  <c r="M24" i="1" s="1"/>
  <c r="J17" i="1"/>
  <c r="G17" i="1"/>
  <c r="AG16" i="1"/>
  <c r="AF16" i="1"/>
  <c r="AD16" i="1"/>
  <c r="AC16" i="1"/>
  <c r="AB16" i="1"/>
  <c r="X16" i="1"/>
  <c r="W16" i="1"/>
  <c r="W107" i="1" s="1"/>
  <c r="W109" i="1" s="1"/>
  <c r="U16" i="1"/>
  <c r="T16" i="1"/>
  <c r="R16" i="1"/>
  <c r="Q16" i="1"/>
  <c r="P16" i="1"/>
  <c r="O16" i="1"/>
  <c r="N16" i="1"/>
  <c r="M16" i="1"/>
  <c r="L16" i="1"/>
  <c r="K16" i="1"/>
  <c r="I16" i="1"/>
  <c r="H16" i="1"/>
  <c r="F16" i="1"/>
  <c r="AE15" i="1"/>
  <c r="AB15" i="1"/>
  <c r="AA15" i="1"/>
  <c r="Z15" i="1"/>
  <c r="V15" i="1"/>
  <c r="S15" i="1"/>
  <c r="P15" i="1"/>
  <c r="M15" i="1"/>
  <c r="Y15" i="1" s="1"/>
  <c r="J15" i="1"/>
  <c r="G15" i="1"/>
  <c r="AE14" i="1"/>
  <c r="AB14" i="1"/>
  <c r="AA14" i="1"/>
  <c r="Z14" i="1"/>
  <c r="V14" i="1"/>
  <c r="S14" i="1"/>
  <c r="P14" i="1"/>
  <c r="M14" i="1"/>
  <c r="Y14" i="1" s="1"/>
  <c r="J14" i="1"/>
  <c r="G14" i="1"/>
  <c r="AE13" i="1"/>
  <c r="AB13" i="1"/>
  <c r="AA13" i="1"/>
  <c r="Z13" i="1"/>
  <c r="V13" i="1"/>
  <c r="S13" i="1"/>
  <c r="P13" i="1"/>
  <c r="M13" i="1"/>
  <c r="Y13" i="1" s="1"/>
  <c r="J13" i="1"/>
  <c r="G13" i="1"/>
  <c r="AE12" i="1"/>
  <c r="AB12" i="1"/>
  <c r="AA12" i="1"/>
  <c r="Z12" i="1"/>
  <c r="V12" i="1"/>
  <c r="S12" i="1"/>
  <c r="P12" i="1"/>
  <c r="M12" i="1"/>
  <c r="Y12" i="1" s="1"/>
  <c r="J12" i="1"/>
  <c r="G12" i="1"/>
  <c r="AE11" i="1"/>
  <c r="AB11" i="1"/>
  <c r="AA11" i="1"/>
  <c r="Z11" i="1"/>
  <c r="V11" i="1"/>
  <c r="S11" i="1"/>
  <c r="P11" i="1"/>
  <c r="M11" i="1"/>
  <c r="Y11" i="1" s="1"/>
  <c r="J11" i="1"/>
  <c r="G11" i="1"/>
  <c r="AE10" i="1"/>
  <c r="AB10" i="1"/>
  <c r="AA10" i="1"/>
  <c r="Z10" i="1"/>
  <c r="V10" i="1"/>
  <c r="S10" i="1"/>
  <c r="P10" i="1"/>
  <c r="M10" i="1"/>
  <c r="Y10" i="1" s="1"/>
  <c r="J10" i="1"/>
  <c r="G10" i="1"/>
  <c r="AE9" i="1"/>
  <c r="AB9" i="1"/>
  <c r="AA9" i="1"/>
  <c r="Z9" i="1"/>
  <c r="V9" i="1"/>
  <c r="S9" i="1"/>
  <c r="P9" i="1"/>
  <c r="M9" i="1"/>
  <c r="Y9" i="1" s="1"/>
  <c r="J9" i="1"/>
  <c r="G9" i="1"/>
  <c r="AE8" i="1"/>
  <c r="AB8" i="1"/>
  <c r="AA8" i="1"/>
  <c r="Z8" i="1"/>
  <c r="V8" i="1"/>
  <c r="S8" i="1"/>
  <c r="P8" i="1"/>
  <c r="M8" i="1"/>
  <c r="Y8" i="1" s="1"/>
  <c r="J8" i="1"/>
  <c r="G8" i="1"/>
  <c r="AE7" i="1"/>
  <c r="AB7" i="1"/>
  <c r="AA7" i="1"/>
  <c r="Z7" i="1"/>
  <c r="V7" i="1"/>
  <c r="S7" i="1"/>
  <c r="P7" i="1"/>
  <c r="M7" i="1"/>
  <c r="J7" i="1"/>
  <c r="Y7" i="1" s="1"/>
  <c r="G7" i="1"/>
  <c r="AE6" i="1"/>
  <c r="AB6" i="1"/>
  <c r="AA6" i="1"/>
  <c r="Z6" i="1"/>
  <c r="V6" i="1"/>
  <c r="S6" i="1"/>
  <c r="P6" i="1"/>
  <c r="M6" i="1"/>
  <c r="Y6" i="1" s="1"/>
  <c r="J6" i="1"/>
  <c r="G6" i="1"/>
  <c r="AE5" i="1"/>
  <c r="AB5" i="1"/>
  <c r="AA5" i="1"/>
  <c r="AA16" i="1" s="1"/>
  <c r="Z5" i="1"/>
  <c r="Z16" i="1" s="1"/>
  <c r="V5" i="1"/>
  <c r="S5" i="1"/>
  <c r="P5" i="1"/>
  <c r="M5" i="1"/>
  <c r="Y5" i="1" s="1"/>
  <c r="J5" i="1"/>
  <c r="G5" i="1"/>
  <c r="AG1" i="1"/>
  <c r="K107" i="1" l="1"/>
  <c r="K109" i="1" s="1"/>
  <c r="O107" i="1"/>
  <c r="O109" i="1" s="1"/>
  <c r="T107" i="1"/>
  <c r="T109" i="1" s="1"/>
  <c r="S16" i="1"/>
  <c r="S107" i="1" s="1"/>
  <c r="S109" i="1" s="1"/>
  <c r="Y49" i="1"/>
  <c r="V54" i="1"/>
  <c r="AF107" i="1"/>
  <c r="AF109" i="1" s="1"/>
  <c r="AE16" i="1"/>
  <c r="L107" i="1"/>
  <c r="L109" i="1" s="1"/>
  <c r="J16" i="1"/>
  <c r="P107" i="1"/>
  <c r="S33" i="1"/>
  <c r="Y35" i="1"/>
  <c r="Z38" i="1"/>
  <c r="Y38" i="1" s="1"/>
  <c r="AB47" i="1"/>
  <c r="AB107" i="1" s="1"/>
  <c r="AB109" i="1" s="1"/>
  <c r="AA51" i="1"/>
  <c r="AA107" i="1" s="1"/>
  <c r="AA109" i="1" s="1"/>
  <c r="Y54" i="1"/>
  <c r="J106" i="1"/>
  <c r="J108" i="1" s="1"/>
  <c r="V106" i="1"/>
  <c r="V108" i="1" s="1"/>
  <c r="Z107" i="1"/>
  <c r="Y16" i="1"/>
  <c r="X107" i="1"/>
  <c r="X109" i="1" s="1"/>
  <c r="V16" i="1"/>
  <c r="AA59" i="1"/>
  <c r="Y55" i="1"/>
  <c r="Y59" i="1" s="1"/>
  <c r="H107" i="1"/>
  <c r="G16" i="1"/>
  <c r="J24" i="1"/>
  <c r="V24" i="1"/>
  <c r="J29" i="1"/>
  <c r="V29" i="1"/>
  <c r="P38" i="1"/>
  <c r="Y48" i="1"/>
  <c r="Y50" i="1"/>
  <c r="AA54" i="1"/>
  <c r="G54" i="1"/>
  <c r="I107" i="1"/>
  <c r="Q107" i="1"/>
  <c r="Q109" i="1" s="1"/>
  <c r="U107" i="1"/>
  <c r="U109" i="1" s="1"/>
  <c r="AC107" i="1"/>
  <c r="AC109" i="1" s="1"/>
  <c r="AG107" i="1"/>
  <c r="AG109" i="1" s="1"/>
  <c r="Y17" i="1"/>
  <c r="Y24" i="1" s="1"/>
  <c r="P29" i="1"/>
  <c r="Y42" i="1"/>
  <c r="Y47" i="1" s="1"/>
  <c r="P47" i="1"/>
  <c r="Y60" i="1"/>
  <c r="Z106" i="1"/>
  <c r="Z108" i="1" s="1"/>
  <c r="Y62" i="1"/>
  <c r="Y66" i="1"/>
  <c r="Y70" i="1"/>
  <c r="Y74" i="1"/>
  <c r="Y78" i="1"/>
  <c r="Y82" i="1"/>
  <c r="Y90" i="1"/>
  <c r="Y94" i="1"/>
  <c r="Y98" i="1"/>
  <c r="Y102" i="1"/>
  <c r="F107" i="1"/>
  <c r="F109" i="1" s="1"/>
  <c r="N107" i="1"/>
  <c r="N109" i="1" s="1"/>
  <c r="R107" i="1"/>
  <c r="R109" i="1" s="1"/>
  <c r="AD107" i="1"/>
  <c r="AD109" i="1" s="1"/>
  <c r="P33" i="1"/>
  <c r="M59" i="1"/>
  <c r="AE59" i="1"/>
  <c r="P106" i="1"/>
  <c r="Y61" i="1"/>
  <c r="Y65" i="1"/>
  <c r="Y69" i="1"/>
  <c r="Y73" i="1"/>
  <c r="Y77" i="1"/>
  <c r="Y81" i="1"/>
  <c r="Y89" i="1"/>
  <c r="Y93" i="1"/>
  <c r="Y97" i="1"/>
  <c r="AB106" i="1"/>
  <c r="AB108" i="1" s="1"/>
  <c r="Y64" i="1"/>
  <c r="Y68" i="1"/>
  <c r="Y72" i="1"/>
  <c r="Y76" i="1"/>
  <c r="Y80" i="1"/>
  <c r="Y106" i="1" l="1"/>
  <c r="Y108" i="1" s="1"/>
  <c r="G107" i="1"/>
  <c r="Y107" i="1"/>
  <c r="Y109" i="1" s="1"/>
  <c r="J107" i="1"/>
  <c r="J109" i="1" s="1"/>
  <c r="Y51" i="1"/>
  <c r="P108" i="1"/>
  <c r="P109" i="1"/>
  <c r="H109" i="1"/>
  <c r="V107" i="1"/>
  <c r="V109" i="1" s="1"/>
  <c r="Z109" i="1"/>
  <c r="I109" i="1"/>
  <c r="M107" i="1"/>
  <c r="M109" i="1" s="1"/>
  <c r="AE107" i="1"/>
  <c r="AE109" i="1" s="1"/>
  <c r="G109" i="1" l="1"/>
</calcChain>
</file>

<file path=xl/sharedStrings.xml><?xml version="1.0" encoding="utf-8"?>
<sst xmlns="http://schemas.openxmlformats.org/spreadsheetml/2006/main" count="447" uniqueCount="413">
  <si>
    <t>令和７年度学校一覧　幼保連携型認定こども園</t>
    <rPh sb="5" eb="7">
      <t>ガッコウ</t>
    </rPh>
    <rPh sb="7" eb="9">
      <t>イチラン</t>
    </rPh>
    <phoneticPr fontId="3"/>
  </si>
  <si>
    <t>3～5歳児
学級数</t>
    <rPh sb="3" eb="5">
      <t>サイジ</t>
    </rPh>
    <rPh sb="6" eb="8">
      <t>ガッキュウ</t>
    </rPh>
    <rPh sb="8" eb="9">
      <t>スウ</t>
    </rPh>
    <phoneticPr fontId="3"/>
  </si>
  <si>
    <r>
      <rPr>
        <sz val="10"/>
        <rFont val="ＭＳ Ｐゴシック"/>
        <family val="3"/>
        <charset val="128"/>
      </rPr>
      <t>　　　在　　園　　者　　数　　（　３　号　認　定　）</t>
    </r>
    <rPh sb="3" eb="4">
      <t>ザイ</t>
    </rPh>
    <rPh sb="6" eb="7">
      <t>エン</t>
    </rPh>
    <rPh sb="9" eb="10">
      <t>シャ</t>
    </rPh>
    <rPh sb="12" eb="13">
      <t>スウ</t>
    </rPh>
    <rPh sb="19" eb="20">
      <t>ゴウ</t>
    </rPh>
    <rPh sb="21" eb="22">
      <t>ニン</t>
    </rPh>
    <rPh sb="23" eb="24">
      <t>サダム</t>
    </rPh>
    <phoneticPr fontId="8"/>
  </si>
  <si>
    <t>在　園　者　数（　１　号　認　定　及　び　２　号　認　定　）</t>
    <rPh sb="0" eb="1">
      <t>ザイ</t>
    </rPh>
    <rPh sb="2" eb="3">
      <t>エン</t>
    </rPh>
    <rPh sb="4" eb="5">
      <t>シャ</t>
    </rPh>
    <rPh sb="6" eb="7">
      <t>スウ</t>
    </rPh>
    <rPh sb="11" eb="12">
      <t>ゴウ</t>
    </rPh>
    <rPh sb="13" eb="14">
      <t>ニン</t>
    </rPh>
    <rPh sb="15" eb="16">
      <t>サダム</t>
    </rPh>
    <rPh sb="17" eb="18">
      <t>オヨ</t>
    </rPh>
    <rPh sb="23" eb="24">
      <t>ゴウ</t>
    </rPh>
    <rPh sb="25" eb="26">
      <t>ニン</t>
    </rPh>
    <rPh sb="27" eb="28">
      <t>サダム</t>
    </rPh>
    <phoneticPr fontId="8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</si>
  <si>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</si>
  <si>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本務教員数</t>
    </r>
    <phoneticPr fontId="3"/>
  </si>
  <si>
    <r>
      <rPr>
        <sz val="10"/>
        <rFont val="ＭＳ Ｐゴシック"/>
        <family val="3"/>
        <charset val="128"/>
      </rPr>
      <t>本務職員数</t>
    </r>
    <phoneticPr fontId="3"/>
  </si>
  <si>
    <t>設置者</t>
    <rPh sb="0" eb="3">
      <t>セッチシャ</t>
    </rPh>
    <phoneticPr fontId="3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</si>
  <si>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</si>
  <si>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</si>
  <si>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</si>
  <si>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</si>
  <si>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０　歳</t>
    </r>
    <rPh sb="2" eb="3">
      <t>サイ</t>
    </rPh>
    <phoneticPr fontId="8"/>
  </si>
  <si>
    <r>
      <t>1</t>
    </r>
    <r>
      <rPr>
        <sz val="10"/>
        <rFont val="ＭＳ Ｐゴシック"/>
        <family val="3"/>
        <charset val="128"/>
      </rPr>
      <t>　歳</t>
    </r>
    <rPh sb="2" eb="3">
      <t>サイ</t>
    </rPh>
    <phoneticPr fontId="8"/>
  </si>
  <si>
    <r>
      <t>2</t>
    </r>
    <r>
      <rPr>
        <sz val="10"/>
        <rFont val="ＭＳ Ｐゴシック"/>
        <family val="3"/>
        <charset val="128"/>
      </rPr>
      <t>　歳</t>
    </r>
    <rPh sb="2" eb="3">
      <t>サイ</t>
    </rPh>
    <phoneticPr fontId="8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</si>
  <si>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</si>
  <si>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3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</si>
  <si>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</si>
  <si>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</si>
  <si>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</si>
  <si>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</si>
  <si>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</si>
  <si>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t>高松市</t>
  </si>
  <si>
    <t>下笠居こども園</t>
  </si>
  <si>
    <t>761-8002</t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</si>
  <si>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335</t>
    </r>
  </si>
  <si>
    <t>087-882-2531</t>
  </si>
  <si>
    <t>はらこども園</t>
  </si>
  <si>
    <t>761-0123</t>
  </si>
  <si>
    <r>
      <rPr>
        <sz val="10"/>
        <rFont val="ＭＳ Ｐゴシック"/>
        <family val="3"/>
        <charset val="128"/>
      </rPr>
      <t>牟礼町原</t>
    </r>
    <r>
      <rPr>
        <sz val="10"/>
        <rFont val="Arial"/>
        <family val="2"/>
      </rPr>
      <t>570-1</t>
    </r>
  </si>
  <si>
    <t>087-845-0234</t>
  </si>
  <si>
    <t>庵治こども園</t>
  </si>
  <si>
    <t>761-0130</t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</si>
  <si>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853-1</t>
    </r>
  </si>
  <si>
    <t>087-871-2535</t>
  </si>
  <si>
    <t>香南こども園</t>
  </si>
  <si>
    <t>761-1404</t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</si>
  <si>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865-1</t>
    </r>
  </si>
  <si>
    <t>087-887-7876</t>
  </si>
  <si>
    <t>塩江こども園</t>
  </si>
  <si>
    <t>761-1501</t>
  </si>
  <si>
    <r>
      <rPr>
        <sz val="10"/>
        <rFont val="ＭＳ Ｐゴシック"/>
        <family val="3"/>
        <charset val="128"/>
      </rPr>
      <t>塩江町安原下第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号</t>
    </r>
    <r>
      <rPr>
        <sz val="10"/>
        <rFont val="Arial"/>
        <family val="2"/>
      </rPr>
      <t>887</t>
    </r>
  </si>
  <si>
    <t>087-890-2022</t>
  </si>
  <si>
    <t>川東こども園</t>
  </si>
  <si>
    <t>761-1706</t>
  </si>
  <si>
    <t>香川町川東上1987-4</t>
  </si>
  <si>
    <t>087-879-4602</t>
  </si>
  <si>
    <t>屋島こども園</t>
  </si>
  <si>
    <t>761-0113</t>
  </si>
  <si>
    <t>屋島西町1744-1</t>
  </si>
  <si>
    <t>087-841-9711</t>
  </si>
  <si>
    <t>林こども園</t>
  </si>
  <si>
    <t>761-0301</t>
  </si>
  <si>
    <t>林町1405-4</t>
  </si>
  <si>
    <t>087-865-1676</t>
  </si>
  <si>
    <t>川島こども園</t>
    <rPh sb="0" eb="2">
      <t>カワシマ</t>
    </rPh>
    <rPh sb="5" eb="6">
      <t>エン</t>
    </rPh>
    <phoneticPr fontId="15"/>
  </si>
  <si>
    <t>761-0443</t>
  </si>
  <si>
    <t>川島東町253-4</t>
    <rPh sb="0" eb="2">
      <t>カワシマ</t>
    </rPh>
    <rPh sb="2" eb="3">
      <t>ヒガシ</t>
    </rPh>
    <rPh sb="3" eb="4">
      <t>マチ</t>
    </rPh>
    <phoneticPr fontId="15"/>
  </si>
  <si>
    <t>087-848-1978</t>
  </si>
  <si>
    <t>浅野こども園</t>
    <rPh sb="0" eb="2">
      <t>アサノ</t>
    </rPh>
    <rPh sb="5" eb="6">
      <t>エン</t>
    </rPh>
    <phoneticPr fontId="15"/>
  </si>
  <si>
    <t>761-1703</t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</si>
  <si>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816-1</t>
    </r>
    <rPh sb="3" eb="5">
      <t>アサノ</t>
    </rPh>
    <phoneticPr fontId="15"/>
  </si>
  <si>
    <t>087-889-2416</t>
  </si>
  <si>
    <r>
      <t>11園</t>
    </r>
    <r>
      <rPr>
        <sz val="10"/>
        <rFont val="ＭＳ Ｐゴシック"/>
        <family val="3"/>
        <charset val="128"/>
      </rPr>
      <t/>
    </r>
  </si>
  <si>
    <t>田井こども園</t>
    <rPh sb="0" eb="2">
      <t>タイ</t>
    </rPh>
    <rPh sb="5" eb="6">
      <t>エン</t>
    </rPh>
    <phoneticPr fontId="15"/>
  </si>
  <si>
    <t>761-0121</t>
  </si>
  <si>
    <r>
      <rPr>
        <sz val="10"/>
        <rFont val="ＭＳ Ｐゴシック"/>
        <family val="2"/>
        <charset val="128"/>
      </rPr>
      <t>牟礼町牟礼</t>
    </r>
    <r>
      <rPr>
        <sz val="10"/>
        <rFont val="Arial"/>
        <family val="2"/>
      </rPr>
      <t>100-1</t>
    </r>
    <rPh sb="0" eb="3">
      <t>ムレチョウ</t>
    </rPh>
    <rPh sb="3" eb="5">
      <t>ムレ</t>
    </rPh>
    <phoneticPr fontId="15"/>
  </si>
  <si>
    <t>087-845-5411</t>
  </si>
  <si>
    <t>計</t>
  </si>
  <si>
    <t>丸亀市</t>
  </si>
  <si>
    <r>
      <rPr>
        <sz val="10"/>
        <rFont val="ＭＳ Ｐゴシック"/>
        <family val="3"/>
        <charset val="128"/>
      </rPr>
      <t>あやうたこども園</t>
    </r>
    <rPh sb="7" eb="8">
      <t>エン</t>
    </rPh>
    <phoneticPr fontId="8"/>
  </si>
  <si>
    <t>761-2404</t>
    <phoneticPr fontId="8"/>
  </si>
  <si>
    <r>
      <rPr>
        <sz val="10"/>
        <rFont val="ＭＳ Ｐゴシック"/>
        <family val="3"/>
        <charset val="128"/>
      </rPr>
      <t>綾歌町岡田東</t>
    </r>
    <r>
      <rPr>
        <sz val="10"/>
        <rFont val="Arial"/>
        <family val="2"/>
      </rPr>
      <t>1150</t>
    </r>
    <rPh sb="0" eb="2">
      <t>アヤウタ</t>
    </rPh>
    <rPh sb="2" eb="3">
      <t>マチ</t>
    </rPh>
    <rPh sb="3" eb="5">
      <t>オカダ</t>
    </rPh>
    <rPh sb="5" eb="6">
      <t>ヒガシ</t>
    </rPh>
    <phoneticPr fontId="8"/>
  </si>
  <si>
    <t>0877-86-3011</t>
    <phoneticPr fontId="8"/>
  </si>
  <si>
    <r>
      <rPr>
        <sz val="10"/>
        <rFont val="ＭＳ Ｐゴシック"/>
        <family val="3"/>
        <charset val="128"/>
      </rPr>
      <t>飯野こども園</t>
    </r>
    <rPh sb="0" eb="2">
      <t>イイノ</t>
    </rPh>
    <rPh sb="5" eb="6">
      <t>エン</t>
    </rPh>
    <phoneticPr fontId="8"/>
  </si>
  <si>
    <t>763-0085</t>
    <phoneticPr fontId="8"/>
  </si>
  <si>
    <r>
      <rPr>
        <sz val="10"/>
        <rFont val="ＭＳ Ｐゴシック"/>
        <family val="3"/>
        <charset val="128"/>
      </rPr>
      <t>飯野町東分</t>
    </r>
    <r>
      <rPr>
        <sz val="10"/>
        <rFont val="Arial"/>
        <family val="2"/>
      </rPr>
      <t>2576</t>
    </r>
    <rPh sb="0" eb="2">
      <t>イイノ</t>
    </rPh>
    <rPh sb="2" eb="3">
      <t>チョウ</t>
    </rPh>
    <rPh sb="3" eb="4">
      <t>ヒガシ</t>
    </rPh>
    <rPh sb="4" eb="5">
      <t>ブン</t>
    </rPh>
    <phoneticPr fontId="8"/>
  </si>
  <si>
    <t>0877-22-6049</t>
    <phoneticPr fontId="8"/>
  </si>
  <si>
    <r>
      <rPr>
        <sz val="10"/>
        <rFont val="ＭＳ Ｐゴシック"/>
        <family val="3"/>
        <charset val="128"/>
      </rPr>
      <t>垂水こども園</t>
    </r>
    <rPh sb="0" eb="2">
      <t>タルミ</t>
    </rPh>
    <rPh sb="5" eb="6">
      <t>エン</t>
    </rPh>
    <phoneticPr fontId="8"/>
  </si>
  <si>
    <t>763-0095</t>
    <phoneticPr fontId="8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</si>
  <si>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1709</t>
    </r>
    <rPh sb="0" eb="3">
      <t>タルミチョウ</t>
    </rPh>
    <phoneticPr fontId="8"/>
  </si>
  <si>
    <t>0877-28-7351</t>
    <phoneticPr fontId="8"/>
  </si>
  <si>
    <r>
      <rPr>
        <sz val="10"/>
        <rFont val="ＭＳ Ｐゴシック"/>
        <family val="3"/>
        <charset val="128"/>
      </rPr>
      <t>飯山こども園</t>
    </r>
    <rPh sb="0" eb="2">
      <t>ハンザン</t>
    </rPh>
    <rPh sb="5" eb="6">
      <t>エン</t>
    </rPh>
    <phoneticPr fontId="8"/>
  </si>
  <si>
    <t>762-0086</t>
    <phoneticPr fontId="8"/>
  </si>
  <si>
    <r>
      <rPr>
        <sz val="10"/>
        <rFont val="ＭＳ Ｐゴシック"/>
        <family val="3"/>
        <charset val="128"/>
      </rPr>
      <t>飯山町真時</t>
    </r>
    <r>
      <rPr>
        <sz val="10"/>
        <rFont val="Arial"/>
        <family val="2"/>
      </rPr>
      <t>71-1</t>
    </r>
    <rPh sb="0" eb="3">
      <t>ハンザンチョウ</t>
    </rPh>
    <rPh sb="3" eb="4">
      <t>マ</t>
    </rPh>
    <rPh sb="4" eb="5">
      <t>ジ</t>
    </rPh>
    <phoneticPr fontId="8"/>
  </si>
  <si>
    <t>0877-98-4023</t>
    <phoneticPr fontId="8"/>
  </si>
  <si>
    <t>郡家こども園</t>
    <phoneticPr fontId="8"/>
  </si>
  <si>
    <t>763-0093</t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</si>
  <si>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787</t>
    </r>
    <rPh sb="0" eb="3">
      <t>グンゲチョウ</t>
    </rPh>
    <phoneticPr fontId="1"/>
  </si>
  <si>
    <t xml:space="preserve">0877-28-7116 </t>
  </si>
  <si>
    <t>城乾こども園</t>
    <rPh sb="5" eb="6">
      <t>エン</t>
    </rPh>
    <phoneticPr fontId="18"/>
  </si>
  <si>
    <t>763-0046</t>
    <phoneticPr fontId="18"/>
  </si>
  <si>
    <r>
      <rPr>
        <sz val="10"/>
        <rFont val="ＭＳ Ｐゴシック"/>
        <family val="3"/>
        <charset val="128"/>
      </rPr>
      <t>南条町</t>
    </r>
    <r>
      <rPr>
        <sz val="10"/>
        <rFont val="Arial"/>
        <family val="2"/>
      </rPr>
      <t>34-46</t>
    </r>
    <rPh sb="0" eb="2">
      <t>ナンジョウ</t>
    </rPh>
    <rPh sb="2" eb="3">
      <t>チョウ</t>
    </rPh>
    <phoneticPr fontId="18"/>
  </si>
  <si>
    <t>0877-21-0162</t>
    <phoneticPr fontId="18"/>
  </si>
  <si>
    <t>城北こども園</t>
    <phoneticPr fontId="8"/>
  </si>
  <si>
    <t>763-0015</t>
  </si>
  <si>
    <r>
      <rPr>
        <sz val="10"/>
        <rFont val="ＭＳ Ｐゴシック"/>
        <family val="3"/>
        <charset val="128"/>
      </rPr>
      <t>北平山町</t>
    </r>
    <r>
      <rPr>
        <sz val="10"/>
        <rFont val="Arial"/>
        <family val="2"/>
      </rPr>
      <t>2-12-20</t>
    </r>
    <rPh sb="0" eb="1">
      <t>キタ</t>
    </rPh>
    <rPh sb="1" eb="3">
      <t>ヒラヤマ</t>
    </rPh>
    <rPh sb="3" eb="4">
      <t>チョウ</t>
    </rPh>
    <phoneticPr fontId="1"/>
  </si>
  <si>
    <t>0877-22-3449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</si>
  <si>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</si>
  <si>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t>坂出市</t>
    <phoneticPr fontId="18"/>
  </si>
  <si>
    <t>府中こども園</t>
    <rPh sb="0" eb="2">
      <t>フチュウ</t>
    </rPh>
    <rPh sb="5" eb="6">
      <t>エン</t>
    </rPh>
    <phoneticPr fontId="8"/>
  </si>
  <si>
    <t>762-0024</t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</si>
  <si>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5008-1</t>
    </r>
    <rPh sb="0" eb="3">
      <t>フチュウチョウ</t>
    </rPh>
    <phoneticPr fontId="8"/>
  </si>
  <si>
    <t>0877-48-0880</t>
    <phoneticPr fontId="8"/>
  </si>
  <si>
    <t>加茂こども園</t>
    <rPh sb="0" eb="2">
      <t>カモ</t>
    </rPh>
    <rPh sb="5" eb="6">
      <t>エン</t>
    </rPh>
    <phoneticPr fontId="18"/>
  </si>
  <si>
    <t>762-0023</t>
    <phoneticPr fontId="18"/>
  </si>
  <si>
    <r>
      <rPr>
        <sz val="10"/>
        <rFont val="ＭＳ Ｐゴシック"/>
        <family val="3"/>
        <charset val="128"/>
      </rPr>
      <t>加茂町</t>
    </r>
    <r>
      <rPr>
        <sz val="10"/>
        <rFont val="Arial"/>
        <family val="2"/>
      </rPr>
      <t>1099-1</t>
    </r>
    <rPh sb="0" eb="3">
      <t>カモチョウ</t>
    </rPh>
    <phoneticPr fontId="18"/>
  </si>
  <si>
    <t>0877-48-2801</t>
    <phoneticPr fontId="18"/>
  </si>
  <si>
    <t>川津こども園</t>
    <rPh sb="0" eb="2">
      <t>カワズ</t>
    </rPh>
    <rPh sb="5" eb="6">
      <t>エン</t>
    </rPh>
    <phoneticPr fontId="8"/>
  </si>
  <si>
    <t>762-0025</t>
  </si>
  <si>
    <t>川津町3093-21</t>
    <rPh sb="0" eb="2">
      <t>カワツ</t>
    </rPh>
    <rPh sb="2" eb="3">
      <t>チョウ</t>
    </rPh>
    <phoneticPr fontId="8"/>
  </si>
  <si>
    <t>0877-46-1217</t>
  </si>
  <si>
    <t>松山こども園</t>
    <rPh sb="0" eb="2">
      <t>マツヤマ</t>
    </rPh>
    <rPh sb="5" eb="6">
      <t>エン</t>
    </rPh>
    <phoneticPr fontId="8"/>
  </si>
  <si>
    <t>762-0017</t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</si>
  <si>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1101-3</t>
    </r>
    <rPh sb="0" eb="3">
      <t>タカヤチョウ</t>
    </rPh>
    <phoneticPr fontId="8"/>
  </si>
  <si>
    <t>0877-47-0584</t>
    <phoneticPr fontId="8"/>
  </si>
  <si>
    <r>
      <rPr>
        <sz val="10"/>
        <rFont val="ＭＳ Ｐゴシック"/>
        <family val="3"/>
        <charset val="128"/>
      </rPr>
      <t>観音寺市</t>
    </r>
    <rPh sb="0" eb="4">
      <t>カンオンジシ</t>
    </rPh>
    <phoneticPr fontId="3"/>
  </si>
  <si>
    <t>観音寺こども園</t>
    <rPh sb="6" eb="7">
      <t>エン</t>
    </rPh>
    <phoneticPr fontId="3"/>
  </si>
  <si>
    <t>768-0060</t>
    <phoneticPr fontId="3"/>
  </si>
  <si>
    <r>
      <rPr>
        <sz val="10"/>
        <rFont val="ＭＳ Ｐゴシック"/>
        <family val="3"/>
        <charset val="128"/>
      </rPr>
      <t>観音寺町甲</t>
    </r>
    <r>
      <rPr>
        <sz val="10"/>
        <rFont val="Arial"/>
        <family val="2"/>
      </rPr>
      <t>2558-2</t>
    </r>
    <rPh sb="0" eb="4">
      <t>７６８ー００６０</t>
    </rPh>
    <rPh sb="4" eb="5">
      <t>コウ</t>
    </rPh>
    <phoneticPr fontId="3"/>
  </si>
  <si>
    <t>0875-57-5240</t>
    <phoneticPr fontId="3"/>
  </si>
  <si>
    <t>豊浜こども園</t>
    <phoneticPr fontId="18"/>
  </si>
  <si>
    <t>769-1602</t>
    <phoneticPr fontId="18"/>
  </si>
  <si>
    <r>
      <rPr>
        <sz val="10"/>
        <rFont val="ＭＳ Ｐゴシック"/>
        <family val="3"/>
        <charset val="128"/>
      </rPr>
      <t>豊浜町和田浜</t>
    </r>
    <r>
      <rPr>
        <sz val="10"/>
        <rFont val="Arial"/>
        <family val="2"/>
      </rPr>
      <t>1000</t>
    </r>
    <rPh sb="0" eb="3">
      <t>トヨハマチョウ</t>
    </rPh>
    <rPh sb="3" eb="6">
      <t>ワダハマ</t>
    </rPh>
    <phoneticPr fontId="18"/>
  </si>
  <si>
    <t>0875-52-5110</t>
    <phoneticPr fontId="18"/>
  </si>
  <si>
    <t>大野原こども園</t>
    <phoneticPr fontId="3"/>
  </si>
  <si>
    <t>769-1611</t>
    <phoneticPr fontId="3"/>
  </si>
  <si>
    <r>
      <rPr>
        <sz val="10"/>
        <rFont val="ＭＳ Ｐゴシック"/>
        <family val="3"/>
        <charset val="128"/>
      </rPr>
      <t>大野原町大野原</t>
    </r>
    <r>
      <rPr>
        <sz val="10"/>
        <rFont val="Arial"/>
        <family val="2"/>
      </rPr>
      <t>1675-1</t>
    </r>
    <rPh sb="0" eb="4">
      <t>オオノハラチョウ</t>
    </rPh>
    <rPh sb="4" eb="7">
      <t>オオノハラ</t>
    </rPh>
    <phoneticPr fontId="8"/>
  </si>
  <si>
    <t>0875-54-2069</t>
    <phoneticPr fontId="8"/>
  </si>
  <si>
    <t>計</t>
    <phoneticPr fontId="18"/>
  </si>
  <si>
    <t>さぬき市</t>
  </si>
  <si>
    <t>津田こども園</t>
  </si>
  <si>
    <t>769-2401</t>
  </si>
  <si>
    <t>津田町津田164-2</t>
  </si>
  <si>
    <t>0879-49-0301</t>
  </si>
  <si>
    <t>東かがわ市</t>
  </si>
  <si>
    <t>大内こども園</t>
  </si>
  <si>
    <t>769-2605</t>
  </si>
  <si>
    <t>中筋367-1</t>
  </si>
  <si>
    <t>0879-25-3777</t>
  </si>
  <si>
    <t>丹生こども園</t>
  </si>
  <si>
    <t>769-2515</t>
  </si>
  <si>
    <t>町田182-1</t>
  </si>
  <si>
    <t>0879-25-4804</t>
  </si>
  <si>
    <t>3園</t>
  </si>
  <si>
    <t>引田こども園</t>
  </si>
  <si>
    <t>769-2901</t>
  </si>
  <si>
    <t>引田545-6</t>
  </si>
  <si>
    <t>0879-33-5220</t>
  </si>
  <si>
    <r>
      <rPr>
        <sz val="10"/>
        <rFont val="ＭＳ Ｐゴシック"/>
        <family val="3"/>
        <charset val="128"/>
      </rPr>
      <t>三豊市</t>
    </r>
    <rPh sb="0" eb="2">
      <t>ミトヨ</t>
    </rPh>
    <rPh sb="2" eb="3">
      <t>シ</t>
    </rPh>
    <phoneticPr fontId="3"/>
  </si>
  <si>
    <t>仁尾こども園</t>
    <phoneticPr fontId="3"/>
  </si>
  <si>
    <t>769-1407</t>
    <phoneticPr fontId="2"/>
  </si>
  <si>
    <r>
      <rPr>
        <sz val="10"/>
        <rFont val="ＭＳ Ｐゴシック"/>
        <family val="3"/>
        <charset val="128"/>
      </rPr>
      <t>仁尾町仁尾丁</t>
    </r>
    <r>
      <rPr>
        <sz val="10"/>
        <rFont val="Arial"/>
        <family val="2"/>
      </rPr>
      <t>636-1</t>
    </r>
    <rPh sb="0" eb="3">
      <t>ニオチョウ</t>
    </rPh>
    <rPh sb="3" eb="5">
      <t>ニオ</t>
    </rPh>
    <rPh sb="5" eb="6">
      <t>テイ</t>
    </rPh>
    <phoneticPr fontId="2"/>
  </si>
  <si>
    <t>0875-82-3292</t>
    <phoneticPr fontId="2"/>
  </si>
  <si>
    <t>財田こども園</t>
    <rPh sb="0" eb="2">
      <t>サイタ</t>
    </rPh>
    <rPh sb="5" eb="6">
      <t>エン</t>
    </rPh>
    <phoneticPr fontId="3"/>
  </si>
  <si>
    <t>769-0401</t>
  </si>
  <si>
    <r>
      <rPr>
        <sz val="10"/>
        <rFont val="ＭＳ Ｐゴシック"/>
        <family val="3"/>
        <charset val="128"/>
      </rPr>
      <t>財田町財田上</t>
    </r>
    <r>
      <rPr>
        <sz val="10"/>
        <rFont val="Arial"/>
        <family val="2"/>
      </rPr>
      <t>1417-1</t>
    </r>
    <phoneticPr fontId="2"/>
  </si>
  <si>
    <t>0875-67-2160</t>
    <phoneticPr fontId="2"/>
  </si>
  <si>
    <t>計</t>
    <rPh sb="0" eb="1">
      <t>ケイ</t>
    </rPh>
    <phoneticPr fontId="8"/>
  </si>
  <si>
    <t>土庄町</t>
  </si>
  <si>
    <t>土庄こども園</t>
    <phoneticPr fontId="1"/>
  </si>
  <si>
    <t>761-4106</t>
  </si>
  <si>
    <r>
      <rPr>
        <sz val="10"/>
        <rFont val="ＭＳ Ｐゴシック"/>
        <family val="3"/>
        <charset val="128"/>
      </rPr>
      <t>甲</t>
    </r>
    <r>
      <rPr>
        <sz val="10"/>
        <rFont val="Arial"/>
        <family val="2"/>
      </rPr>
      <t>657-7</t>
    </r>
    <phoneticPr fontId="18"/>
  </si>
  <si>
    <t>0879-62-0843</t>
  </si>
  <si>
    <t>大鐸こども園</t>
    <phoneticPr fontId="1"/>
  </si>
  <si>
    <t>761-4151</t>
  </si>
  <si>
    <r>
      <rPr>
        <sz val="10"/>
        <rFont val="ＭＳ Ｐゴシック"/>
        <family val="3"/>
        <charset val="128"/>
      </rPr>
      <t>肥土山甲</t>
    </r>
    <r>
      <rPr>
        <sz val="10"/>
        <rFont val="Arial"/>
        <family val="2"/>
      </rPr>
      <t>1729-1</t>
    </r>
    <phoneticPr fontId="18"/>
  </si>
  <si>
    <t>0879-62-0969</t>
  </si>
  <si>
    <t>大部こども園</t>
    <phoneticPr fontId="1"/>
  </si>
  <si>
    <t>761-4145</t>
  </si>
  <si>
    <r>
      <rPr>
        <sz val="10"/>
        <rFont val="ＭＳ Ｐゴシック"/>
        <family val="3"/>
        <charset val="128"/>
      </rPr>
      <t>大部甲</t>
    </r>
    <r>
      <rPr>
        <sz val="10"/>
        <rFont val="Arial"/>
        <family val="2"/>
      </rPr>
      <t>2019</t>
    </r>
    <phoneticPr fontId="18"/>
  </si>
  <si>
    <t>0879-67-2130</t>
  </si>
  <si>
    <t>北浦こども園</t>
    <phoneticPr fontId="1"/>
  </si>
  <si>
    <t>761-4143</t>
  </si>
  <si>
    <r>
      <rPr>
        <sz val="10"/>
        <rFont val="ＭＳ Ｐゴシック"/>
        <family val="3"/>
        <charset val="128"/>
      </rPr>
      <t>見目乙</t>
    </r>
    <r>
      <rPr>
        <sz val="10"/>
        <rFont val="Arial"/>
        <family val="2"/>
      </rPr>
      <t>423-6</t>
    </r>
    <phoneticPr fontId="18"/>
  </si>
  <si>
    <t>0879-65-2122</t>
  </si>
  <si>
    <t>5園</t>
  </si>
  <si>
    <t>四海こども園</t>
    <phoneticPr fontId="1"/>
  </si>
  <si>
    <t>761-4131</t>
  </si>
  <si>
    <r>
      <rPr>
        <sz val="10"/>
        <rFont val="ＭＳ Ｐゴシック"/>
        <family val="3"/>
        <charset val="128"/>
      </rPr>
      <t>伊喜末</t>
    </r>
    <r>
      <rPr>
        <sz val="10"/>
        <rFont val="Arial"/>
        <family val="2"/>
      </rPr>
      <t>81-8</t>
    </r>
    <phoneticPr fontId="18"/>
  </si>
  <si>
    <t>0879-64-5152</t>
    <phoneticPr fontId="8"/>
  </si>
  <si>
    <t>直島町</t>
  </si>
  <si>
    <t>直島幼児学園</t>
  </si>
  <si>
    <t>761-3110</t>
  </si>
  <si>
    <t>1841</t>
    <phoneticPr fontId="18"/>
  </si>
  <si>
    <t>087-892-3018</t>
  </si>
  <si>
    <t>綾川町</t>
    <rPh sb="0" eb="2">
      <t>アヤガワ</t>
    </rPh>
    <rPh sb="2" eb="3">
      <t>チョウ</t>
    </rPh>
    <phoneticPr fontId="8"/>
  </si>
  <si>
    <t>滝宮こども園</t>
  </si>
  <si>
    <t>761-2304</t>
  </si>
  <si>
    <r>
      <rPr>
        <sz val="10"/>
        <rFont val="ＭＳ Ｐゴシック"/>
        <family val="3"/>
        <charset val="128"/>
      </rPr>
      <t>萱原</t>
    </r>
    <r>
      <rPr>
        <sz val="10"/>
        <rFont val="Arial"/>
        <family val="2"/>
      </rPr>
      <t>791-1</t>
    </r>
    <phoneticPr fontId="18"/>
  </si>
  <si>
    <t>087-876-1776</t>
  </si>
  <si>
    <r>
      <t>2</t>
    </r>
    <r>
      <rPr>
        <sz val="10"/>
        <rFont val="ＭＳ Ｐゴシック"/>
        <family val="3"/>
        <charset val="128"/>
      </rPr>
      <t>園</t>
    </r>
    <rPh sb="1" eb="2">
      <t>エン</t>
    </rPh>
    <phoneticPr fontId="18"/>
  </si>
  <si>
    <t>山田こども園</t>
  </si>
  <si>
    <t>761-2203</t>
  </si>
  <si>
    <r>
      <rPr>
        <sz val="10"/>
        <rFont val="ＭＳ Ｐゴシック"/>
        <family val="3"/>
        <charset val="128"/>
      </rPr>
      <t>山田上甲</t>
    </r>
    <r>
      <rPr>
        <sz val="10"/>
        <rFont val="Arial"/>
        <family val="2"/>
      </rPr>
      <t>1490</t>
    </r>
    <phoneticPr fontId="18"/>
  </si>
  <si>
    <t>087-878-2680</t>
  </si>
  <si>
    <t>琴平町</t>
  </si>
  <si>
    <t>南こども園</t>
    <rPh sb="4" eb="5">
      <t>エン</t>
    </rPh>
    <phoneticPr fontId="8"/>
  </si>
  <si>
    <t>766-0002</t>
  </si>
  <si>
    <t>0877-75-1022</t>
    <phoneticPr fontId="8"/>
  </si>
  <si>
    <t>北こども園</t>
    <rPh sb="4" eb="5">
      <t>エン</t>
    </rPh>
    <phoneticPr fontId="8"/>
  </si>
  <si>
    <t>766-0006</t>
  </si>
  <si>
    <r>
      <rPr>
        <sz val="10"/>
        <rFont val="ＭＳ Ｐゴシック"/>
        <family val="3"/>
        <charset val="128"/>
      </rPr>
      <t>上櫛梨</t>
    </r>
    <r>
      <rPr>
        <sz val="10"/>
        <rFont val="Arial"/>
        <family val="2"/>
      </rPr>
      <t>31-1</t>
    </r>
  </si>
  <si>
    <t>0877-73-2523</t>
  </si>
  <si>
    <t>まんのう町</t>
  </si>
  <si>
    <t>琴南こども園</t>
  </si>
  <si>
    <t>766-0201</t>
  </si>
  <si>
    <t>造田1981</t>
  </si>
  <si>
    <t>0877-85-2657</t>
  </si>
  <si>
    <t>長炭こども園</t>
  </si>
  <si>
    <t>766-0017</t>
  </si>
  <si>
    <t>炭所西777</t>
  </si>
  <si>
    <t>0877-79-2099</t>
  </si>
  <si>
    <t>満濃南こども園</t>
  </si>
  <si>
    <t>766-0023</t>
  </si>
  <si>
    <t>吉野66</t>
  </si>
  <si>
    <t>0877-79-3128</t>
  </si>
  <si>
    <t>4園</t>
  </si>
  <si>
    <t>仲南こども園</t>
  </si>
  <si>
    <t>769-0314</t>
  </si>
  <si>
    <t>帆山744-18</t>
  </si>
  <si>
    <t>0877-77-2893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</si>
  <si>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</si>
  <si>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10"/>
        <rFont val="ＭＳ Ｐゴシック"/>
        <family val="3"/>
        <charset val="128"/>
      </rPr>
      <t>サンシャインこどもの森</t>
    </r>
    <rPh sb="10" eb="11">
      <t>モリ</t>
    </rPh>
    <phoneticPr fontId="3"/>
  </si>
  <si>
    <t>761-0302</t>
    <phoneticPr fontId="3"/>
  </si>
  <si>
    <r>
      <rPr>
        <sz val="10"/>
        <rFont val="ＭＳ Ｐゴシック"/>
        <family val="3"/>
        <charset val="128"/>
      </rPr>
      <t>高松市上林町</t>
    </r>
    <r>
      <rPr>
        <sz val="10"/>
        <rFont val="Arial"/>
        <family val="2"/>
      </rPr>
      <t>502-2</t>
    </r>
    <rPh sb="0" eb="2">
      <t>タカマツ</t>
    </rPh>
    <rPh sb="2" eb="3">
      <t>シ</t>
    </rPh>
    <rPh sb="3" eb="4">
      <t>ウエ</t>
    </rPh>
    <rPh sb="4" eb="5">
      <t>ハヤシ</t>
    </rPh>
    <rPh sb="5" eb="6">
      <t>チョウ</t>
    </rPh>
    <phoneticPr fontId="3"/>
  </si>
  <si>
    <t>087-889-8181</t>
    <phoneticPr fontId="3"/>
  </si>
  <si>
    <r>
      <rPr>
        <sz val="10"/>
        <rFont val="ＭＳ Ｐゴシック"/>
        <family val="3"/>
        <charset val="128"/>
      </rPr>
      <t>いずみこども園</t>
    </r>
    <rPh sb="6" eb="7">
      <t>エン</t>
    </rPh>
    <phoneticPr fontId="3"/>
  </si>
  <si>
    <t>769-0102</t>
    <phoneticPr fontId="3"/>
  </si>
  <si>
    <r>
      <rPr>
        <sz val="10"/>
        <rFont val="ＭＳ Ｐゴシック"/>
        <family val="3"/>
        <charset val="128"/>
      </rPr>
      <t>高松市国分寺町国分</t>
    </r>
    <r>
      <rPr>
        <sz val="10"/>
        <rFont val="Arial"/>
        <family val="2"/>
      </rPr>
      <t>2408</t>
    </r>
    <rPh sb="0" eb="3">
      <t>タカマツシ</t>
    </rPh>
    <rPh sb="3" eb="7">
      <t>コクブンジマチ</t>
    </rPh>
    <rPh sb="7" eb="9">
      <t>コクブ</t>
    </rPh>
    <phoneticPr fontId="3"/>
  </si>
  <si>
    <t>087-874-0882</t>
    <phoneticPr fontId="3"/>
  </si>
  <si>
    <r>
      <rPr>
        <sz val="10"/>
        <rFont val="ＭＳ Ｐゴシック"/>
        <family val="3"/>
        <charset val="128"/>
      </rPr>
      <t>いずみこども園分園</t>
    </r>
    <rPh sb="6" eb="7">
      <t>エン</t>
    </rPh>
    <rPh sb="7" eb="9">
      <t>ブンエン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</si>
  <si>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</si>
  <si>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高松市国分寺町新居</t>
    </r>
    <r>
      <rPr>
        <sz val="10"/>
        <rFont val="Arial"/>
        <family val="2"/>
      </rPr>
      <t>281-1</t>
    </r>
    <rPh sb="0" eb="3">
      <t>タカマツシ</t>
    </rPh>
    <rPh sb="3" eb="7">
      <t>コクブンジマチ</t>
    </rPh>
    <rPh sb="7" eb="9">
      <t>ニイ</t>
    </rPh>
    <phoneticPr fontId="3"/>
  </si>
  <si>
    <t>（休園）</t>
    <rPh sb="1" eb="3">
      <t>キュウエン</t>
    </rPh>
    <phoneticPr fontId="3"/>
  </si>
  <si>
    <r>
      <rPr>
        <sz val="10"/>
        <rFont val="ＭＳ Ｐゴシック"/>
        <family val="3"/>
        <charset val="128"/>
      </rPr>
      <t>高松東幼稚園</t>
    </r>
    <rPh sb="0" eb="2">
      <t>タカマツ</t>
    </rPh>
    <rPh sb="2" eb="3">
      <t>ヒガシ</t>
    </rPh>
    <rPh sb="3" eb="6">
      <t>ヨウチエン</t>
    </rPh>
    <phoneticPr fontId="3"/>
  </si>
  <si>
    <t>761-0101</t>
    <phoneticPr fontId="3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</si>
  <si>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688</t>
    </r>
    <rPh sb="0" eb="3">
      <t>タカマツシ</t>
    </rPh>
    <rPh sb="3" eb="6">
      <t>カスガチョウ</t>
    </rPh>
    <phoneticPr fontId="3"/>
  </si>
  <si>
    <t>087-841-2306</t>
    <phoneticPr fontId="3"/>
  </si>
  <si>
    <r>
      <rPr>
        <sz val="10"/>
        <rFont val="ＭＳ Ｐゴシック"/>
        <family val="3"/>
        <charset val="128"/>
      </rPr>
      <t>新田幼稚園</t>
    </r>
    <rPh sb="0" eb="2">
      <t>シンデン</t>
    </rPh>
    <rPh sb="2" eb="5">
      <t>ヨウチエン</t>
    </rPh>
    <phoneticPr fontId="8"/>
  </si>
  <si>
    <t>761-0102</t>
    <phoneticPr fontId="8"/>
  </si>
  <si>
    <r>
      <rPr>
        <sz val="10"/>
        <rFont val="ＭＳ Ｐゴシック"/>
        <family val="3"/>
        <charset val="128"/>
      </rPr>
      <t>高松市新田町甲</t>
    </r>
    <r>
      <rPr>
        <sz val="10"/>
        <rFont val="Arial"/>
        <family val="2"/>
      </rPr>
      <t>2630-1</t>
    </r>
    <rPh sb="0" eb="3">
      <t>タカマツシ</t>
    </rPh>
    <rPh sb="3" eb="6">
      <t>シンデンチョウ</t>
    </rPh>
    <rPh sb="6" eb="7">
      <t>コウ</t>
    </rPh>
    <phoneticPr fontId="8"/>
  </si>
  <si>
    <t>087-841-3686</t>
    <phoneticPr fontId="8"/>
  </si>
  <si>
    <r>
      <rPr>
        <sz val="10"/>
        <rFont val="ＭＳ Ｐゴシック"/>
        <family val="3"/>
        <charset val="128"/>
      </rPr>
      <t>和光こども園</t>
    </r>
    <rPh sb="0" eb="2">
      <t>ワコウ</t>
    </rPh>
    <rPh sb="5" eb="6">
      <t>エン</t>
    </rPh>
    <phoneticPr fontId="8"/>
  </si>
  <si>
    <t>761-8046</t>
    <phoneticPr fontId="8"/>
  </si>
  <si>
    <r>
      <rPr>
        <sz val="10"/>
        <rFont val="ＭＳ Ｐゴシック"/>
        <family val="3"/>
        <charset val="128"/>
      </rPr>
      <t>高松市川部町</t>
    </r>
    <r>
      <rPr>
        <sz val="10"/>
        <rFont val="Arial"/>
        <family val="2"/>
      </rPr>
      <t>1561-1</t>
    </r>
    <rPh sb="0" eb="3">
      <t>タカマツシ</t>
    </rPh>
    <rPh sb="3" eb="5">
      <t>カワベ</t>
    </rPh>
    <rPh sb="5" eb="6">
      <t>チョウ</t>
    </rPh>
    <phoneticPr fontId="8"/>
  </si>
  <si>
    <t>087-886-5879</t>
    <phoneticPr fontId="8"/>
  </si>
  <si>
    <r>
      <rPr>
        <sz val="10"/>
        <rFont val="ＭＳ Ｐゴシック"/>
        <family val="3"/>
        <charset val="128"/>
      </rPr>
      <t>春日こども園</t>
    </r>
    <phoneticPr fontId="3"/>
  </si>
  <si>
    <r>
      <rPr>
        <sz val="10"/>
        <rFont val="ＭＳ Ｐゴシック"/>
        <family val="3"/>
        <charset val="128"/>
      </rPr>
      <t>高松市春日町</t>
    </r>
    <r>
      <rPr>
        <sz val="10"/>
        <rFont val="Arial"/>
        <family val="2"/>
      </rPr>
      <t>1287-1</t>
    </r>
    <rPh sb="0" eb="3">
      <t>タカマツシ</t>
    </rPh>
    <rPh sb="3" eb="6">
      <t>カスガチョウ</t>
    </rPh>
    <phoneticPr fontId="3"/>
  </si>
  <si>
    <t>087-843-3689</t>
    <phoneticPr fontId="3"/>
  </si>
  <si>
    <r>
      <rPr>
        <sz val="10"/>
        <rFont val="ＭＳ Ｐゴシック"/>
        <family val="3"/>
        <charset val="128"/>
      </rPr>
      <t>花ノ宮こども園</t>
    </r>
    <phoneticPr fontId="18"/>
  </si>
  <si>
    <t>761-8063</t>
    <phoneticPr fontId="18"/>
  </si>
  <si>
    <r>
      <rPr>
        <sz val="10"/>
        <rFont val="ＭＳ Ｐゴシック"/>
        <family val="3"/>
        <charset val="128"/>
      </rPr>
      <t>高松市花ノ宮町</t>
    </r>
    <r>
      <rPr>
        <sz val="10"/>
        <rFont val="Arial"/>
        <family val="2"/>
      </rPr>
      <t>1-10-22</t>
    </r>
    <rPh sb="0" eb="3">
      <t>タカマツシ</t>
    </rPh>
    <rPh sb="3" eb="4">
      <t>ハナ</t>
    </rPh>
    <rPh sb="5" eb="7">
      <t>ミヤチョウ</t>
    </rPh>
    <phoneticPr fontId="18"/>
  </si>
  <si>
    <t>087-831-6318</t>
    <phoneticPr fontId="18"/>
  </si>
  <si>
    <r>
      <rPr>
        <sz val="10"/>
        <rFont val="ＭＳ Ｐゴシック"/>
        <family val="3"/>
        <charset val="128"/>
      </rPr>
      <t>中野保育所</t>
    </r>
    <phoneticPr fontId="18"/>
  </si>
  <si>
    <t>760-0008</t>
    <phoneticPr fontId="18"/>
  </si>
  <si>
    <r>
      <rPr>
        <sz val="10"/>
        <rFont val="ＭＳ Ｐゴシック"/>
        <family val="3"/>
        <charset val="128"/>
      </rPr>
      <t>高松市中野町</t>
    </r>
    <r>
      <rPr>
        <sz val="10"/>
        <rFont val="Arial"/>
        <family val="2"/>
      </rPr>
      <t>27-5</t>
    </r>
    <rPh sb="0" eb="3">
      <t>タカマツシ</t>
    </rPh>
    <rPh sb="3" eb="6">
      <t>ナカノチョウ</t>
    </rPh>
    <phoneticPr fontId="18"/>
  </si>
  <si>
    <t>087-831-8659</t>
    <phoneticPr fontId="18"/>
  </si>
  <si>
    <r>
      <rPr>
        <sz val="10"/>
        <rFont val="ＭＳ Ｐゴシック"/>
        <family val="3"/>
        <charset val="128"/>
      </rPr>
      <t>カナン保育園</t>
    </r>
    <phoneticPr fontId="18"/>
  </si>
  <si>
    <t>761-8078</t>
    <phoneticPr fontId="18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</si>
  <si>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745-2</t>
    </r>
    <rPh sb="0" eb="3">
      <t>タカマツシ</t>
    </rPh>
    <rPh sb="3" eb="6">
      <t>ブッショウザン</t>
    </rPh>
    <rPh sb="6" eb="7">
      <t>チョウ</t>
    </rPh>
    <rPh sb="7" eb="8">
      <t>コウ</t>
    </rPh>
    <phoneticPr fontId="18"/>
  </si>
  <si>
    <t>087-889-1059</t>
    <phoneticPr fontId="18"/>
  </si>
  <si>
    <r>
      <rPr>
        <sz val="10"/>
        <rFont val="ＭＳ Ｐゴシック"/>
        <family val="3"/>
        <charset val="128"/>
      </rPr>
      <t>認定こども園すまいる</t>
    </r>
    <phoneticPr fontId="18"/>
  </si>
  <si>
    <t>761-8083</t>
    <phoneticPr fontId="18"/>
  </si>
  <si>
    <r>
      <rPr>
        <sz val="10"/>
        <rFont val="ＭＳ Ｐゴシック"/>
        <family val="3"/>
        <charset val="128"/>
      </rPr>
      <t>高松市三名町</t>
    </r>
    <r>
      <rPr>
        <sz val="10"/>
        <rFont val="Arial"/>
        <family val="2"/>
      </rPr>
      <t>591-1</t>
    </r>
    <rPh sb="0" eb="3">
      <t>タカマツシ</t>
    </rPh>
    <rPh sb="3" eb="5">
      <t>サンメイ</t>
    </rPh>
    <rPh sb="5" eb="6">
      <t>チョウ</t>
    </rPh>
    <phoneticPr fontId="18"/>
  </si>
  <si>
    <t>087-802-3838</t>
    <phoneticPr fontId="18"/>
  </si>
  <si>
    <t>げんき･結愛･げんきこども園</t>
  </si>
  <si>
    <t>761-0303</t>
  </si>
  <si>
    <t>高松市六条町604-7</t>
  </si>
  <si>
    <t>087-813-9818</t>
    <phoneticPr fontId="18"/>
  </si>
  <si>
    <t>カナン十河こども園</t>
  </si>
  <si>
    <t>761-0433</t>
  </si>
  <si>
    <t>高松市十川西町546-1</t>
  </si>
  <si>
    <t>087-848-0320</t>
    <phoneticPr fontId="18"/>
  </si>
  <si>
    <t>高松和貴こども園</t>
    <rPh sb="0" eb="2">
      <t>タカマツ</t>
    </rPh>
    <rPh sb="2" eb="4">
      <t>ワキ</t>
    </rPh>
    <rPh sb="7" eb="8">
      <t>エン</t>
    </rPh>
    <phoneticPr fontId="18"/>
  </si>
  <si>
    <t>761-0301</t>
    <phoneticPr fontId="18"/>
  </si>
  <si>
    <r>
      <rPr>
        <sz val="10"/>
        <rFont val="ＭＳ Ｐゴシック"/>
        <family val="3"/>
        <charset val="128"/>
      </rPr>
      <t>高松市林町</t>
    </r>
    <r>
      <rPr>
        <sz val="10"/>
        <rFont val="Arial"/>
        <family val="2"/>
      </rPr>
      <t>2197-1</t>
    </r>
    <rPh sb="0" eb="3">
      <t>タカマツシ</t>
    </rPh>
    <rPh sb="3" eb="5">
      <t>ハヤシチョウ</t>
    </rPh>
    <phoneticPr fontId="18"/>
  </si>
  <si>
    <t>087-814-4141</t>
    <phoneticPr fontId="18"/>
  </si>
  <si>
    <t>みらい学園</t>
    <rPh sb="3" eb="5">
      <t>ガクエン</t>
    </rPh>
    <phoneticPr fontId="18"/>
  </si>
  <si>
    <t>760-0080</t>
    <phoneticPr fontId="18"/>
  </si>
  <si>
    <r>
      <rPr>
        <sz val="10"/>
        <rFont val="ＭＳ Ｐゴシック"/>
        <family val="3"/>
        <charset val="128"/>
      </rPr>
      <t>高松市木太町</t>
    </r>
    <r>
      <rPr>
        <sz val="10"/>
        <rFont val="Arial"/>
        <family val="2"/>
      </rPr>
      <t>3429-3</t>
    </r>
    <rPh sb="0" eb="2">
      <t>タカマツ</t>
    </rPh>
    <rPh sb="2" eb="3">
      <t>シ</t>
    </rPh>
    <rPh sb="3" eb="6">
      <t>キタチョウ</t>
    </rPh>
    <phoneticPr fontId="18"/>
  </si>
  <si>
    <t>087-899-2305</t>
    <phoneticPr fontId="18"/>
  </si>
  <si>
    <t>西光寺保育所</t>
    <rPh sb="0" eb="6">
      <t>サイコウジホイクショ</t>
    </rPh>
    <phoneticPr fontId="18"/>
  </si>
  <si>
    <t>761-0321</t>
    <phoneticPr fontId="18"/>
  </si>
  <si>
    <r>
      <rPr>
        <sz val="10"/>
        <rFont val="ＭＳ Ｐゴシック"/>
        <family val="3"/>
        <charset val="128"/>
      </rPr>
      <t>高松市前田西町</t>
    </r>
    <r>
      <rPr>
        <sz val="10"/>
        <rFont val="Arial"/>
        <family val="2"/>
      </rPr>
      <t>167-1</t>
    </r>
    <rPh sb="0" eb="3">
      <t>タカマツシ</t>
    </rPh>
    <rPh sb="3" eb="5">
      <t>マエダ</t>
    </rPh>
    <rPh sb="5" eb="7">
      <t>ニシマチ</t>
    </rPh>
    <phoneticPr fontId="18"/>
  </si>
  <si>
    <t>087-847-6237</t>
    <phoneticPr fontId="18"/>
  </si>
  <si>
    <t>川添こども園</t>
    <rPh sb="0" eb="2">
      <t>カワゾエ</t>
    </rPh>
    <rPh sb="5" eb="6">
      <t>エン</t>
    </rPh>
    <phoneticPr fontId="18"/>
  </si>
  <si>
    <t>761-0313</t>
    <phoneticPr fontId="18"/>
  </si>
  <si>
    <r>
      <rPr>
        <sz val="10"/>
        <rFont val="ＭＳ Ｐゴシック"/>
        <family val="3"/>
        <charset val="128"/>
      </rPr>
      <t>高松市下田井町</t>
    </r>
    <r>
      <rPr>
        <sz val="10"/>
        <rFont val="Arial"/>
        <family val="2"/>
      </rPr>
      <t>52</t>
    </r>
    <rPh sb="0" eb="3">
      <t>タカマツシ</t>
    </rPh>
    <rPh sb="3" eb="7">
      <t>シモタイチョウ</t>
    </rPh>
    <phoneticPr fontId="18"/>
  </si>
  <si>
    <t>087-847-5078</t>
    <phoneticPr fontId="18"/>
  </si>
  <si>
    <t>円座百華こども園</t>
    <rPh sb="0" eb="3">
      <t>エンザヒャク</t>
    </rPh>
    <rPh sb="3" eb="4">
      <t>ハナ</t>
    </rPh>
    <rPh sb="7" eb="8">
      <t>エン</t>
    </rPh>
    <phoneticPr fontId="18"/>
  </si>
  <si>
    <t>761-8044</t>
    <phoneticPr fontId="18"/>
  </si>
  <si>
    <r>
      <rPr>
        <sz val="10"/>
        <rFont val="ＭＳ Ｐゴシック"/>
        <family val="3"/>
        <charset val="128"/>
      </rPr>
      <t>高松市円座町</t>
    </r>
    <r>
      <rPr>
        <sz val="10"/>
        <rFont val="Arial"/>
        <family val="2"/>
      </rPr>
      <t>1478-1</t>
    </r>
    <rPh sb="0" eb="3">
      <t>タカマツシ</t>
    </rPh>
    <rPh sb="3" eb="6">
      <t>エンザチョウ</t>
    </rPh>
    <phoneticPr fontId="18"/>
  </si>
  <si>
    <t>087-885-1203</t>
    <phoneticPr fontId="18"/>
  </si>
  <si>
    <t>高松くりの木学舎</t>
    <rPh sb="0" eb="2">
      <t>タカマツ</t>
    </rPh>
    <rPh sb="5" eb="6">
      <t>キ</t>
    </rPh>
    <rPh sb="6" eb="8">
      <t>ガクシャ</t>
    </rPh>
    <phoneticPr fontId="18"/>
  </si>
  <si>
    <t>760-0072</t>
    <phoneticPr fontId="18"/>
  </si>
  <si>
    <r>
      <rPr>
        <sz val="10"/>
        <rFont val="ＭＳ Ｐゴシック"/>
        <family val="3"/>
        <charset val="128"/>
      </rPr>
      <t>高松市花園町</t>
    </r>
    <r>
      <rPr>
        <sz val="10"/>
        <rFont val="Arial"/>
        <family val="2"/>
      </rPr>
      <t>3-4-5</t>
    </r>
    <rPh sb="0" eb="2">
      <t>タカマツ</t>
    </rPh>
    <rPh sb="2" eb="3">
      <t>シ</t>
    </rPh>
    <rPh sb="3" eb="5">
      <t>ハナゾノ</t>
    </rPh>
    <rPh sb="5" eb="6">
      <t>マチ</t>
    </rPh>
    <phoneticPr fontId="18"/>
  </si>
  <si>
    <t>087-880-7211</t>
    <phoneticPr fontId="18"/>
  </si>
  <si>
    <t>勅使百華こども園</t>
    <phoneticPr fontId="18"/>
  </si>
  <si>
    <t>761-8058</t>
    <phoneticPr fontId="18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</si>
  <si>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phoneticPr fontId="18"/>
  </si>
  <si>
    <t>087-865-2998</t>
    <phoneticPr fontId="18"/>
  </si>
  <si>
    <t>さんさんこども園</t>
    <rPh sb="7" eb="8">
      <t>エン</t>
    </rPh>
    <phoneticPr fontId="18"/>
  </si>
  <si>
    <r>
      <rPr>
        <sz val="10"/>
        <rFont val="ＭＳ Ｐゴシック"/>
        <family val="3"/>
        <charset val="128"/>
      </rPr>
      <t>高松市香川町浅野</t>
    </r>
    <r>
      <rPr>
        <sz val="10"/>
        <rFont val="Arial"/>
        <family val="2"/>
      </rPr>
      <t>834-1</t>
    </r>
    <phoneticPr fontId="18"/>
  </si>
  <si>
    <t>087-888-6333</t>
    <phoneticPr fontId="18"/>
  </si>
  <si>
    <t>あさがおこども園</t>
    <phoneticPr fontId="18"/>
  </si>
  <si>
    <t>761-0302</t>
  </si>
  <si>
    <t>高松市上林町69</t>
    <rPh sb="0" eb="3">
      <t>タカマツシ</t>
    </rPh>
    <rPh sb="3" eb="5">
      <t>カミハヤシ</t>
    </rPh>
    <rPh sb="5" eb="6">
      <t>マチ</t>
    </rPh>
    <phoneticPr fontId="1"/>
  </si>
  <si>
    <t>087-899-5660</t>
    <phoneticPr fontId="18"/>
  </si>
  <si>
    <r>
      <rPr>
        <sz val="10"/>
        <rFont val="ＭＳ Ｐゴシック"/>
        <family val="3"/>
        <charset val="128"/>
      </rPr>
      <t>はらだこども園</t>
    </r>
    <rPh sb="6" eb="7">
      <t>エン</t>
    </rPh>
    <phoneticPr fontId="8"/>
  </si>
  <si>
    <t>763-0074</t>
    <phoneticPr fontId="8"/>
  </si>
  <si>
    <r>
      <rPr>
        <sz val="10"/>
        <rFont val="ＭＳ Ｐゴシック"/>
        <family val="3"/>
        <charset val="128"/>
      </rPr>
      <t>丸亀市原田町</t>
    </r>
    <r>
      <rPr>
        <sz val="10"/>
        <rFont val="Arial"/>
        <family val="2"/>
      </rPr>
      <t>2046</t>
    </r>
    <rPh sb="0" eb="3">
      <t>マルガメシ</t>
    </rPh>
    <rPh sb="3" eb="5">
      <t>ハラダ</t>
    </rPh>
    <rPh sb="5" eb="6">
      <t>チョウ</t>
    </rPh>
    <phoneticPr fontId="8"/>
  </si>
  <si>
    <t>0877-22-2735</t>
    <phoneticPr fontId="8"/>
  </si>
  <si>
    <t>誠心こども園</t>
    <phoneticPr fontId="18"/>
  </si>
  <si>
    <t>763-0093</t>
    <phoneticPr fontId="18"/>
  </si>
  <si>
    <r>
      <rPr>
        <sz val="10"/>
        <rFont val="ＭＳ Ｐゴシック"/>
        <family val="3"/>
        <charset val="128"/>
      </rPr>
      <t>丸亀市郡家町</t>
    </r>
    <r>
      <rPr>
        <sz val="10"/>
        <rFont val="Arial"/>
        <family val="2"/>
      </rPr>
      <t>2573-1</t>
    </r>
    <rPh sb="0" eb="3">
      <t>マルガメシ</t>
    </rPh>
    <rPh sb="3" eb="5">
      <t>グンゲ</t>
    </rPh>
    <rPh sb="5" eb="6">
      <t>チョウ</t>
    </rPh>
    <phoneticPr fontId="18"/>
  </si>
  <si>
    <t>0877-24-1777</t>
    <phoneticPr fontId="18"/>
  </si>
  <si>
    <t>ドルカスこども園</t>
    <rPh sb="7" eb="8">
      <t>エン</t>
    </rPh>
    <phoneticPr fontId="18"/>
  </si>
  <si>
    <t>762-0081</t>
    <phoneticPr fontId="18"/>
  </si>
  <si>
    <t>丸亀市飯山町東坂元185</t>
    <rPh sb="0" eb="3">
      <t>マルガメシ</t>
    </rPh>
    <rPh sb="3" eb="6">
      <t>ハンザンチョウ</t>
    </rPh>
    <rPh sb="6" eb="7">
      <t>ヒガシ</t>
    </rPh>
    <rPh sb="7" eb="9">
      <t>サカモト</t>
    </rPh>
    <phoneticPr fontId="18"/>
  </si>
  <si>
    <t>0877-98-6460</t>
    <phoneticPr fontId="18"/>
  </si>
  <si>
    <t>丸亀ひまわりこども園</t>
    <rPh sb="0" eb="2">
      <t>マルガメ</t>
    </rPh>
    <rPh sb="9" eb="10">
      <t>エン</t>
    </rPh>
    <phoneticPr fontId="18"/>
  </si>
  <si>
    <t>763-0013</t>
    <phoneticPr fontId="18"/>
  </si>
  <si>
    <r>
      <rPr>
        <sz val="10"/>
        <rFont val="ＭＳ Ｐゴシック"/>
        <family val="3"/>
        <charset val="128"/>
      </rPr>
      <t>丸亀市城東町</t>
    </r>
    <r>
      <rPr>
        <sz val="10"/>
        <rFont val="Arial"/>
        <family val="2"/>
      </rPr>
      <t>2-1-38</t>
    </r>
    <rPh sb="0" eb="3">
      <t>マルガメシ</t>
    </rPh>
    <rPh sb="3" eb="5">
      <t>ジョウトウ</t>
    </rPh>
    <rPh sb="5" eb="6">
      <t>チョウ</t>
    </rPh>
    <phoneticPr fontId="18"/>
  </si>
  <si>
    <t>0877-23-8338</t>
    <phoneticPr fontId="18"/>
  </si>
  <si>
    <t>彩芽こども園</t>
    <rPh sb="0" eb="2">
      <t>アヤメ</t>
    </rPh>
    <rPh sb="5" eb="6">
      <t>エン</t>
    </rPh>
    <phoneticPr fontId="18"/>
  </si>
  <si>
    <t>763-0094</t>
    <phoneticPr fontId="18"/>
  </si>
  <si>
    <r>
      <rPr>
        <sz val="10"/>
        <rFont val="ＭＳ Ｐゴシック"/>
        <family val="3"/>
        <charset val="128"/>
      </rPr>
      <t>丸亀市三条町</t>
    </r>
    <r>
      <rPr>
        <sz val="10"/>
        <rFont val="Arial"/>
        <family val="2"/>
      </rPr>
      <t>781-1</t>
    </r>
    <rPh sb="0" eb="3">
      <t>マルガメシ</t>
    </rPh>
    <rPh sb="3" eb="6">
      <t>サンジョウチョウ</t>
    </rPh>
    <phoneticPr fontId="18"/>
  </si>
  <si>
    <t>0877-28-2783</t>
    <phoneticPr fontId="18"/>
  </si>
  <si>
    <t>きんかこども園</t>
    <phoneticPr fontId="18"/>
  </si>
  <si>
    <t>762-0021</t>
    <phoneticPr fontId="18"/>
  </si>
  <si>
    <t>坂出市西庄町638-1</t>
    <phoneticPr fontId="18"/>
  </si>
  <si>
    <t>0877-46-8747</t>
    <phoneticPr fontId="18"/>
  </si>
  <si>
    <t>香川短期大学附属
のぞみこども園</t>
    <rPh sb="0" eb="6">
      <t>カガワタンキダイガク</t>
    </rPh>
    <rPh sb="6" eb="8">
      <t>フゾク</t>
    </rPh>
    <rPh sb="15" eb="16">
      <t>エン</t>
    </rPh>
    <phoneticPr fontId="18"/>
  </si>
  <si>
    <t>765-0011</t>
    <phoneticPr fontId="18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</si>
  <si>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8-7-24</t>
    </r>
    <rPh sb="0" eb="4">
      <t>ゼンツウジシ</t>
    </rPh>
    <rPh sb="4" eb="7">
      <t>カミヨシダ</t>
    </rPh>
    <rPh sb="7" eb="8">
      <t>マチ</t>
    </rPh>
    <phoneticPr fontId="18"/>
  </si>
  <si>
    <t>0877-63-1231</t>
    <phoneticPr fontId="18"/>
  </si>
  <si>
    <t>カナン子育てプラザ２１</t>
    <rPh sb="3" eb="5">
      <t>コソダ</t>
    </rPh>
    <phoneticPr fontId="18"/>
  </si>
  <si>
    <t>765-0014</t>
    <phoneticPr fontId="18"/>
  </si>
  <si>
    <r>
      <rPr>
        <sz val="10"/>
        <rFont val="ＭＳ Ｐゴシック"/>
        <family val="3"/>
        <charset val="128"/>
      </rPr>
      <t>善通寺市生野本町</t>
    </r>
    <r>
      <rPr>
        <sz val="10"/>
        <rFont val="Arial"/>
        <family val="2"/>
      </rPr>
      <t>2-16-1</t>
    </r>
    <rPh sb="0" eb="4">
      <t>ゼンツウジシ</t>
    </rPh>
    <rPh sb="4" eb="6">
      <t>イクノ</t>
    </rPh>
    <rPh sb="6" eb="8">
      <t>ホンマチ</t>
    </rPh>
    <phoneticPr fontId="18"/>
  </si>
  <si>
    <t>0877-62-3695</t>
    <phoneticPr fontId="18"/>
  </si>
  <si>
    <t>くれよん認定こども園</t>
    <rPh sb="4" eb="6">
      <t>ニンテイ</t>
    </rPh>
    <rPh sb="9" eb="10">
      <t>エン</t>
    </rPh>
    <phoneticPr fontId="18"/>
  </si>
  <si>
    <t>769-1613</t>
    <phoneticPr fontId="18"/>
  </si>
  <si>
    <r>
      <rPr>
        <sz val="10"/>
        <rFont val="ＭＳ Ｐゴシック"/>
        <family val="3"/>
        <charset val="128"/>
      </rPr>
      <t>観音寺市大野原町花稲</t>
    </r>
    <r>
      <rPr>
        <sz val="10"/>
        <rFont val="Arial"/>
        <family val="2"/>
      </rPr>
      <t>218-1</t>
    </r>
    <rPh sb="0" eb="4">
      <t>カンオンジシ</t>
    </rPh>
    <rPh sb="4" eb="8">
      <t>オオノハラチョウ</t>
    </rPh>
    <rPh sb="8" eb="9">
      <t>ハナ</t>
    </rPh>
    <rPh sb="9" eb="10">
      <t>イネ</t>
    </rPh>
    <phoneticPr fontId="18"/>
  </si>
  <si>
    <t>0875-52-3987</t>
    <phoneticPr fontId="18"/>
  </si>
  <si>
    <t>柞田こども園</t>
    <rPh sb="0" eb="2">
      <t>クニタ</t>
    </rPh>
    <rPh sb="5" eb="6">
      <t>エン</t>
    </rPh>
    <phoneticPr fontId="18"/>
  </si>
  <si>
    <t>768-0040</t>
    <phoneticPr fontId="18"/>
  </si>
  <si>
    <r>
      <rPr>
        <sz val="10"/>
        <rFont val="ＭＳ Ｐゴシック"/>
        <family val="3"/>
        <charset val="128"/>
      </rPr>
      <t>観音寺市柞田町丙</t>
    </r>
    <r>
      <rPr>
        <sz val="10"/>
        <rFont val="Arial"/>
        <family val="2"/>
      </rPr>
      <t>1538</t>
    </r>
    <rPh sb="0" eb="4">
      <t>カンオンジシ</t>
    </rPh>
    <rPh sb="4" eb="6">
      <t>クニタ</t>
    </rPh>
    <rPh sb="6" eb="7">
      <t>マチ</t>
    </rPh>
    <rPh sb="7" eb="8">
      <t>ヘイ</t>
    </rPh>
    <phoneticPr fontId="18"/>
  </si>
  <si>
    <t>0875-25-5115</t>
    <phoneticPr fontId="18"/>
  </si>
  <si>
    <t>愛和ハーベスト</t>
    <rPh sb="0" eb="2">
      <t>アイワ</t>
    </rPh>
    <phoneticPr fontId="18"/>
  </si>
  <si>
    <t>768-0051</t>
    <phoneticPr fontId="18"/>
  </si>
  <si>
    <r>
      <rPr>
        <sz val="10"/>
        <rFont val="ＭＳ Ｐゴシック"/>
        <family val="3"/>
        <charset val="128"/>
      </rPr>
      <t>観音寺市木之郷町</t>
    </r>
    <r>
      <rPr>
        <sz val="10"/>
        <rFont val="Arial"/>
        <family val="2"/>
      </rPr>
      <t>203</t>
    </r>
    <rPh sb="0" eb="4">
      <t>カンオンジシ</t>
    </rPh>
    <rPh sb="4" eb="5">
      <t>キ</t>
    </rPh>
    <rPh sb="5" eb="6">
      <t>ノ</t>
    </rPh>
    <rPh sb="6" eb="7">
      <t>ゴウ</t>
    </rPh>
    <rPh sb="7" eb="8">
      <t>マチ</t>
    </rPh>
    <phoneticPr fontId="18"/>
  </si>
  <si>
    <t>0875-27-7440</t>
    <phoneticPr fontId="18"/>
  </si>
  <si>
    <t>観音寺中部こども園</t>
    <rPh sb="0" eb="5">
      <t>カンオンジチュウブ</t>
    </rPh>
    <rPh sb="8" eb="9">
      <t>エン</t>
    </rPh>
    <phoneticPr fontId="18"/>
  </si>
  <si>
    <t>768-0012</t>
    <phoneticPr fontId="18"/>
  </si>
  <si>
    <r>
      <rPr>
        <sz val="10"/>
        <rFont val="ＭＳ Ｐゴシック"/>
        <family val="3"/>
        <charset val="128"/>
      </rPr>
      <t>観音寺市植田町</t>
    </r>
    <r>
      <rPr>
        <sz val="10"/>
        <rFont val="Arial"/>
        <family val="2"/>
      </rPr>
      <t>1217-3</t>
    </r>
    <rPh sb="0" eb="4">
      <t>カンオンジシ</t>
    </rPh>
    <rPh sb="4" eb="6">
      <t>ウエタ</t>
    </rPh>
    <rPh sb="6" eb="7">
      <t>マチ</t>
    </rPh>
    <phoneticPr fontId="18"/>
  </si>
  <si>
    <t>0875-25-8359</t>
    <phoneticPr fontId="18"/>
  </si>
  <si>
    <r>
      <rPr>
        <sz val="10"/>
        <rFont val="ＭＳ Ｐゴシック"/>
        <family val="3"/>
        <charset val="128"/>
      </rPr>
      <t>認定こども園だいご</t>
    </r>
    <rPh sb="0" eb="2">
      <t>ニンテイ</t>
    </rPh>
    <rPh sb="5" eb="6">
      <t>エン</t>
    </rPh>
    <phoneticPr fontId="18"/>
  </si>
  <si>
    <t>769-2321</t>
    <phoneticPr fontId="18"/>
  </si>
  <si>
    <r>
      <rPr>
        <sz val="10"/>
        <rFont val="ＭＳ Ｐゴシック"/>
        <family val="3"/>
        <charset val="128"/>
      </rPr>
      <t>さぬき市寒川町石田東甲</t>
    </r>
    <r>
      <rPr>
        <sz val="10"/>
        <rFont val="Arial"/>
        <family val="2"/>
      </rPr>
      <t>639-2</t>
    </r>
    <rPh sb="3" eb="4">
      <t>シ</t>
    </rPh>
    <rPh sb="4" eb="6">
      <t>サンガワ</t>
    </rPh>
    <rPh sb="6" eb="7">
      <t>チョウ</t>
    </rPh>
    <rPh sb="7" eb="9">
      <t>イシダ</t>
    </rPh>
    <rPh sb="9" eb="10">
      <t>ヒガシ</t>
    </rPh>
    <rPh sb="10" eb="11">
      <t>コウ</t>
    </rPh>
    <phoneticPr fontId="18"/>
  </si>
  <si>
    <t>0879-43-1451</t>
    <phoneticPr fontId="18"/>
  </si>
  <si>
    <r>
      <rPr>
        <sz val="10"/>
        <rFont val="ＭＳ Ｐゴシック"/>
        <family val="3"/>
        <charset val="128"/>
      </rPr>
      <t>よしいけこども園</t>
    </r>
    <phoneticPr fontId="18"/>
  </si>
  <si>
    <t>769-2101</t>
    <phoneticPr fontId="18"/>
  </si>
  <si>
    <r>
      <rPr>
        <sz val="10"/>
        <rFont val="ＭＳ Ｐゴシック"/>
        <family val="3"/>
        <charset val="128"/>
      </rPr>
      <t>さぬき市志度</t>
    </r>
    <r>
      <rPr>
        <sz val="10"/>
        <rFont val="Arial"/>
        <family val="2"/>
      </rPr>
      <t>4212-1</t>
    </r>
    <rPh sb="3" eb="4">
      <t>シ</t>
    </rPh>
    <rPh sb="4" eb="6">
      <t>シド</t>
    </rPh>
    <phoneticPr fontId="18"/>
  </si>
  <si>
    <t>087-894-2343</t>
    <phoneticPr fontId="18"/>
  </si>
  <si>
    <t>ひまわりこども園</t>
    <rPh sb="7" eb="8">
      <t>エン</t>
    </rPh>
    <phoneticPr fontId="8"/>
  </si>
  <si>
    <t>769-2104</t>
    <phoneticPr fontId="8"/>
  </si>
  <si>
    <r>
      <rPr>
        <sz val="10"/>
        <rFont val="ＭＳ Ｐゴシック"/>
        <family val="3"/>
        <charset val="128"/>
      </rPr>
      <t>さぬき市鴨部</t>
    </r>
    <r>
      <rPr>
        <sz val="10"/>
        <rFont val="Arial"/>
        <family val="2"/>
      </rPr>
      <t>1629</t>
    </r>
    <phoneticPr fontId="8"/>
  </si>
  <si>
    <t>087-895-0818</t>
    <phoneticPr fontId="18"/>
  </si>
  <si>
    <t>認定こども園長尾学舎</t>
    <rPh sb="0" eb="2">
      <t>ニンテイ</t>
    </rPh>
    <rPh sb="5" eb="6">
      <t>エン</t>
    </rPh>
    <rPh sb="6" eb="8">
      <t>ナガオ</t>
    </rPh>
    <rPh sb="8" eb="10">
      <t>ガクシャ</t>
    </rPh>
    <phoneticPr fontId="18"/>
  </si>
  <si>
    <t>769-2302</t>
    <phoneticPr fontId="18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</si>
  <si>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1601-1</t>
    </r>
    <phoneticPr fontId="18"/>
  </si>
  <si>
    <t>0879-52-1597</t>
    <phoneticPr fontId="18"/>
  </si>
  <si>
    <r>
      <rPr>
        <sz val="10"/>
        <rFont val="ＭＳ Ｐゴシック"/>
        <family val="3"/>
        <charset val="128"/>
      </rPr>
      <t>けいあいこども園</t>
    </r>
    <phoneticPr fontId="18"/>
  </si>
  <si>
    <t>769-2705</t>
    <phoneticPr fontId="18"/>
  </si>
  <si>
    <r>
      <rPr>
        <sz val="10"/>
        <rFont val="ＭＳ Ｐゴシック"/>
        <family val="3"/>
        <charset val="128"/>
      </rPr>
      <t>東かがわ市白鳥</t>
    </r>
    <r>
      <rPr>
        <sz val="10"/>
        <rFont val="Arial"/>
        <family val="2"/>
      </rPr>
      <t>647-1</t>
    </r>
    <rPh sb="0" eb="1">
      <t>ヒガシ</t>
    </rPh>
    <rPh sb="4" eb="5">
      <t>シ</t>
    </rPh>
    <rPh sb="5" eb="7">
      <t>シラトリ</t>
    </rPh>
    <phoneticPr fontId="18"/>
  </si>
  <si>
    <t>0879-25-1795</t>
    <phoneticPr fontId="18"/>
  </si>
  <si>
    <t>虹ヲわたり</t>
    <rPh sb="0" eb="1">
      <t>ニジ</t>
    </rPh>
    <phoneticPr fontId="18"/>
  </si>
  <si>
    <t>767-0004</t>
    <phoneticPr fontId="18"/>
  </si>
  <si>
    <r>
      <rPr>
        <sz val="10"/>
        <rFont val="ＭＳ Ｐゴシック"/>
        <family val="3"/>
        <charset val="128"/>
      </rPr>
      <t>三豊市高瀬町比地</t>
    </r>
    <r>
      <rPr>
        <sz val="10"/>
        <rFont val="Arial"/>
        <family val="2"/>
      </rPr>
      <t>181-1</t>
    </r>
    <rPh sb="0" eb="2">
      <t>ミトヨ</t>
    </rPh>
    <rPh sb="2" eb="3">
      <t>シ</t>
    </rPh>
    <rPh sb="3" eb="6">
      <t>タカセチョウ</t>
    </rPh>
    <rPh sb="6" eb="7">
      <t>ヒ</t>
    </rPh>
    <rPh sb="7" eb="8">
      <t>ジ</t>
    </rPh>
    <phoneticPr fontId="18"/>
  </si>
  <si>
    <t>0875-23-6690</t>
    <phoneticPr fontId="18"/>
  </si>
  <si>
    <t>スマはぴ丘の上station</t>
    <phoneticPr fontId="18"/>
  </si>
  <si>
    <t>767-0001</t>
    <phoneticPr fontId="18"/>
  </si>
  <si>
    <r>
      <rPr>
        <sz val="10"/>
        <rFont val="ＭＳ Ｐゴシック"/>
        <family val="3"/>
        <charset val="128"/>
      </rPr>
      <t>三豊市高瀬町上高瀬</t>
    </r>
    <r>
      <rPr>
        <sz val="10"/>
        <rFont val="Arial"/>
        <family val="2"/>
      </rPr>
      <t>2024-2</t>
    </r>
    <phoneticPr fontId="18"/>
  </si>
  <si>
    <t>0875-72-0083</t>
    <phoneticPr fontId="18"/>
  </si>
  <si>
    <r>
      <rPr>
        <sz val="10"/>
        <rFont val="ＭＳ Ｐゴシック"/>
        <family val="3"/>
        <charset val="128"/>
      </rPr>
      <t>せいけんじこども園</t>
    </r>
    <rPh sb="8" eb="9">
      <t>エン</t>
    </rPh>
    <phoneticPr fontId="18"/>
  </si>
  <si>
    <t>761-4432</t>
    <phoneticPr fontId="18"/>
  </si>
  <si>
    <r>
      <rPr>
        <sz val="10"/>
        <rFont val="ＭＳ Ｐゴシック"/>
        <family val="3"/>
        <charset val="128"/>
      </rPr>
      <t>小豆郡小豆島町草壁本町</t>
    </r>
    <r>
      <rPr>
        <sz val="10"/>
        <rFont val="Arial"/>
        <family val="2"/>
      </rPr>
      <t>395</t>
    </r>
    <rPh sb="0" eb="2">
      <t>ショウズ</t>
    </rPh>
    <rPh sb="2" eb="3">
      <t>グン</t>
    </rPh>
    <rPh sb="3" eb="6">
      <t>ショウドシマ</t>
    </rPh>
    <rPh sb="6" eb="7">
      <t>チョウ</t>
    </rPh>
    <rPh sb="7" eb="9">
      <t>クサカベ</t>
    </rPh>
    <rPh sb="9" eb="11">
      <t>ホンマチ</t>
    </rPh>
    <phoneticPr fontId="18"/>
  </si>
  <si>
    <t>0879-82-4228</t>
    <phoneticPr fontId="18"/>
  </si>
  <si>
    <t>わかくさ北こども園</t>
    <rPh sb="4" eb="5">
      <t>キタ</t>
    </rPh>
    <rPh sb="8" eb="9">
      <t>エン</t>
    </rPh>
    <phoneticPr fontId="1"/>
  </si>
  <si>
    <t>769-0208</t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</si>
  <si>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111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1"/>
  </si>
  <si>
    <t>0877-59-9671</t>
    <phoneticPr fontId="18"/>
  </si>
  <si>
    <r>
      <t>46</t>
    </r>
    <r>
      <rPr>
        <sz val="10"/>
        <rFont val="ＭＳ Ｐゴシック"/>
        <family val="3"/>
        <charset val="128"/>
      </rPr>
      <t>園</t>
    </r>
    <rPh sb="2" eb="3">
      <t>エン</t>
    </rPh>
    <phoneticPr fontId="3"/>
  </si>
  <si>
    <t>平山こども園</t>
    <rPh sb="0" eb="2">
      <t>ヒラヤマ</t>
    </rPh>
    <rPh sb="5" eb="6">
      <t>エン</t>
    </rPh>
    <phoneticPr fontId="18"/>
  </si>
  <si>
    <t>769-0210</t>
    <phoneticPr fontId="18"/>
  </si>
  <si>
    <r>
      <rPr>
        <sz val="10"/>
        <rFont val="ＭＳ Ｐゴシック"/>
        <family val="3"/>
        <charset val="128"/>
      </rPr>
      <t>綾歌郡宇多津町</t>
    </r>
    <r>
      <rPr>
        <sz val="10"/>
        <rFont val="Arial"/>
        <family val="2"/>
      </rPr>
      <t>2626-1</t>
    </r>
    <rPh sb="0" eb="3">
      <t>アヤウタグン</t>
    </rPh>
    <phoneticPr fontId="18"/>
  </si>
  <si>
    <t>0877-49-0851</t>
    <phoneticPr fontId="18"/>
  </si>
  <si>
    <r>
      <t>(</t>
    </r>
    <r>
      <rPr>
        <sz val="10"/>
        <rFont val="ＭＳ Ｐゴシック"/>
        <family val="3"/>
        <charset val="128"/>
      </rPr>
      <t>分園</t>
    </r>
    <r>
      <rPr>
        <sz val="10"/>
        <rFont val="Arial"/>
        <family val="2"/>
      </rPr>
      <t>1)</t>
    </r>
  </si>
  <si>
    <t>わかくさこども園</t>
    <rPh sb="7" eb="8">
      <t>エン</t>
    </rPh>
    <phoneticPr fontId="1"/>
  </si>
  <si>
    <r>
      <rPr>
        <sz val="10"/>
        <rFont val="ＭＳ Ｐゴシック"/>
        <family val="3"/>
        <charset val="128"/>
      </rPr>
      <t>綾歌郡宇多津町</t>
    </r>
    <r>
      <rPr>
        <sz val="10"/>
        <rFont val="Arial"/>
        <family val="2"/>
      </rPr>
      <t>926-1</t>
    </r>
    <rPh sb="0" eb="3">
      <t>アヤウタグン</t>
    </rPh>
    <phoneticPr fontId="18"/>
  </si>
  <si>
    <t>0877-49-3011</t>
    <phoneticPr fontId="18"/>
  </si>
  <si>
    <r>
      <t>(</t>
    </r>
    <r>
      <rPr>
        <sz val="10"/>
        <rFont val="ＭＳ Ｐゴシック"/>
        <family val="3"/>
        <charset val="128"/>
      </rPr>
      <t>分園休園</t>
    </r>
    <r>
      <rPr>
        <sz val="10"/>
        <rFont val="Arial"/>
        <family val="2"/>
      </rPr>
      <t>1)</t>
    </r>
    <rPh sb="3" eb="5">
      <t>キュウエン</t>
    </rPh>
    <phoneticPr fontId="18"/>
  </si>
  <si>
    <t>愛光こども園</t>
    <rPh sb="0" eb="2">
      <t>アイコウ</t>
    </rPh>
    <rPh sb="5" eb="6">
      <t>エン</t>
    </rPh>
    <phoneticPr fontId="18"/>
  </si>
  <si>
    <t>764-0002</t>
  </si>
  <si>
    <r>
      <rPr>
        <sz val="10"/>
        <rFont val="ＭＳ Ｐゴシック"/>
        <family val="3"/>
        <charset val="128"/>
      </rPr>
      <t>仲多度郡多度津町家中</t>
    </r>
    <r>
      <rPr>
        <sz val="10"/>
        <rFont val="Arial"/>
        <family val="2"/>
      </rPr>
      <t>10-8</t>
    </r>
    <phoneticPr fontId="18"/>
  </si>
  <si>
    <t>0877-32-2602</t>
    <phoneticPr fontId="18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</si>
  <si>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</si>
  <si>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</si>
  <si>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2</t>
    </r>
    <r>
      <rPr>
        <sz val="10"/>
        <rFont val="ＭＳ Ｐゴシック"/>
        <family val="3"/>
        <charset val="128"/>
      </rPr>
      <t>園</t>
    </r>
    <rPh sb="1" eb="2">
      <t>エン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</si>
  <si>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45)</t>
    </r>
    <r>
      <rPr>
        <sz val="10"/>
        <rFont val="ＭＳ Ｐゴシック"/>
        <family val="3"/>
        <charset val="128"/>
      </rPr>
      <t/>
    </r>
    <rPh sb="1" eb="2">
      <t>ホン</t>
    </rPh>
    <rPh sb="2" eb="3">
      <t>エン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</si>
  <si>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45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　〔休園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〕</t>
    </r>
    <rPh sb="1" eb="2">
      <t>ホン</t>
    </rPh>
    <rPh sb="2" eb="3">
      <t>エン</t>
    </rPh>
    <rPh sb="6" eb="8">
      <t>ブンエン</t>
    </rPh>
    <rPh sb="12" eb="14">
      <t>キュウエン</t>
    </rPh>
    <phoneticPr fontId="8"/>
  </si>
  <si>
    <r>
      <t>(</t>
    </r>
    <r>
      <rPr>
        <sz val="10"/>
        <rFont val="ＭＳ Ｐゴシック"/>
        <family val="3"/>
        <charset val="128"/>
      </rPr>
      <t>本園</t>
    </r>
    <r>
      <rPr>
        <sz val="10"/>
        <rFont val="Arial"/>
        <family val="2"/>
      </rPr>
      <t>90</t>
    </r>
    <r>
      <rPr>
        <sz val="10"/>
        <rFont val="ＭＳ Ｐゴシック"/>
        <family val="3"/>
        <charset val="128"/>
      </rPr>
      <t>、分園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　〔休園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〕</t>
    </r>
    <rPh sb="1" eb="2">
      <t>ホン</t>
    </rPh>
    <rPh sb="2" eb="3">
      <t>エン</t>
    </rPh>
    <rPh sb="6" eb="7">
      <t>ブン</t>
    </rPh>
    <rPh sb="7" eb="8">
      <t>エン</t>
    </rPh>
    <rPh sb="12" eb="14">
      <t>キュウエン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</si>
</sst>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園&quot;"/>
  </numFmts>
  <fonts count="2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7.5"/>
      <name val="Arial"/>
      <family val="2"/>
    </font>
    <font>
      <sz val="10"/>
      <name val="Arial"/>
      <family val="2"/>
      <charset val="1"/>
    </font>
    <font>
      <sz val="10"/>
      <color rgb="FF0000CC"/>
      <name val="Arial"/>
      <family val="2"/>
      <charset val="1"/>
    </font>
    <font>
      <sz val="10"/>
      <name val="ＭＳ 明朝"/>
      <family val="1"/>
      <charset val="128"/>
    </font>
    <font>
      <b/>
      <sz val="10"/>
      <name val="Arial"/>
      <family val="2"/>
    </font>
    <font>
      <sz val="9"/>
      <name val="Arial"/>
      <family val="2"/>
    </font>
    <font>
      <sz val="10"/>
      <name val="ＭＳ Ｐゴシック"/>
      <family val="2"/>
      <charset val="128"/>
    </font>
    <font>
      <sz val="10"/>
      <color rgb="FF0000CC"/>
      <name val="Arial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0"/>
      <color rgb="FF000000"/>
      <name val="Arial"/>
      <family val="2"/>
      <charset val="1"/>
    </font>
    <font>
      <sz val="8"/>
      <name val="Arial"/>
      <family val="2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9" fillId="0" borderId="0" applyBorder="0" applyProtection="0"/>
  </cellStyleXfs>
  <cellXfs count="386">
    <xf numFmtId="0" fontId="0" fillId="0" borderId="0" xfId="0"/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1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Alignment="1">
      <alignment horizontal="center"/>
    </xf>
    <xf numFmtId="14" fontId="4" fillId="0" borderId="0" xfId="1" applyNumberFormat="1" applyFont="1" applyFill="1"/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left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 wrapText="1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38" fontId="7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 shrinkToFit="1"/>
    </xf>
    <xf numFmtId="38" fontId="5" fillId="0" borderId="14" xfId="1" applyFont="1" applyFill="1" applyBorder="1" applyAlignment="1" applyProtection="1">
      <alignment horizontal="center" vertical="center" shrinkToFit="1"/>
    </xf>
    <xf numFmtId="38" fontId="5" fillId="0" borderId="13" xfId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7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5" xfId="0" applyFont="1" applyFill="1" applyBorder="1" applyAlignment="1">
      <alignment horizontal="center" vertical="center"/>
    </xf>
    <xf numFmtId="38" fontId="5" fillId="0" borderId="16" xfId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 shrinkToFit="1"/>
    </xf>
    <xf numFmtId="38" fontId="5" fillId="0" borderId="25" xfId="1" applyFont="1" applyFill="1" applyBorder="1" applyAlignment="1" applyProtection="1">
      <alignment horizontal="center" vertical="center" shrinkToFit="1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27" xfId="1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176" fontId="7" fillId="0" borderId="2" xfId="2" applyNumberFormat="1" applyFont="1" applyFill="1" applyBorder="1" applyAlignment="1" applyProtection="1">
      <alignment horizontal="distributed" vertical="center"/>
      <protection locked="0"/>
    </xf>
    <xf numFmtId="176" fontId="7" fillId="0" borderId="30" xfId="2" applyNumberFormat="1" applyFont="1" applyFill="1" applyBorder="1" applyAlignment="1" applyProtection="1">
      <alignment horizontal="distributed" vertical="center"/>
      <protection locked="0"/>
    </xf>
    <xf numFmtId="176" fontId="11" fillId="0" borderId="30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30" xfId="2" applyNumberFormat="1" applyFont="1" applyFill="1" applyBorder="1" applyAlignment="1" applyProtection="1">
      <alignment horizontal="left" vertical="center" shrinkToFit="1"/>
      <protection locked="0"/>
    </xf>
    <xf numFmtId="176" fontId="11" fillId="0" borderId="30" xfId="2" applyNumberFormat="1" applyFont="1" applyFill="1" applyBorder="1" applyAlignment="1" applyProtection="1">
      <alignment horizontal="distributed" vertical="center"/>
      <protection locked="0"/>
    </xf>
    <xf numFmtId="38" fontId="12" fillId="0" borderId="0" xfId="2" applyFont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176" fontId="13" fillId="0" borderId="11" xfId="2" applyNumberFormat="1" applyFont="1" applyFill="1" applyBorder="1" applyAlignment="1" applyProtection="1">
      <alignment horizontal="distributed" vertical="center"/>
      <protection locked="0"/>
    </xf>
    <xf numFmtId="176" fontId="7" fillId="0" borderId="13" xfId="2" applyNumberFormat="1" applyFont="1" applyFill="1" applyBorder="1" applyAlignment="1" applyProtection="1">
      <alignment horizontal="distributed" vertical="center"/>
      <protection locked="0"/>
    </xf>
    <xf numFmtId="176" fontId="11" fillId="0" borderId="13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3" xfId="2" applyNumberFormat="1" applyFont="1" applyFill="1" applyBorder="1" applyAlignment="1" applyProtection="1">
      <alignment horizontal="left" vertical="center" shrinkToFit="1"/>
      <protection locked="0"/>
    </xf>
    <xf numFmtId="176" fontId="11" fillId="0" borderId="13" xfId="2" applyNumberFormat="1" applyFont="1" applyFill="1" applyBorder="1" applyAlignment="1" applyProtection="1">
      <alignment horizontal="distributed" vertical="center"/>
      <protection locked="0"/>
    </xf>
    <xf numFmtId="176" fontId="7" fillId="0" borderId="34" xfId="2" applyNumberFormat="1" applyFont="1" applyFill="1" applyBorder="1" applyAlignment="1" applyProtection="1">
      <alignment horizontal="distributed" vertical="center"/>
      <protection locked="0"/>
    </xf>
    <xf numFmtId="176" fontId="11" fillId="0" borderId="34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34" xfId="2" applyNumberFormat="1" applyFont="1" applyFill="1" applyBorder="1" applyAlignment="1" applyProtection="1">
      <alignment horizontal="left" vertical="center" shrinkToFit="1"/>
      <protection locked="0"/>
    </xf>
    <xf numFmtId="176" fontId="11" fillId="0" borderId="34" xfId="2" applyNumberFormat="1" applyFont="1" applyFill="1" applyBorder="1" applyAlignment="1" applyProtection="1">
      <alignment horizontal="distributed" vertical="center"/>
      <protection locked="0"/>
    </xf>
    <xf numFmtId="38" fontId="5" fillId="0" borderId="11" xfId="1" applyFont="1" applyFill="1" applyBorder="1" applyAlignment="1">
      <alignment vertical="center"/>
    </xf>
    <xf numFmtId="176" fontId="5" fillId="0" borderId="36" xfId="2" applyNumberFormat="1" applyFont="1" applyFill="1" applyBorder="1" applyAlignment="1" applyProtection="1">
      <alignment horizontal="left" vertical="center" shrinkToFit="1"/>
      <protection locked="0"/>
    </xf>
    <xf numFmtId="176" fontId="11" fillId="0" borderId="11" xfId="2" applyNumberFormat="1" applyFont="1" applyFill="1" applyBorder="1" applyAlignment="1" applyProtection="1">
      <alignment horizontal="center" vertical="center"/>
      <protection locked="0"/>
    </xf>
    <xf numFmtId="176" fontId="7" fillId="0" borderId="14" xfId="2" applyNumberFormat="1" applyFont="1" applyFill="1" applyBorder="1" applyAlignment="1" applyProtection="1">
      <alignment horizontal="distributed" vertical="center"/>
      <protection locked="0"/>
    </xf>
    <xf numFmtId="38" fontId="14" fillId="0" borderId="0" xfId="1" applyFont="1" applyFill="1" applyAlignment="1" applyProtection="1">
      <alignment vertical="center"/>
      <protection locked="0"/>
    </xf>
    <xf numFmtId="176" fontId="11" fillId="0" borderId="12" xfId="2" applyNumberFormat="1" applyFont="1" applyFill="1" applyBorder="1" applyAlignment="1" applyProtection="1">
      <alignment horizontal="center" vertical="center" shrinkToFit="1"/>
      <protection locked="0"/>
    </xf>
    <xf numFmtId="176" fontId="11" fillId="0" borderId="12" xfId="2" applyNumberFormat="1" applyFont="1" applyFill="1" applyBorder="1" applyAlignment="1" applyProtection="1">
      <alignment horizontal="distributed" vertical="center"/>
      <protection locked="0"/>
    </xf>
    <xf numFmtId="176" fontId="11" fillId="0" borderId="20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2" applyNumberFormat="1" applyFont="1" applyFill="1" applyBorder="1" applyAlignment="1" applyProtection="1">
      <alignment horizontal="left" vertical="center" shrinkToFit="1"/>
      <protection locked="0"/>
    </xf>
    <xf numFmtId="176" fontId="7" fillId="0" borderId="15" xfId="2" applyNumberFormat="1" applyFont="1" applyFill="1" applyBorder="1" applyAlignment="1" applyProtection="1">
      <alignment horizontal="distributed" vertical="center"/>
      <protection locked="0"/>
    </xf>
    <xf numFmtId="176" fontId="11" fillId="0" borderId="38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15" xfId="2" applyNumberFormat="1" applyFont="1" applyFill="1" applyBorder="1" applyAlignment="1" applyProtection="1">
      <alignment horizontal="left" vertical="center" shrinkToFit="1"/>
      <protection locked="0"/>
    </xf>
    <xf numFmtId="176" fontId="11" fillId="0" borderId="38" xfId="2" applyNumberFormat="1" applyFont="1" applyFill="1" applyBorder="1" applyAlignment="1" applyProtection="1">
      <alignment horizontal="distributed" vertical="center"/>
      <protection locked="0"/>
    </xf>
    <xf numFmtId="176" fontId="14" fillId="0" borderId="22" xfId="2" applyNumberFormat="1" applyFont="1" applyFill="1" applyBorder="1" applyAlignment="1" applyProtection="1">
      <alignment horizontal="distributed" vertical="center"/>
      <protection locked="0"/>
    </xf>
    <xf numFmtId="176" fontId="5" fillId="0" borderId="27" xfId="2" applyNumberFormat="1" applyFont="1" applyFill="1" applyBorder="1" applyAlignment="1" applyProtection="1">
      <alignment horizontal="distributed" vertical="center"/>
      <protection locked="0"/>
    </xf>
    <xf numFmtId="176" fontId="14" fillId="0" borderId="26" xfId="2" applyNumberFormat="1" applyFont="1" applyFill="1" applyBorder="1" applyAlignment="1" applyProtection="1">
      <alignment vertical="center" shrinkToFit="1"/>
    </xf>
    <xf numFmtId="176" fontId="14" fillId="0" borderId="27" xfId="2" applyNumberFormat="1" applyFont="1" applyFill="1" applyBorder="1" applyAlignment="1" applyProtection="1">
      <alignment vertical="center" shrinkToFit="1"/>
    </xf>
    <xf numFmtId="176" fontId="14" fillId="0" borderId="29" xfId="2" applyNumberFormat="1" applyFont="1" applyFill="1" applyBorder="1" applyAlignment="1" applyProtection="1">
      <alignment vertical="center" shrinkToFit="1"/>
    </xf>
    <xf numFmtId="176" fontId="14" fillId="0" borderId="0" xfId="2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Alignment="1">
      <alignment horizontal="left" vertical="center"/>
    </xf>
    <xf numFmtId="176" fontId="14" fillId="0" borderId="0" xfId="1" applyNumberFormat="1" applyFont="1" applyFill="1" applyAlignment="1" applyProtection="1">
      <alignment horizontal="left" vertical="center"/>
      <protection locked="0"/>
    </xf>
    <xf numFmtId="38" fontId="5" fillId="0" borderId="2" xfId="2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center" vertical="center" shrinkToFit="1"/>
      <protection locked="0"/>
    </xf>
    <xf numFmtId="38" fontId="5" fillId="0" borderId="5" xfId="3" applyFont="1" applyFill="1" applyBorder="1" applyAlignment="1" applyProtection="1">
      <alignment horizontal="left" vertical="center" shrinkToFit="1"/>
      <protection locked="0"/>
    </xf>
    <xf numFmtId="38" fontId="17" fillId="0" borderId="0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Alignment="1" applyProtection="1">
      <alignment horizontal="left" vertical="center"/>
      <protection locked="0"/>
    </xf>
    <xf numFmtId="38" fontId="5" fillId="0" borderId="11" xfId="2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14" xfId="3" applyFont="1" applyFill="1" applyBorder="1" applyAlignment="1" applyProtection="1">
      <alignment horizontal="left" vertical="center" shrinkToFit="1"/>
      <protection locked="0"/>
    </xf>
    <xf numFmtId="38" fontId="5" fillId="0" borderId="11" xfId="3" applyFont="1" applyFill="1" applyBorder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38" fontId="5" fillId="0" borderId="11" xfId="2" applyFont="1" applyFill="1" applyBorder="1" applyAlignment="1" applyProtection="1">
      <alignment horizontal="center" vertical="center"/>
      <protection locked="0"/>
    </xf>
    <xf numFmtId="38" fontId="7" fillId="0" borderId="14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left" vertical="center" shrinkToFit="1"/>
      <protection locked="0"/>
    </xf>
    <xf numFmtId="38" fontId="7" fillId="0" borderId="36" xfId="3" applyFont="1" applyFill="1" applyBorder="1" applyAlignment="1" applyProtection="1">
      <alignment horizontal="distributed" vertical="center"/>
      <protection locked="0"/>
    </xf>
    <xf numFmtId="38" fontId="5" fillId="0" borderId="30" xfId="3" applyFont="1" applyFill="1" applyBorder="1" applyAlignment="1" applyProtection="1">
      <alignment horizontal="center" vertical="center" shrinkToFit="1"/>
      <protection locked="0"/>
    </xf>
    <xf numFmtId="38" fontId="5" fillId="0" borderId="40" xfId="3" applyFont="1" applyFill="1" applyBorder="1" applyAlignment="1" applyProtection="1">
      <alignment horizontal="left" vertical="center" shrinkToFit="1"/>
      <protection locked="0"/>
    </xf>
    <xf numFmtId="38" fontId="5" fillId="0" borderId="30" xfId="3" applyFont="1" applyFill="1" applyBorder="1" applyAlignment="1" applyProtection="1">
      <alignment horizontal="distributed" vertical="center"/>
      <protection locked="0"/>
    </xf>
    <xf numFmtId="177" fontId="5" fillId="0" borderId="11" xfId="1" applyNumberFormat="1" applyFont="1" applyFill="1" applyBorder="1" applyAlignment="1" applyProtection="1">
      <alignment horizontal="center" vertical="center"/>
      <protection locked="0"/>
    </xf>
    <xf numFmtId="38" fontId="7" fillId="0" borderId="18" xfId="3" applyFont="1" applyFill="1" applyBorder="1" applyAlignment="1" applyProtection="1">
      <alignment horizontal="distributed" vertical="center"/>
      <protection locked="0"/>
    </xf>
    <xf numFmtId="38" fontId="5" fillId="0" borderId="34" xfId="3" applyFont="1" applyFill="1" applyBorder="1" applyAlignment="1" applyProtection="1">
      <alignment horizontal="center" vertical="center" shrinkToFit="1"/>
      <protection locked="0"/>
    </xf>
    <xf numFmtId="38" fontId="5" fillId="0" borderId="19" xfId="3" applyFont="1" applyFill="1" applyBorder="1" applyAlignment="1" applyProtection="1">
      <alignment horizontal="left" vertical="center" shrinkToFit="1"/>
      <protection locked="0"/>
    </xf>
    <xf numFmtId="38" fontId="5" fillId="0" borderId="34" xfId="3" applyFont="1" applyFill="1" applyBorder="1" applyAlignment="1" applyProtection="1">
      <alignment horizontal="distributed" vertical="center"/>
      <protection locked="0"/>
    </xf>
    <xf numFmtId="38" fontId="5" fillId="0" borderId="22" xfId="2" applyFont="1" applyFill="1" applyBorder="1" applyAlignment="1" applyProtection="1">
      <alignment horizontal="center" vertical="center" shrinkToFit="1"/>
      <protection locked="0"/>
    </xf>
    <xf numFmtId="38" fontId="5" fillId="0" borderId="27" xfId="2" applyFont="1" applyFill="1" applyBorder="1" applyAlignment="1" applyProtection="1">
      <alignment horizontal="distributed" vertical="center"/>
      <protection locked="0"/>
    </xf>
    <xf numFmtId="38" fontId="19" fillId="0" borderId="0" xfId="2" applyFont="1" applyFill="1" applyBorder="1" applyAlignment="1" applyProtection="1">
      <alignment vertical="center" shrinkToFit="1"/>
    </xf>
    <xf numFmtId="38" fontId="14" fillId="0" borderId="0" xfId="1" applyFont="1" applyFill="1" applyAlignment="1" applyProtection="1">
      <alignment horizontal="left" vertical="center"/>
      <protection locked="0"/>
    </xf>
    <xf numFmtId="38" fontId="7" fillId="0" borderId="2" xfId="3" applyFont="1" applyFill="1" applyBorder="1" applyAlignment="1" applyProtection="1">
      <alignment horizontal="distributed" vertical="center"/>
      <protection locked="0"/>
    </xf>
    <xf numFmtId="38" fontId="7" fillId="0" borderId="4" xfId="3" applyFont="1" applyFill="1" applyBorder="1" applyAlignment="1" applyProtection="1">
      <alignment horizontal="distributed" vertical="center"/>
      <protection locked="0"/>
    </xf>
    <xf numFmtId="38" fontId="7" fillId="0" borderId="11" xfId="3" applyFont="1" applyFill="1" applyBorder="1" applyAlignment="1" applyProtection="1">
      <alignment horizontal="distributed" vertical="center"/>
      <protection locked="0"/>
    </xf>
    <xf numFmtId="38" fontId="7" fillId="0" borderId="13" xfId="3" applyFont="1" applyFill="1" applyBorder="1" applyAlignment="1" applyProtection="1">
      <alignment horizontal="distributed" vertical="center"/>
      <protection locked="0"/>
    </xf>
    <xf numFmtId="38" fontId="7" fillId="0" borderId="22" xfId="3" applyFont="1" applyFill="1" applyBorder="1" applyAlignment="1" applyProtection="1">
      <alignment horizontal="distributed" vertical="center"/>
      <protection locked="0"/>
    </xf>
    <xf numFmtId="38" fontId="5" fillId="0" borderId="27" xfId="3" applyFont="1" applyFill="1" applyBorder="1" applyAlignment="1" applyProtection="1">
      <alignment horizontal="distributed" vertical="center"/>
      <protection locked="0"/>
    </xf>
    <xf numFmtId="38" fontId="14" fillId="0" borderId="26" xfId="3" applyFont="1" applyFill="1" applyBorder="1" applyAlignment="1" applyProtection="1">
      <alignment vertical="center" shrinkToFit="1"/>
      <protection locked="0"/>
    </xf>
    <xf numFmtId="38" fontId="14" fillId="0" borderId="27" xfId="3" applyFont="1" applyFill="1" applyBorder="1" applyAlignment="1" applyProtection="1">
      <alignment vertical="center" shrinkToFit="1"/>
      <protection locked="0"/>
    </xf>
    <xf numFmtId="38" fontId="14" fillId="0" borderId="26" xfId="3" applyFont="1" applyFill="1" applyBorder="1" applyAlignment="1" applyProtection="1">
      <alignment vertical="center" shrinkToFit="1"/>
    </xf>
    <xf numFmtId="38" fontId="14" fillId="0" borderId="28" xfId="3" applyFont="1" applyFill="1" applyBorder="1" applyAlignment="1" applyProtection="1">
      <alignment vertical="center" shrinkToFit="1"/>
      <protection locked="0"/>
    </xf>
    <xf numFmtId="38" fontId="14" fillId="0" borderId="29" xfId="3" applyFont="1" applyFill="1" applyBorder="1" applyAlignment="1" applyProtection="1">
      <alignment vertical="center" shrinkToFit="1"/>
      <protection locked="0"/>
    </xf>
    <xf numFmtId="38" fontId="14" fillId="0" borderId="0" xfId="3" applyFont="1" applyFill="1" applyBorder="1" applyAlignment="1" applyProtection="1">
      <alignment vertical="center" shrinkToFit="1"/>
      <protection locked="0"/>
    </xf>
    <xf numFmtId="38" fontId="7" fillId="0" borderId="13" xfId="2" applyFont="1" applyFill="1" applyBorder="1" applyAlignment="1" applyProtection="1">
      <alignment horizontal="distributed" vertical="center"/>
      <protection locked="0"/>
    </xf>
    <xf numFmtId="38" fontId="5" fillId="0" borderId="13" xfId="2" applyFont="1" applyFill="1" applyBorder="1" applyAlignment="1" applyProtection="1">
      <alignment horizontal="center" vertical="center" shrinkToFit="1"/>
      <protection locked="0"/>
    </xf>
    <xf numFmtId="38" fontId="5" fillId="0" borderId="14" xfId="2" applyFont="1" applyFill="1" applyBorder="1" applyAlignment="1" applyProtection="1">
      <alignment horizontal="left" vertical="center" shrinkToFit="1"/>
      <protection locked="0"/>
    </xf>
    <xf numFmtId="38" fontId="5" fillId="0" borderId="13" xfId="2" applyFont="1" applyFill="1" applyBorder="1" applyAlignment="1" applyProtection="1">
      <alignment horizontal="distributed" vertical="center" shrinkToFit="1"/>
      <protection locked="0"/>
    </xf>
    <xf numFmtId="38" fontId="17" fillId="0" borderId="0" xfId="2" applyFont="1" applyFill="1" applyBorder="1" applyAlignment="1" applyProtection="1">
      <alignment vertical="center" shrinkToFit="1"/>
      <protection locked="0"/>
    </xf>
    <xf numFmtId="38" fontId="7" fillId="0" borderId="27" xfId="2" applyFont="1" applyFill="1" applyBorder="1" applyAlignment="1" applyProtection="1">
      <alignment vertical="center"/>
      <protection locked="0"/>
    </xf>
    <xf numFmtId="38" fontId="14" fillId="0" borderId="26" xfId="2" applyFont="1" applyFill="1" applyBorder="1" applyAlignment="1" applyProtection="1">
      <alignment vertical="center" shrinkToFit="1"/>
      <protection locked="0"/>
    </xf>
    <xf numFmtId="38" fontId="14" fillId="0" borderId="26" xfId="2" applyFont="1" applyFill="1" applyBorder="1" applyAlignment="1" applyProtection="1">
      <alignment vertical="center" shrinkToFit="1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20" fillId="0" borderId="0" xfId="3" applyFont="1" applyFill="1" applyBorder="1" applyAlignment="1" applyProtection="1">
      <alignment vertical="center" shrinkToFit="1"/>
      <protection locked="0"/>
    </xf>
    <xf numFmtId="38" fontId="5" fillId="0" borderId="0" xfId="3" applyFont="1" applyFill="1" applyBorder="1" applyAlignment="1" applyProtection="1">
      <alignment horizontal="left" vertical="center"/>
      <protection locked="0"/>
    </xf>
    <xf numFmtId="38" fontId="5" fillId="0" borderId="0" xfId="3" applyFont="1" applyFill="1" applyAlignment="1" applyProtection="1">
      <alignment horizontal="left" vertical="center"/>
      <protection locked="0"/>
    </xf>
    <xf numFmtId="38" fontId="5" fillId="0" borderId="22" xfId="2" applyFont="1" applyFill="1" applyBorder="1" applyAlignment="1" applyProtection="1">
      <alignment vertical="center"/>
      <protection locked="0"/>
    </xf>
    <xf numFmtId="38" fontId="14" fillId="0" borderId="27" xfId="2" applyFont="1" applyFill="1" applyBorder="1" applyAlignment="1" applyProtection="1">
      <alignment vertical="center" shrinkToFit="1"/>
    </xf>
    <xf numFmtId="38" fontId="14" fillId="0" borderId="41" xfId="2" applyFont="1" applyFill="1" applyBorder="1" applyAlignment="1" applyProtection="1">
      <alignment vertical="center" shrinkToFit="1"/>
    </xf>
    <xf numFmtId="38" fontId="14" fillId="0" borderId="29" xfId="2" applyFont="1" applyFill="1" applyBorder="1" applyAlignment="1" applyProtection="1">
      <alignment vertical="center" shrinkToFit="1"/>
    </xf>
    <xf numFmtId="38" fontId="14" fillId="0" borderId="0" xfId="2" applyFont="1" applyFill="1" applyBorder="1" applyAlignment="1" applyProtection="1">
      <alignment vertical="center" shrinkToFit="1"/>
    </xf>
    <xf numFmtId="38" fontId="7" fillId="0" borderId="4" xfId="2" applyFont="1" applyFill="1" applyBorder="1" applyAlignment="1" applyProtection="1">
      <alignment horizontal="distributed" vertical="center"/>
      <protection locked="0"/>
    </xf>
    <xf numFmtId="38" fontId="5" fillId="0" borderId="4" xfId="2" applyFont="1" applyFill="1" applyBorder="1" applyAlignment="1" applyProtection="1">
      <alignment horizontal="center" vertical="center" shrinkToFit="1"/>
      <protection locked="0"/>
    </xf>
    <xf numFmtId="38" fontId="5" fillId="0" borderId="5" xfId="2" applyFont="1" applyFill="1" applyBorder="1" applyAlignment="1" applyProtection="1">
      <alignment horizontal="left" vertical="center" shrinkToFit="1"/>
      <protection locked="0"/>
    </xf>
    <xf numFmtId="38" fontId="5" fillId="0" borderId="4" xfId="2" applyFont="1" applyFill="1" applyBorder="1" applyAlignment="1" applyProtection="1">
      <alignment horizontal="distributed" vertical="center" shrinkToFit="1"/>
      <protection locked="0"/>
    </xf>
    <xf numFmtId="38" fontId="5" fillId="0" borderId="13" xfId="2" applyFont="1" applyFill="1" applyBorder="1" applyAlignment="1" applyProtection="1">
      <alignment vertical="center" shrinkToFit="1"/>
      <protection locked="0"/>
    </xf>
    <xf numFmtId="38" fontId="5" fillId="0" borderId="4" xfId="2" applyFont="1" applyFill="1" applyBorder="1" applyAlignment="1" applyProtection="1">
      <alignment vertical="center" shrinkToFit="1"/>
      <protection locked="0"/>
    </xf>
    <xf numFmtId="38" fontId="5" fillId="0" borderId="0" xfId="2" applyFont="1" applyFill="1" applyAlignment="1" applyProtection="1">
      <alignment horizontal="left" vertical="center"/>
      <protection locked="0"/>
    </xf>
    <xf numFmtId="38" fontId="5" fillId="0" borderId="34" xfId="2" applyFont="1" applyFill="1" applyBorder="1" applyAlignment="1" applyProtection="1">
      <alignment vertical="center" shrinkToFit="1"/>
      <protection locked="0"/>
    </xf>
    <xf numFmtId="38" fontId="7" fillId="0" borderId="11" xfId="2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38" fontId="14" fillId="0" borderId="0" xfId="2" applyFont="1" applyFill="1" applyBorder="1" applyAlignment="1" applyProtection="1">
      <alignment vertical="center" shrinkToFit="1"/>
      <protection locked="0"/>
    </xf>
    <xf numFmtId="38" fontId="5" fillId="0" borderId="0" xfId="2" applyFont="1" applyFill="1" applyBorder="1" applyAlignment="1" applyProtection="1">
      <alignment horizontal="center" vertical="center"/>
      <protection locked="0"/>
    </xf>
    <xf numFmtId="38" fontId="13" fillId="0" borderId="0" xfId="2" applyFont="1" applyFill="1" applyAlignment="1" applyProtection="1">
      <alignment vertical="center"/>
      <protection locked="0"/>
    </xf>
    <xf numFmtId="38" fontId="7" fillId="0" borderId="2" xfId="2" applyFont="1" applyFill="1" applyBorder="1" applyAlignment="1" applyProtection="1">
      <alignment horizontal="distributed" vertical="center"/>
      <protection locked="0"/>
    </xf>
    <xf numFmtId="38" fontId="5" fillId="0" borderId="42" xfId="2" applyFont="1" applyFill="1" applyBorder="1" applyAlignment="1" applyProtection="1">
      <alignment horizontal="distributed" vertical="center"/>
      <protection locked="0"/>
    </xf>
    <xf numFmtId="38" fontId="5" fillId="0" borderId="43" xfId="2" applyFont="1" applyFill="1" applyBorder="1" applyAlignment="1" applyProtection="1">
      <alignment horizontal="distributed" vertical="center"/>
      <protection locked="0"/>
    </xf>
    <xf numFmtId="38" fontId="5" fillId="0" borderId="43" xfId="2" applyFont="1" applyFill="1" applyBorder="1" applyAlignment="1" applyProtection="1">
      <alignment horizontal="center" vertical="center" shrinkToFit="1"/>
      <protection locked="0"/>
    </xf>
    <xf numFmtId="49" fontId="5" fillId="0" borderId="44" xfId="2" applyNumberFormat="1" applyFont="1" applyFill="1" applyBorder="1" applyAlignment="1" applyProtection="1">
      <alignment horizontal="left" vertical="center" shrinkToFit="1"/>
      <protection locked="0"/>
    </xf>
    <xf numFmtId="38" fontId="5" fillId="0" borderId="43" xfId="2" applyFont="1" applyFill="1" applyBorder="1" applyAlignment="1" applyProtection="1">
      <alignment horizontal="distributed" vertical="center" shrinkToFit="1"/>
      <protection locked="0"/>
    </xf>
    <xf numFmtId="38" fontId="20" fillId="0" borderId="0" xfId="2" applyFont="1" applyFill="1" applyBorder="1" applyAlignment="1" applyProtection="1">
      <alignment vertical="center" shrinkToFit="1"/>
      <protection locked="0"/>
    </xf>
    <xf numFmtId="38" fontId="13" fillId="0" borderId="0" xfId="2" applyFont="1" applyFill="1" applyBorder="1" applyAlignment="1" applyProtection="1">
      <alignment horizontal="center" vertical="center"/>
    </xf>
    <xf numFmtId="38" fontId="13" fillId="0" borderId="0" xfId="2" applyFont="1" applyFill="1" applyBorder="1" applyAlignment="1" applyProtection="1">
      <alignment vertical="center"/>
      <protection locked="0"/>
    </xf>
    <xf numFmtId="38" fontId="13" fillId="0" borderId="0" xfId="2" applyFont="1" applyFill="1" applyBorder="1" applyAlignment="1" applyProtection="1">
      <alignment horizontal="center" vertical="center"/>
      <protection locked="0"/>
    </xf>
    <xf numFmtId="38" fontId="13" fillId="0" borderId="0" xfId="3" applyFont="1" applyFill="1" applyBorder="1" applyAlignment="1" applyProtection="1">
      <alignment horizontal="center" vertical="center"/>
    </xf>
    <xf numFmtId="38" fontId="13" fillId="0" borderId="0" xfId="3" applyFont="1" applyFill="1" applyBorder="1" applyAlignment="1" applyProtection="1">
      <alignment horizontal="center" vertical="center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center" vertical="center"/>
      <protection locked="0"/>
    </xf>
    <xf numFmtId="38" fontId="5" fillId="0" borderId="22" xfId="3" applyFont="1" applyFill="1" applyBorder="1" applyAlignment="1" applyProtection="1">
      <alignment horizontal="center" vertical="center" shrinkToFit="1"/>
      <protection locked="0"/>
    </xf>
    <xf numFmtId="38" fontId="14" fillId="0" borderId="27" xfId="3" applyFont="1" applyFill="1" applyBorder="1" applyAlignment="1" applyProtection="1">
      <alignment vertical="center" shrinkToFit="1"/>
    </xf>
    <xf numFmtId="38" fontId="14" fillId="0" borderId="38" xfId="3" applyFont="1" applyFill="1" applyBorder="1" applyAlignment="1" applyProtection="1">
      <alignment vertical="center" shrinkToFit="1"/>
    </xf>
    <xf numFmtId="38" fontId="14" fillId="0" borderId="29" xfId="3" applyFont="1" applyFill="1" applyBorder="1" applyAlignment="1" applyProtection="1">
      <alignment vertical="center" shrinkToFit="1"/>
    </xf>
    <xf numFmtId="38" fontId="14" fillId="0" borderId="0" xfId="3" applyFont="1" applyFill="1" applyBorder="1" applyAlignment="1" applyProtection="1">
      <alignment vertical="center" shrinkToFit="1"/>
    </xf>
    <xf numFmtId="176" fontId="7" fillId="0" borderId="2" xfId="4" applyFont="1" applyFill="1" applyBorder="1" applyAlignment="1" applyProtection="1">
      <alignment horizontal="distributed" vertical="center"/>
      <protection locked="0"/>
    </xf>
    <xf numFmtId="176" fontId="7" fillId="0" borderId="4" xfId="4" applyFont="1" applyFill="1" applyBorder="1" applyAlignment="1" applyProtection="1">
      <alignment horizontal="distributed" vertical="center"/>
      <protection locked="0"/>
    </xf>
    <xf numFmtId="176" fontId="11" fillId="0" borderId="4" xfId="4" applyFont="1" applyFill="1" applyBorder="1" applyAlignment="1" applyProtection="1">
      <alignment horizontal="center" vertical="center" shrinkToFit="1"/>
      <protection locked="0"/>
    </xf>
    <xf numFmtId="176" fontId="11" fillId="0" borderId="5" xfId="4" applyFont="1" applyFill="1" applyBorder="1" applyAlignment="1" applyProtection="1">
      <alignment horizontal="left" vertical="center" shrinkToFit="1"/>
      <protection locked="0"/>
    </xf>
    <xf numFmtId="176" fontId="11" fillId="0" borderId="4" xfId="4" applyFont="1" applyFill="1" applyBorder="1" applyAlignment="1" applyProtection="1">
      <alignment horizontal="distributed" vertical="center" shrinkToFit="1"/>
      <protection locked="0"/>
    </xf>
    <xf numFmtId="176" fontId="11" fillId="0" borderId="4" xfId="4" applyFont="1" applyFill="1" applyBorder="1" applyAlignment="1" applyProtection="1">
      <alignment vertical="center" shrinkToFit="1"/>
      <protection locked="0"/>
    </xf>
    <xf numFmtId="176" fontId="12" fillId="0" borderId="0" xfId="4" applyFont="1" applyBorder="1" applyAlignment="1" applyProtection="1">
      <alignment vertical="center" shrinkToFit="1"/>
      <protection locked="0"/>
    </xf>
    <xf numFmtId="176" fontId="5" fillId="0" borderId="0" xfId="4" applyNumberFormat="1" applyFont="1" applyFill="1" applyBorder="1" applyAlignment="1" applyProtection="1">
      <alignment horizontal="center" vertical="center"/>
      <protection locked="0"/>
    </xf>
    <xf numFmtId="176" fontId="5" fillId="0" borderId="0" xfId="4" applyFont="1" applyFill="1" applyBorder="1" applyAlignment="1" applyProtection="1">
      <alignment vertical="center"/>
      <protection locked="0"/>
    </xf>
    <xf numFmtId="176" fontId="7" fillId="0" borderId="13" xfId="4" applyFont="1" applyFill="1" applyBorder="1" applyAlignment="1" applyProtection="1">
      <alignment horizontal="distributed" vertical="center"/>
      <protection locked="0"/>
    </xf>
    <xf numFmtId="176" fontId="11" fillId="0" borderId="13" xfId="4" applyFont="1" applyFill="1" applyBorder="1" applyAlignment="1" applyProtection="1">
      <alignment horizontal="center" vertical="center" shrinkToFit="1"/>
      <protection locked="0"/>
    </xf>
    <xf numFmtId="176" fontId="5" fillId="0" borderId="14" xfId="4" applyFont="1" applyFill="1" applyBorder="1" applyAlignment="1" applyProtection="1">
      <alignment horizontal="left" vertical="center" shrinkToFit="1"/>
      <protection locked="0"/>
    </xf>
    <xf numFmtId="176" fontId="11" fillId="0" borderId="13" xfId="4" applyFont="1" applyFill="1" applyBorder="1" applyAlignment="1" applyProtection="1">
      <alignment horizontal="distributed" vertical="center" shrinkToFit="1"/>
      <protection locked="0"/>
    </xf>
    <xf numFmtId="176" fontId="11" fillId="0" borderId="34" xfId="4" applyFont="1" applyFill="1" applyBorder="1" applyAlignment="1" applyProtection="1">
      <alignment vertical="center" shrinkToFit="1"/>
      <protection locked="0"/>
    </xf>
    <xf numFmtId="176" fontId="13" fillId="0" borderId="22" xfId="4" applyFont="1" applyFill="1" applyBorder="1" applyAlignment="1" applyProtection="1">
      <alignment vertical="center"/>
      <protection locked="0"/>
    </xf>
    <xf numFmtId="176" fontId="13" fillId="0" borderId="27" xfId="4" applyFont="1" applyFill="1" applyBorder="1" applyAlignment="1" applyProtection="1">
      <alignment horizontal="distributed" vertical="center" shrinkToFit="1"/>
      <protection locked="0"/>
    </xf>
    <xf numFmtId="176" fontId="21" fillId="0" borderId="0" xfId="4" applyFont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2" xfId="2" applyFont="1" applyFill="1" applyBorder="1" applyAlignment="1">
      <alignment horizontal="distributed" vertical="center"/>
    </xf>
    <xf numFmtId="38" fontId="5" fillId="0" borderId="4" xfId="2" applyFont="1" applyFill="1" applyBorder="1" applyAlignment="1" applyProtection="1">
      <alignment horizontal="distributed" vertical="center"/>
      <protection locked="0"/>
    </xf>
    <xf numFmtId="38" fontId="5" fillId="0" borderId="4" xfId="2" applyFont="1" applyFill="1" applyBorder="1" applyAlignment="1" applyProtection="1">
      <alignment horizontal="left" vertical="center" shrinkToFit="1"/>
      <protection locked="0"/>
    </xf>
    <xf numFmtId="38" fontId="5" fillId="0" borderId="4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1" xfId="2" applyFont="1" applyFill="1" applyBorder="1" applyAlignment="1" applyProtection="1">
      <alignment horizontal="center" vertical="top" wrapText="1"/>
      <protection locked="0"/>
    </xf>
    <xf numFmtId="38" fontId="5" fillId="0" borderId="13" xfId="2" applyFont="1" applyFill="1" applyBorder="1" applyAlignment="1" applyProtection="1">
      <alignment horizontal="distributed" vertical="center"/>
      <protection locked="0"/>
    </xf>
    <xf numFmtId="38" fontId="5" fillId="0" borderId="13" xfId="2" applyFont="1" applyFill="1" applyBorder="1" applyAlignment="1" applyProtection="1">
      <alignment horizontal="left" vertical="center" shrinkToFit="1"/>
      <protection locked="0"/>
    </xf>
    <xf numFmtId="38" fontId="17" fillId="0" borderId="0" xfId="2" applyFont="1" applyFill="1" applyBorder="1" applyAlignment="1">
      <alignment vertical="center" shrinkToFit="1"/>
    </xf>
    <xf numFmtId="38" fontId="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5" fillId="0" borderId="0" xfId="2" applyFont="1" applyFill="1" applyBorder="1" applyAlignment="1" applyProtection="1">
      <alignment horizontal="center" vertical="center" shrinkToFit="1"/>
      <protection locked="0"/>
    </xf>
    <xf numFmtId="38" fontId="5" fillId="0" borderId="11" xfId="2" applyFont="1" applyFill="1" applyBorder="1" applyAlignment="1">
      <alignment vertical="center"/>
    </xf>
    <xf numFmtId="38" fontId="5" fillId="0" borderId="34" xfId="2" applyFont="1" applyFill="1" applyBorder="1" applyAlignment="1" applyProtection="1">
      <alignment horizontal="distributed" vertical="center" wrapText="1"/>
      <protection locked="0"/>
    </xf>
    <xf numFmtId="38" fontId="5" fillId="0" borderId="34" xfId="2" applyFont="1" applyFill="1" applyBorder="1" applyAlignment="1" applyProtection="1">
      <alignment horizontal="center" vertical="center" shrinkToFit="1"/>
      <protection locked="0"/>
    </xf>
    <xf numFmtId="38" fontId="5" fillId="0" borderId="34" xfId="2" applyFont="1" applyFill="1" applyBorder="1" applyAlignment="1" applyProtection="1">
      <alignment horizontal="left" vertical="center" shrinkToFit="1"/>
      <protection locked="0"/>
    </xf>
    <xf numFmtId="38" fontId="5" fillId="0" borderId="34" xfId="2" applyFont="1" applyFill="1" applyBorder="1" applyAlignment="1" applyProtection="1">
      <alignment horizontal="distributed" vertical="center"/>
      <protection locked="0"/>
    </xf>
    <xf numFmtId="38" fontId="5" fillId="0" borderId="34" xfId="3" applyFont="1" applyFill="1" applyBorder="1" applyAlignment="1" applyProtection="1">
      <alignment vertical="center" shrinkToFit="1"/>
    </xf>
    <xf numFmtId="38" fontId="5" fillId="0" borderId="13" xfId="2" applyFont="1" applyFill="1" applyBorder="1" applyAlignment="1" applyProtection="1">
      <alignment horizontal="distributed" vertical="center" wrapText="1"/>
      <protection locked="0"/>
    </xf>
    <xf numFmtId="38" fontId="17" fillId="0" borderId="0" xfId="3" applyFont="1" applyFill="1" applyBorder="1" applyAlignment="1" applyProtection="1">
      <alignment vertical="center" shrinkToFit="1"/>
    </xf>
    <xf numFmtId="38" fontId="4" fillId="0" borderId="11" xfId="1" applyFont="1" applyFill="1" applyBorder="1" applyAlignment="1">
      <alignment vertical="center"/>
    </xf>
    <xf numFmtId="0" fontId="5" fillId="0" borderId="13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13" xfId="3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left" vertical="center"/>
      <protection locked="0"/>
    </xf>
    <xf numFmtId="0" fontId="5" fillId="0" borderId="34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34" xfId="3" applyFont="1" applyFill="1" applyBorder="1" applyAlignment="1" applyProtection="1">
      <alignment horizontal="center" vertical="center"/>
      <protection locked="0"/>
    </xf>
    <xf numFmtId="38" fontId="5" fillId="0" borderId="34" xfId="3" applyFont="1" applyFill="1" applyBorder="1" applyAlignment="1" applyProtection="1">
      <alignment horizontal="left" vertical="center"/>
      <protection locked="0"/>
    </xf>
    <xf numFmtId="0" fontId="15" fillId="0" borderId="13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4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34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3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30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30" xfId="3" applyFont="1" applyFill="1" applyBorder="1" applyAlignment="1" applyProtection="1">
      <alignment horizontal="center" vertical="center"/>
      <protection locked="0"/>
    </xf>
    <xf numFmtId="38" fontId="5" fillId="0" borderId="30" xfId="3" applyFont="1" applyFill="1" applyBorder="1" applyAlignment="1" applyProtection="1">
      <alignment horizontal="left" vertical="center"/>
      <protection locked="0"/>
    </xf>
    <xf numFmtId="38" fontId="5" fillId="0" borderId="30" xfId="3" applyFont="1" applyFill="1" applyBorder="1" applyAlignment="1" applyProtection="1">
      <alignment vertical="center" shrinkToFit="1"/>
    </xf>
    <xf numFmtId="0" fontId="7" fillId="0" borderId="13" xfId="3" applyNumberFormat="1" applyFont="1" applyFill="1" applyBorder="1" applyAlignment="1" applyProtection="1">
      <alignment horizontal="distributed" vertical="center"/>
      <protection locked="0"/>
    </xf>
    <xf numFmtId="0" fontId="5" fillId="0" borderId="30" xfId="3" applyNumberFormat="1" applyFont="1" applyFill="1" applyBorder="1" applyAlignment="1" applyProtection="1">
      <alignment horizontal="distributed" vertical="center" wrapText="1"/>
      <protection locked="0"/>
    </xf>
    <xf numFmtId="38" fontId="4" fillId="0" borderId="0" xfId="1" applyFont="1" applyFill="1" applyAlignment="1">
      <alignment horizontal="left" vertical="center"/>
    </xf>
    <xf numFmtId="0" fontId="7" fillId="0" borderId="13" xfId="3" applyNumberFormat="1" applyFont="1" applyFill="1" applyBorder="1" applyAlignment="1" applyProtection="1">
      <alignment horizontal="distributed" vertical="center" wrapText="1" shrinkToFit="1"/>
      <protection locked="0"/>
    </xf>
    <xf numFmtId="38" fontId="5" fillId="0" borderId="30" xfId="3" applyFont="1" applyFill="1" applyBorder="1" applyAlignment="1" applyProtection="1">
      <alignment horizontal="left" vertical="center" wrapText="1"/>
      <protection locked="0"/>
    </xf>
    <xf numFmtId="38" fontId="5" fillId="0" borderId="13" xfId="2" applyFont="1" applyFill="1" applyBorder="1" applyAlignment="1" applyProtection="1">
      <alignment horizontal="left" vertical="center"/>
      <protection locked="0"/>
    </xf>
    <xf numFmtId="38" fontId="5" fillId="0" borderId="13" xfId="3" applyFont="1" applyFill="1" applyBorder="1" applyAlignment="1" applyProtection="1">
      <alignment horizontal="left" vertical="center" wrapText="1"/>
      <protection locked="0"/>
    </xf>
    <xf numFmtId="0" fontId="5" fillId="0" borderId="14" xfId="3" applyNumberFormat="1" applyFont="1" applyFill="1" applyBorder="1" applyAlignment="1" applyProtection="1">
      <alignment horizontal="distributed" vertical="center" wrapText="1"/>
      <protection locked="0"/>
    </xf>
    <xf numFmtId="0" fontId="7" fillId="0" borderId="18" xfId="3" applyNumberFormat="1" applyFont="1" applyFill="1" applyBorder="1" applyAlignment="1" applyProtection="1">
      <alignment horizontal="distributed" vertical="center" wrapText="1"/>
      <protection locked="0"/>
    </xf>
    <xf numFmtId="38" fontId="5" fillId="0" borderId="18" xfId="3" applyFont="1" applyFill="1" applyBorder="1" applyAlignment="1" applyProtection="1">
      <alignment horizontal="left" vertical="center"/>
      <protection locked="0"/>
    </xf>
    <xf numFmtId="38" fontId="5" fillId="0" borderId="14" xfId="3" applyFont="1" applyFill="1" applyBorder="1" applyAlignment="1" applyProtection="1">
      <alignment horizontal="left" vertical="center"/>
      <protection locked="0"/>
    </xf>
    <xf numFmtId="38" fontId="5" fillId="0" borderId="0" xfId="2" applyFont="1" applyFill="1" applyBorder="1" applyAlignment="1" applyProtection="1">
      <alignment horizontal="left" vertical="center"/>
      <protection locked="0"/>
    </xf>
    <xf numFmtId="38" fontId="5" fillId="0" borderId="22" xfId="2" applyFont="1" applyFill="1" applyBorder="1" applyAlignment="1" applyProtection="1">
      <alignment horizontal="center" vertical="top" wrapText="1"/>
      <protection locked="0"/>
    </xf>
    <xf numFmtId="38" fontId="5" fillId="0" borderId="27" xfId="2" applyFont="1" applyFill="1" applyBorder="1" applyAlignment="1">
      <alignment vertical="center"/>
    </xf>
    <xf numFmtId="38" fontId="14" fillId="0" borderId="26" xfId="2" applyFont="1" applyFill="1" applyBorder="1" applyAlignment="1">
      <alignment vertical="center" shrinkToFit="1"/>
    </xf>
    <xf numFmtId="38" fontId="14" fillId="0" borderId="27" xfId="2" applyFont="1" applyFill="1" applyBorder="1" applyAlignment="1">
      <alignment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0" xfId="2" applyFont="1" applyFill="1" applyBorder="1" applyAlignment="1">
      <alignment vertical="center" shrinkToFit="1"/>
    </xf>
    <xf numFmtId="38" fontId="5" fillId="0" borderId="42" xfId="2" applyFont="1" applyFill="1" applyBorder="1" applyAlignment="1">
      <alignment horizontal="distributed" vertical="center"/>
    </xf>
    <xf numFmtId="177" fontId="5" fillId="0" borderId="44" xfId="2" applyNumberFormat="1" applyFont="1" applyFill="1" applyBorder="1" applyAlignment="1">
      <alignment horizontal="right" vertical="center"/>
    </xf>
    <xf numFmtId="38" fontId="22" fillId="0" borderId="47" xfId="2" applyFont="1" applyFill="1" applyBorder="1" applyAlignment="1" applyProtection="1">
      <alignment vertical="center"/>
      <protection locked="0"/>
    </xf>
    <xf numFmtId="38" fontId="5" fillId="0" borderId="48" xfId="2" applyFont="1" applyFill="1" applyBorder="1" applyAlignment="1" applyProtection="1">
      <alignment vertical="center"/>
      <protection locked="0"/>
    </xf>
    <xf numFmtId="38" fontId="5" fillId="0" borderId="43" xfId="2" applyFont="1" applyFill="1" applyBorder="1" applyAlignment="1">
      <alignment vertical="center" shrinkToFit="1"/>
    </xf>
    <xf numFmtId="38" fontId="5" fillId="0" borderId="45" xfId="2" applyFont="1" applyFill="1" applyBorder="1" applyAlignment="1">
      <alignment vertical="center" shrinkToFit="1"/>
    </xf>
    <xf numFmtId="38" fontId="5" fillId="0" borderId="0" xfId="2" applyFont="1" applyFill="1" applyBorder="1" applyAlignment="1">
      <alignment vertical="center" shrinkToFit="1"/>
    </xf>
    <xf numFmtId="38" fontId="22" fillId="0" borderId="47" xfId="2" applyFont="1" applyFill="1" applyBorder="1" applyAlignment="1">
      <alignment horizontal="right" vertical="center"/>
    </xf>
    <xf numFmtId="38" fontId="5" fillId="0" borderId="48" xfId="2" applyFont="1" applyFill="1" applyBorder="1" applyAlignment="1">
      <alignment horizontal="right" vertical="center"/>
    </xf>
    <xf numFmtId="38" fontId="5" fillId="0" borderId="43" xfId="2" applyFont="1" applyFill="1" applyBorder="1" applyAlignment="1" applyProtection="1">
      <alignment vertical="center" shrinkToFit="1"/>
      <protection locked="0"/>
    </xf>
    <xf numFmtId="38" fontId="5" fillId="0" borderId="48" xfId="2" applyFont="1" applyFill="1" applyBorder="1" applyAlignment="1" applyProtection="1">
      <alignment vertical="center" shrinkToFit="1"/>
      <protection locked="0"/>
    </xf>
    <xf numFmtId="38" fontId="5" fillId="0" borderId="45" xfId="2" applyFont="1" applyFill="1" applyBorder="1" applyAlignment="1" applyProtection="1">
      <alignment vertical="center" shrinkToFit="1"/>
      <protection locked="0"/>
    </xf>
    <xf numFmtId="38" fontId="5" fillId="0" borderId="0" xfId="2" applyFont="1" applyFill="1" applyBorder="1" applyAlignment="1" applyProtection="1">
      <alignment vertical="center" shrinkToFit="1"/>
      <protection locked="0"/>
    </xf>
    <xf numFmtId="38" fontId="5" fillId="0" borderId="43" xfId="2" applyFont="1" applyFill="1" applyBorder="1" applyAlignment="1">
      <alignment horizontal="right" vertical="center" shrinkToFit="1"/>
    </xf>
    <xf numFmtId="38" fontId="5" fillId="0" borderId="48" xfId="2" applyFont="1" applyFill="1" applyBorder="1" applyAlignment="1">
      <alignment horizontal="right" vertical="center" shrinkToFit="1"/>
    </xf>
    <xf numFmtId="38" fontId="5" fillId="0" borderId="45" xfId="2" applyFont="1" applyFill="1" applyBorder="1" applyAlignment="1">
      <alignment horizontal="right" vertical="center" shrinkToFit="1"/>
    </xf>
    <xf numFmtId="38" fontId="5" fillId="0" borderId="0" xfId="2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distributed" vertical="center"/>
    </xf>
    <xf numFmtId="38" fontId="4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0" xfId="1" applyFont="1" applyFill="1" applyAlignment="1">
      <alignment horizontal="center" vertical="center"/>
    </xf>
    <xf numFmtId="14" fontId="4" fillId="0" borderId="0" xfId="1" applyNumberFormat="1" applyFont="1" applyFill="1" applyAlignment="1">
      <alignment vertical="center"/>
    </xf>
    <xf numFmtId="38" fontId="1" fillId="0" borderId="0" xfId="1" applyFont="1" applyFill="1" applyAlignment="1">
      <alignment horizontal="right"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11" fillId="0" borderId="30" xfId="2" applyFont="1" applyFill="1" applyBorder="1" applyAlignment="1" applyProtection="1">
      <alignment vertical="center" shrinkToFit="1"/>
      <protection locked="0"/>
    </xf>
    <xf numFmtId="38" fontId="11" fillId="0" borderId="31" xfId="2" applyFont="1" applyFill="1" applyBorder="1" applyAlignment="1" applyProtection="1">
      <alignment vertical="center" shrinkToFit="1"/>
      <protection locked="0"/>
    </xf>
    <xf numFmtId="38" fontId="11" fillId="0" borderId="30" xfId="2" applyFont="1" applyFill="1" applyBorder="1" applyAlignment="1" applyProtection="1">
      <alignment vertical="center" shrinkToFit="1"/>
    </xf>
    <xf numFmtId="38" fontId="11" fillId="0" borderId="32" xfId="2" applyFont="1" applyFill="1" applyBorder="1" applyAlignment="1" applyProtection="1">
      <alignment vertical="center" shrinkToFit="1"/>
      <protection locked="0"/>
    </xf>
    <xf numFmtId="38" fontId="11" fillId="0" borderId="13" xfId="2" applyFont="1" applyFill="1" applyBorder="1" applyAlignment="1" applyProtection="1">
      <alignment vertical="center" shrinkToFit="1"/>
      <protection locked="0"/>
    </xf>
    <xf numFmtId="38" fontId="11" fillId="0" borderId="13" xfId="2" applyFont="1" applyFill="1" applyBorder="1" applyAlignment="1" applyProtection="1">
      <alignment vertical="center" shrinkToFit="1"/>
    </xf>
    <xf numFmtId="38" fontId="11" fillId="0" borderId="33" xfId="2" applyFont="1" applyFill="1" applyBorder="1" applyAlignment="1" applyProtection="1">
      <alignment vertical="center" shrinkToFit="1"/>
      <protection locked="0"/>
    </xf>
    <xf numFmtId="38" fontId="11" fillId="0" borderId="34" xfId="2" applyFont="1" applyFill="1" applyBorder="1" applyAlignment="1" applyProtection="1">
      <alignment vertical="center" shrinkToFit="1"/>
      <protection locked="0"/>
    </xf>
    <xf numFmtId="38" fontId="7" fillId="0" borderId="34" xfId="2" applyFont="1" applyFill="1" applyBorder="1" applyAlignment="1" applyProtection="1">
      <alignment vertical="center" shrinkToFit="1"/>
      <protection locked="0"/>
    </xf>
    <xf numFmtId="38" fontId="11" fillId="0" borderId="34" xfId="2" applyFont="1" applyFill="1" applyBorder="1" applyAlignment="1" applyProtection="1">
      <alignment vertical="center" shrinkToFit="1"/>
    </xf>
    <xf numFmtId="38" fontId="11" fillId="0" borderId="35" xfId="2" applyFont="1" applyFill="1" applyBorder="1" applyAlignment="1" applyProtection="1">
      <alignment vertical="center" shrinkToFit="1"/>
      <protection locked="0"/>
    </xf>
    <xf numFmtId="38" fontId="11" fillId="0" borderId="37" xfId="2" applyFont="1" applyFill="1" applyBorder="1" applyAlignment="1" applyProtection="1">
      <alignment vertical="center" shrinkToFit="1"/>
      <protection locked="0"/>
    </xf>
    <xf numFmtId="38" fontId="11" fillId="0" borderId="12" xfId="2" applyFont="1" applyFill="1" applyBorder="1" applyAlignment="1" applyProtection="1">
      <alignment vertical="center" shrinkToFit="1"/>
      <protection locked="0"/>
    </xf>
    <xf numFmtId="38" fontId="11" fillId="0" borderId="38" xfId="2" applyFont="1" applyFill="1" applyBorder="1" applyAlignment="1" applyProtection="1">
      <alignment vertical="center" shrinkToFit="1"/>
      <protection locked="0"/>
    </xf>
    <xf numFmtId="38" fontId="11" fillId="0" borderId="39" xfId="2" applyFont="1" applyFill="1" applyBorder="1" applyAlignment="1" applyProtection="1">
      <alignment vertical="center" shrinkToFit="1"/>
      <protection locked="0"/>
    </xf>
    <xf numFmtId="38" fontId="5" fillId="0" borderId="4" xfId="3" applyFont="1" applyFill="1" applyBorder="1" applyAlignment="1" applyProtection="1">
      <alignment vertical="center" shrinkToFit="1"/>
      <protection locked="0"/>
    </xf>
    <xf numFmtId="38" fontId="5" fillId="0" borderId="14" xfId="3" applyFont="1" applyFill="1" applyBorder="1" applyAlignment="1" applyProtection="1">
      <alignment vertical="center" shrinkToFit="1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14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5" fillId="0" borderId="30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  <protection locked="0"/>
    </xf>
    <xf numFmtId="38" fontId="5" fillId="0" borderId="40" xfId="3" applyFont="1" applyFill="1" applyBorder="1" applyAlignment="1" applyProtection="1">
      <alignment vertical="center" shrinkToFit="1"/>
      <protection locked="0"/>
    </xf>
    <xf numFmtId="38" fontId="5" fillId="0" borderId="37" xfId="3" applyFont="1" applyFill="1" applyBorder="1" applyAlignment="1" applyProtection="1">
      <alignment vertical="center" shrinkToFit="1"/>
      <protection locked="0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5" fillId="0" borderId="20" xfId="3" applyFont="1" applyFill="1" applyBorder="1" applyAlignment="1" applyProtection="1">
      <alignment vertical="center" shrinkToFit="1"/>
      <protection locked="0"/>
    </xf>
    <xf numFmtId="38" fontId="5" fillId="0" borderId="19" xfId="3" applyFont="1" applyFill="1" applyBorder="1" applyAlignment="1" applyProtection="1">
      <alignment vertical="center" shrinkToFit="1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5" fillId="0" borderId="5" xfId="3" applyFont="1" applyFill="1" applyBorder="1" applyAlignment="1" applyProtection="1">
      <alignment vertical="center" shrinkToFit="1"/>
    </xf>
    <xf numFmtId="38" fontId="5" fillId="0" borderId="13" xfId="2" applyFont="1" applyFill="1" applyBorder="1" applyAlignment="1" applyProtection="1">
      <alignment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5" fillId="0" borderId="33" xfId="2" applyFont="1" applyFill="1" applyBorder="1" applyAlignment="1" applyProtection="1">
      <alignment vertical="center" shrinkToFit="1"/>
      <protection locked="0"/>
    </xf>
    <xf numFmtId="38" fontId="7" fillId="0" borderId="22" xfId="2" applyFont="1" applyFill="1" applyBorder="1" applyAlignment="1">
      <alignment horizontal="center" vertical="center"/>
    </xf>
    <xf numFmtId="38" fontId="14" fillId="0" borderId="4" xfId="3" applyFont="1" applyFill="1" applyBorder="1" applyAlignment="1" applyProtection="1">
      <alignment vertical="center" shrinkToFit="1"/>
      <protection locked="0"/>
    </xf>
    <xf numFmtId="38" fontId="14" fillId="0" borderId="4" xfId="3" applyFont="1" applyFill="1" applyBorder="1" applyAlignment="1" applyProtection="1">
      <alignment vertical="center" shrinkToFit="1"/>
    </xf>
    <xf numFmtId="38" fontId="14" fillId="0" borderId="5" xfId="3" applyFont="1" applyFill="1" applyBorder="1" applyAlignment="1" applyProtection="1">
      <alignment vertical="center" shrinkToFit="1"/>
      <protection locked="0"/>
    </xf>
    <xf numFmtId="38" fontId="14" fillId="0" borderId="32" xfId="3" applyFont="1" applyFill="1" applyBorder="1" applyAlignment="1" applyProtection="1">
      <alignment vertical="center" shrinkToFit="1"/>
      <protection locked="0"/>
    </xf>
    <xf numFmtId="38" fontId="5" fillId="0" borderId="5" xfId="3" applyFont="1" applyFill="1" applyBorder="1" applyAlignment="1" applyProtection="1">
      <alignment vertical="center" shrinkToFit="1"/>
      <protection locked="0"/>
    </xf>
    <xf numFmtId="38" fontId="5" fillId="0" borderId="4" xfId="2" applyFont="1" applyFill="1" applyBorder="1" applyAlignment="1" applyProtection="1">
      <alignment vertical="center" shrinkToFit="1"/>
    </xf>
    <xf numFmtId="38" fontId="5" fillId="0" borderId="32" xfId="2" applyFont="1" applyFill="1" applyBorder="1" applyAlignment="1" applyProtection="1">
      <alignment vertical="center" shrinkToFit="1"/>
      <protection locked="0"/>
    </xf>
    <xf numFmtId="38" fontId="5" fillId="0" borderId="34" xfId="2" applyFont="1" applyFill="1" applyBorder="1" applyAlignment="1" applyProtection="1">
      <alignment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38" fontId="14" fillId="0" borderId="43" xfId="2" applyFont="1" applyFill="1" applyBorder="1" applyAlignment="1" applyProtection="1">
      <alignment vertical="center" shrinkToFit="1"/>
    </xf>
    <xf numFmtId="38" fontId="14" fillId="0" borderId="44" xfId="2" applyFont="1" applyFill="1" applyBorder="1" applyAlignment="1" applyProtection="1">
      <alignment vertical="center" shrinkToFit="1"/>
    </xf>
    <xf numFmtId="38" fontId="14" fillId="0" borderId="45" xfId="2" applyFont="1" applyFill="1" applyBorder="1" applyAlignment="1" applyProtection="1">
      <alignment vertical="center" shrinkToFit="1"/>
      <protection locked="0"/>
    </xf>
    <xf numFmtId="176" fontId="11" fillId="0" borderId="4" xfId="4" applyFont="1" applyFill="1" applyBorder="1" applyAlignment="1" applyProtection="1">
      <alignment vertical="center" shrinkToFit="1"/>
    </xf>
    <xf numFmtId="176" fontId="11" fillId="0" borderId="5" xfId="4" applyFont="1" applyFill="1" applyBorder="1" applyAlignment="1" applyProtection="1">
      <alignment vertical="center" shrinkToFit="1"/>
    </xf>
    <xf numFmtId="176" fontId="11" fillId="0" borderId="5" xfId="4" applyFont="1" applyFill="1" applyBorder="1" applyAlignment="1" applyProtection="1">
      <alignment vertical="center" shrinkToFit="1"/>
      <protection locked="0"/>
    </xf>
    <xf numFmtId="176" fontId="11" fillId="0" borderId="32" xfId="4" applyFont="1" applyFill="1" applyBorder="1" applyAlignment="1" applyProtection="1">
      <alignment vertical="center" shrinkToFit="1"/>
      <protection locked="0"/>
    </xf>
    <xf numFmtId="177" fontId="5" fillId="0" borderId="11" xfId="4" applyNumberFormat="1" applyFont="1" applyFill="1" applyBorder="1" applyAlignment="1" applyProtection="1">
      <alignment horizontal="center" vertical="center"/>
      <protection locked="0"/>
    </xf>
    <xf numFmtId="176" fontId="11" fillId="0" borderId="34" xfId="4" applyFont="1" applyFill="1" applyBorder="1" applyAlignment="1" applyProtection="1">
      <alignment vertical="center" shrinkToFit="1"/>
    </xf>
    <xf numFmtId="176" fontId="11" fillId="0" borderId="18" xfId="4" applyFont="1" applyFill="1" applyBorder="1" applyAlignment="1" applyProtection="1">
      <alignment vertical="center" shrinkToFit="1"/>
    </xf>
    <xf numFmtId="176" fontId="11" fillId="0" borderId="18" xfId="4" applyFont="1" applyFill="1" applyBorder="1" applyAlignment="1" applyProtection="1">
      <alignment vertical="center" shrinkToFit="1"/>
      <protection locked="0"/>
    </xf>
    <xf numFmtId="176" fontId="11" fillId="0" borderId="35" xfId="4" applyFont="1" applyFill="1" applyBorder="1" applyAlignment="1" applyProtection="1">
      <alignment vertical="center" shrinkToFit="1"/>
      <protection locked="0"/>
    </xf>
    <xf numFmtId="176" fontId="23" fillId="0" borderId="24" xfId="4" applyFont="1" applyFill="1" applyBorder="1" applyAlignment="1" applyProtection="1">
      <alignment vertical="center" shrinkToFit="1"/>
    </xf>
    <xf numFmtId="176" fontId="23" fillId="0" borderId="46" xfId="4" applyFont="1" applyFill="1" applyBorder="1" applyAlignment="1" applyProtection="1">
      <alignment vertical="center" shrinkToFit="1"/>
    </xf>
    <xf numFmtId="38" fontId="5" fillId="0" borderId="3" xfId="2" applyFont="1" applyFill="1" applyBorder="1" applyAlignment="1" applyProtection="1">
      <alignment vertical="center" shrinkToFit="1"/>
      <protection locked="0"/>
    </xf>
    <xf numFmtId="38" fontId="5" fillId="0" borderId="13" xfId="2" applyFont="1" applyFill="1" applyBorder="1" applyAlignment="1">
      <alignment vertical="center" shrinkToFit="1"/>
    </xf>
    <xf numFmtId="38" fontId="5" fillId="0" borderId="12" xfId="2" applyFont="1" applyFill="1" applyBorder="1" applyAlignment="1">
      <alignment vertical="center" shrinkToFit="1"/>
    </xf>
    <xf numFmtId="38" fontId="5" fillId="0" borderId="33" xfId="2" applyFont="1" applyFill="1" applyBorder="1" applyAlignment="1">
      <alignment vertical="center" shrinkToFit="1"/>
    </xf>
    <xf numFmtId="38" fontId="5" fillId="0" borderId="34" xfId="2" applyFont="1" applyFill="1" applyBorder="1" applyAlignment="1">
      <alignment vertical="center" shrinkToFit="1"/>
    </xf>
    <xf numFmtId="38" fontId="5" fillId="0" borderId="20" xfId="2" applyFont="1" applyFill="1" applyBorder="1" applyAlignment="1">
      <alignment vertical="center" shrinkToFit="1"/>
    </xf>
    <xf numFmtId="38" fontId="5" fillId="0" borderId="35" xfId="2" applyFont="1" applyFill="1" applyBorder="1" applyAlignment="1">
      <alignment vertical="center" shrinkToFit="1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3" xfId="3" applyFont="1" applyFill="1" applyBorder="1" applyAlignment="1" applyProtection="1">
      <alignment vertical="center" shrinkToFit="1"/>
    </xf>
    <xf numFmtId="38" fontId="5" fillId="0" borderId="20" xfId="3" applyFont="1" applyFill="1" applyBorder="1" applyAlignment="1" applyProtection="1">
      <alignment vertical="center" shrinkToFit="1"/>
    </xf>
    <xf numFmtId="38" fontId="5" fillId="0" borderId="35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wrapText="1" shrinkToFit="1"/>
    </xf>
    <xf numFmtId="38" fontId="5" fillId="0" borderId="31" xfId="3" applyFont="1" applyFill="1" applyBorder="1" applyAlignment="1" applyProtection="1">
      <alignment vertical="center" shrinkToFit="1"/>
    </xf>
    <xf numFmtId="38" fontId="5" fillId="0" borderId="37" xfId="3" applyFont="1" applyFill="1" applyBorder="1" applyAlignment="1" applyProtection="1">
      <alignment vertical="center" shrinkToFit="1"/>
    </xf>
    <xf numFmtId="38" fontId="5" fillId="0" borderId="13" xfId="2" applyFont="1" applyFill="1" applyBorder="1" applyAlignment="1">
      <alignment vertical="center" wrapText="1" shrinkToFit="1"/>
    </xf>
    <xf numFmtId="38" fontId="5" fillId="0" borderId="47" xfId="2" applyFont="1" applyFill="1" applyBorder="1" applyAlignment="1" applyProtection="1">
      <alignment horizontal="left" vertical="center"/>
      <protection locked="0"/>
    </xf>
    <xf numFmtId="38" fontId="5" fillId="0" borderId="47" xfId="2" applyFont="1" applyFill="1" applyBorder="1" applyAlignment="1">
      <alignment horizontal="left" vertical="center"/>
    </xf>
    <xf numFmtId="38" fontId="5" fillId="0" borderId="28" xfId="2" applyFont="1" applyFill="1" applyBorder="1" applyAlignment="1" applyProtection="1">
      <alignment horizontal="center" vertical="center"/>
      <protection locked="0"/>
    </xf>
    <xf numFmtId="38" fontId="5" fillId="0" borderId="41" xfId="2" applyFont="1" applyFill="1" applyBorder="1" applyAlignment="1" applyProtection="1">
      <alignment horizontal="center" vertical="center"/>
      <protection locked="0"/>
    </xf>
    <xf numFmtId="38" fontId="5" fillId="0" borderId="28" xfId="3" applyFont="1" applyFill="1" applyBorder="1" applyAlignment="1" applyProtection="1">
      <alignment horizontal="center" vertical="center"/>
      <protection locked="0"/>
    </xf>
    <xf numFmtId="38" fontId="5" fillId="0" borderId="41" xfId="3" applyFont="1" applyFill="1" applyBorder="1" applyAlignment="1" applyProtection="1">
      <alignment horizontal="center" vertical="center"/>
      <protection locked="0"/>
    </xf>
    <xf numFmtId="176" fontId="7" fillId="0" borderId="28" xfId="4" applyFont="1" applyFill="1" applyBorder="1" applyAlignment="1" applyProtection="1">
      <alignment horizontal="center" vertical="center"/>
      <protection locked="0"/>
    </xf>
    <xf numFmtId="38" fontId="7" fillId="0" borderId="28" xfId="2" applyFont="1" applyFill="1" applyBorder="1" applyAlignment="1">
      <alignment horizontal="center" vertical="center"/>
    </xf>
    <xf numFmtId="38" fontId="5" fillId="0" borderId="41" xfId="2" applyFont="1" applyFill="1" applyBorder="1" applyAlignment="1">
      <alignment horizontal="center" vertical="center"/>
    </xf>
    <xf numFmtId="176" fontId="5" fillId="0" borderId="36" xfId="2" applyNumberFormat="1" applyFont="1" applyFill="1" applyBorder="1" applyAlignment="1" applyProtection="1">
      <alignment horizontal="center" vertical="center"/>
      <protection locked="0"/>
    </xf>
    <xf numFmtId="176" fontId="5" fillId="0" borderId="40" xfId="2" applyNumberFormat="1" applyFont="1" applyFill="1" applyBorder="1" applyAlignment="1" applyProtection="1">
      <alignment horizontal="center" vertical="center"/>
      <protection locked="0"/>
    </xf>
    <xf numFmtId="38" fontId="7" fillId="0" borderId="28" xfId="3" applyFont="1" applyFill="1" applyBorder="1" applyAlignment="1" applyProtection="1">
      <alignment horizontal="center" vertical="center"/>
      <protection locked="0"/>
    </xf>
    <xf numFmtId="38" fontId="7" fillId="0" borderId="41" xfId="3" applyFont="1" applyFill="1" applyBorder="1" applyAlignment="1" applyProtection="1">
      <alignment horizontal="center" vertical="center"/>
      <protection locked="0"/>
    </xf>
    <xf numFmtId="38" fontId="7" fillId="0" borderId="28" xfId="2" applyFont="1" applyFill="1" applyBorder="1" applyAlignment="1" applyProtection="1">
      <alignment horizontal="center" vertical="center"/>
      <protection locked="0"/>
    </xf>
    <xf numFmtId="38" fontId="7" fillId="0" borderId="41" xfId="2" applyFont="1" applyFill="1" applyBorder="1" applyAlignment="1" applyProtection="1">
      <alignment horizontal="center" vertical="center"/>
      <protection locked="0"/>
    </xf>
    <xf numFmtId="38" fontId="6" fillId="0" borderId="4" xfId="1" applyFont="1" applyFill="1" applyBorder="1" applyAlignment="1">
      <alignment horizontal="center" vertical="center" textRotation="255" wrapText="1" shrinkToFit="1"/>
    </xf>
    <xf numFmtId="0" fontId="10" fillId="0" borderId="13" xfId="0" applyFont="1" applyFill="1" applyBorder="1" applyAlignment="1">
      <alignment horizontal="center" vertical="center" textRotation="255" shrinkToFit="1"/>
    </xf>
    <xf numFmtId="0" fontId="10" fillId="0" borderId="24" xfId="0" applyFont="1" applyFill="1" applyBorder="1" applyAlignment="1">
      <alignment horizontal="center" vertical="center" textRotation="255" shrinkToFit="1"/>
    </xf>
    <xf numFmtId="38" fontId="5" fillId="0" borderId="6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0" borderId="8" xfId="1" applyFont="1" applyFill="1" applyBorder="1" applyAlignment="1" applyProtection="1">
      <alignment horizontal="center" vertical="center" shrinkToFit="1"/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21" xfId="1" applyFont="1" applyFill="1" applyBorder="1" applyAlignment="1" applyProtection="1">
      <alignment horizontal="center" vertical="center" wrapText="1"/>
    </xf>
  </cellXfs>
  <cellStyles count="5">
    <cellStyle name="Excel Built-in Comma [0]" xfId="4"/>
    <cellStyle name="桁区切り" xfId="1" builtinId="6"/>
    <cellStyle name="桁区切り 2" xfId="3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47" transitionEvaluation="1"/>
  <dimension ref="A1:AK112"/>
  <sheetViews>
    <sheetView showGridLines="0" showZeros="0" tabSelected="1" view="pageBreakPreview" zoomScaleNormal="100" zoomScaleSheetLayoutView="100" workbookViewId="0">
      <pane xSplit="2" ySplit="4" topLeftCell="C47" activePane="bottomRight" state="frozen"/>
      <selection activeCell="I1" sqref="I1"/>
      <selection pane="topRight" activeCell="I1" sqref="I1"/>
      <selection pane="bottomLeft" activeCell="I1" sqref="I1"/>
      <selection pane="bottomRight" activeCell="D39" sqref="D39"/>
    </sheetView>
  </sheetViews>
  <sheetFormatPr defaultColWidth="10.7109375" defaultRowHeight="15" customHeight="1" x14ac:dyDescent="0.3"/>
  <cols>
    <col min="1" max="1" width="9.0703125" style="272" customWidth="1"/>
    <col min="2" max="2" width="19.0703125" style="272" customWidth="1"/>
    <col min="3" max="3" width="8.2109375" style="273" customWidth="1"/>
    <col min="4" max="4" width="19.5" style="274" customWidth="1"/>
    <col min="5" max="5" width="10.78515625" style="8" customWidth="1"/>
    <col min="6" max="11" width="3.92578125" style="8" customWidth="1"/>
    <col min="12" max="13" width="3.92578125" style="6" customWidth="1"/>
    <col min="14" max="24" width="3.92578125" style="8" customWidth="1"/>
    <col min="25" max="27" width="4.42578125" style="10" customWidth="1"/>
    <col min="28" max="28" width="3.92578125" style="11" customWidth="1"/>
    <col min="29" max="32" width="3.92578125" style="8" customWidth="1"/>
    <col min="33" max="33" width="3.92578125" style="6" customWidth="1"/>
    <col min="34" max="34" width="1.42578125" style="6" customWidth="1"/>
    <col min="35" max="35" width="4.92578125" style="8" customWidth="1"/>
    <col min="36" max="36" width="2.78515625" style="13" customWidth="1"/>
    <col min="37" max="37" width="5.0703125" style="13" customWidth="1"/>
    <col min="38" max="16384" width="10.7109375" style="8"/>
  </cols>
  <sheetData>
    <row r="1" spans="1:37" ht="18.7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7"/>
      <c r="M1" s="7"/>
      <c r="N1" s="7"/>
      <c r="O1" s="6"/>
      <c r="P1" s="6"/>
      <c r="Q1" s="6"/>
      <c r="R1" s="6"/>
      <c r="S1" s="6"/>
      <c r="T1" s="6"/>
      <c r="W1" s="9"/>
      <c r="AE1" s="7"/>
      <c r="AG1" s="12" t="str">
        <f>A1</f>
        <v>令和７年度学校一覧　幼保連携型認定こども園</v>
      </c>
      <c r="AH1" s="12"/>
      <c r="AI1" s="6"/>
    </row>
    <row r="2" spans="1:37" s="20" customFormat="1" ht="20" customHeight="1" x14ac:dyDescent="0.25">
      <c r="A2" s="14"/>
      <c r="B2" s="15"/>
      <c r="C2" s="16"/>
      <c r="D2" s="17"/>
      <c r="E2" s="18"/>
      <c r="F2" s="364" t="s">
        <v>1</v>
      </c>
      <c r="G2" s="367" t="s">
        <v>2</v>
      </c>
      <c r="H2" s="368"/>
      <c r="I2" s="368"/>
      <c r="J2" s="368"/>
      <c r="K2" s="368"/>
      <c r="L2" s="368"/>
      <c r="M2" s="368"/>
      <c r="N2" s="368"/>
      <c r="O2" s="369"/>
      <c r="P2" s="370" t="s">
        <v>3</v>
      </c>
      <c r="Q2" s="371"/>
      <c r="R2" s="371"/>
      <c r="S2" s="371"/>
      <c r="T2" s="371"/>
      <c r="U2" s="371"/>
      <c r="V2" s="371"/>
      <c r="W2" s="371"/>
      <c r="X2" s="371"/>
      <c r="Y2" s="372" t="s">
        <v>4</v>
      </c>
      <c r="Z2" s="373"/>
      <c r="AA2" s="374"/>
      <c r="AB2" s="378" t="s">
        <v>5</v>
      </c>
      <c r="AC2" s="379"/>
      <c r="AD2" s="380"/>
      <c r="AE2" s="378" t="s">
        <v>6</v>
      </c>
      <c r="AF2" s="379"/>
      <c r="AG2" s="384"/>
      <c r="AH2" s="19"/>
      <c r="AJ2" s="21"/>
      <c r="AK2" s="21"/>
    </row>
    <row r="3" spans="1:37" s="20" customFormat="1" ht="20" customHeight="1" x14ac:dyDescent="0.25">
      <c r="A3" s="22" t="s">
        <v>7</v>
      </c>
      <c r="B3" s="23" t="s">
        <v>8</v>
      </c>
      <c r="C3" s="24" t="s">
        <v>9</v>
      </c>
      <c r="D3" s="25" t="s">
        <v>10</v>
      </c>
      <c r="E3" s="26" t="s">
        <v>11</v>
      </c>
      <c r="F3" s="365"/>
      <c r="G3" s="27"/>
      <c r="H3" s="28" t="s">
        <v>12</v>
      </c>
      <c r="I3" s="29"/>
      <c r="J3" s="27"/>
      <c r="K3" s="28" t="s">
        <v>13</v>
      </c>
      <c r="L3" s="30"/>
      <c r="M3" s="27"/>
      <c r="N3" s="28" t="s">
        <v>14</v>
      </c>
      <c r="O3" s="30"/>
      <c r="P3" s="31"/>
      <c r="Q3" s="32" t="s">
        <v>15</v>
      </c>
      <c r="R3" s="33"/>
      <c r="S3" s="31"/>
      <c r="T3" s="34" t="s">
        <v>16</v>
      </c>
      <c r="U3" s="33"/>
      <c r="V3" s="31"/>
      <c r="W3" s="32" t="s">
        <v>17</v>
      </c>
      <c r="X3" s="34"/>
      <c r="Y3" s="375"/>
      <c r="Z3" s="376"/>
      <c r="AA3" s="377"/>
      <c r="AB3" s="381"/>
      <c r="AC3" s="382"/>
      <c r="AD3" s="383"/>
      <c r="AE3" s="381"/>
      <c r="AF3" s="382"/>
      <c r="AG3" s="385"/>
      <c r="AH3" s="19"/>
      <c r="AJ3" s="21"/>
      <c r="AK3" s="21"/>
    </row>
    <row r="4" spans="1:37" s="20" customFormat="1" ht="20" customHeight="1" x14ac:dyDescent="0.25">
      <c r="A4" s="35"/>
      <c r="B4" s="36"/>
      <c r="C4" s="37"/>
      <c r="D4" s="38"/>
      <c r="E4" s="39"/>
      <c r="F4" s="366"/>
      <c r="G4" s="40" t="s">
        <v>18</v>
      </c>
      <c r="H4" s="40" t="s">
        <v>19</v>
      </c>
      <c r="I4" s="40" t="s">
        <v>20</v>
      </c>
      <c r="J4" s="40" t="s">
        <v>18</v>
      </c>
      <c r="K4" s="40" t="s">
        <v>19</v>
      </c>
      <c r="L4" s="40" t="s">
        <v>20</v>
      </c>
      <c r="M4" s="40" t="s">
        <v>18</v>
      </c>
      <c r="N4" s="41" t="s">
        <v>19</v>
      </c>
      <c r="O4" s="40" t="s">
        <v>20</v>
      </c>
      <c r="P4" s="42" t="s">
        <v>18</v>
      </c>
      <c r="Q4" s="42" t="s">
        <v>19</v>
      </c>
      <c r="R4" s="42" t="s">
        <v>20</v>
      </c>
      <c r="S4" s="42" t="s">
        <v>18</v>
      </c>
      <c r="T4" s="42" t="s">
        <v>21</v>
      </c>
      <c r="U4" s="42" t="s">
        <v>20</v>
      </c>
      <c r="V4" s="42" t="s">
        <v>18</v>
      </c>
      <c r="W4" s="42" t="s">
        <v>21</v>
      </c>
      <c r="X4" s="42" t="s">
        <v>20</v>
      </c>
      <c r="Y4" s="42" t="s">
        <v>18</v>
      </c>
      <c r="Z4" s="42" t="s">
        <v>21</v>
      </c>
      <c r="AA4" s="42" t="s">
        <v>20</v>
      </c>
      <c r="AB4" s="42" t="s">
        <v>18</v>
      </c>
      <c r="AC4" s="42" t="s">
        <v>21</v>
      </c>
      <c r="AD4" s="42" t="s">
        <v>20</v>
      </c>
      <c r="AE4" s="43" t="s">
        <v>18</v>
      </c>
      <c r="AF4" s="42" t="s">
        <v>21</v>
      </c>
      <c r="AG4" s="44" t="s">
        <v>20</v>
      </c>
      <c r="AH4" s="45"/>
      <c r="AJ4" s="21"/>
      <c r="AK4" s="21"/>
    </row>
    <row r="5" spans="1:37" s="20" customFormat="1" ht="15.75" customHeight="1" x14ac:dyDescent="0.25">
      <c r="A5" s="46" t="s">
        <v>22</v>
      </c>
      <c r="B5" s="47" t="s">
        <v>23</v>
      </c>
      <c r="C5" s="48" t="s">
        <v>24</v>
      </c>
      <c r="D5" s="49" t="s">
        <v>25</v>
      </c>
      <c r="E5" s="50" t="s">
        <v>26</v>
      </c>
      <c r="F5" s="275">
        <v>3</v>
      </c>
      <c r="G5" s="275">
        <f>SUM(H5:I5)</f>
        <v>6</v>
      </c>
      <c r="H5" s="275">
        <v>4</v>
      </c>
      <c r="I5" s="275">
        <v>2</v>
      </c>
      <c r="J5" s="275">
        <f>K5+L5</f>
        <v>13</v>
      </c>
      <c r="K5" s="275">
        <v>9</v>
      </c>
      <c r="L5" s="275">
        <v>4</v>
      </c>
      <c r="M5" s="275">
        <f>SUM(N5:O5)</f>
        <v>14</v>
      </c>
      <c r="N5" s="276">
        <v>7</v>
      </c>
      <c r="O5" s="275">
        <v>7</v>
      </c>
      <c r="P5" s="277">
        <f>Q5+R5</f>
        <v>18</v>
      </c>
      <c r="Q5" s="275">
        <v>10</v>
      </c>
      <c r="R5" s="275">
        <v>8</v>
      </c>
      <c r="S5" s="277">
        <f>T5+U5</f>
        <v>18</v>
      </c>
      <c r="T5" s="275">
        <v>11</v>
      </c>
      <c r="U5" s="275">
        <v>7</v>
      </c>
      <c r="V5" s="277">
        <f>W5+X5</f>
        <v>15</v>
      </c>
      <c r="W5" s="275">
        <v>8</v>
      </c>
      <c r="X5" s="275">
        <v>7</v>
      </c>
      <c r="Y5" s="277">
        <f>SUM(G5+J5+M5+P5+S5+V5)</f>
        <v>84</v>
      </c>
      <c r="Z5" s="277">
        <f>SUM(H5+K5+N5+Q5+T5+W5)</f>
        <v>49</v>
      </c>
      <c r="AA5" s="277">
        <f>SUM(I5+L5+O5+R5+U5+X5)</f>
        <v>35</v>
      </c>
      <c r="AB5" s="277">
        <f>AC5+AD5</f>
        <v>15</v>
      </c>
      <c r="AC5" s="275">
        <v>0</v>
      </c>
      <c r="AD5" s="275">
        <v>15</v>
      </c>
      <c r="AE5" s="277">
        <f t="shared" ref="AE5:AE23" si="0">AF5+AG5</f>
        <v>3</v>
      </c>
      <c r="AF5" s="275">
        <v>0</v>
      </c>
      <c r="AG5" s="278">
        <v>3</v>
      </c>
      <c r="AH5" s="51"/>
      <c r="AI5" s="52"/>
      <c r="AJ5" s="53"/>
      <c r="AK5" s="54"/>
    </row>
    <row r="6" spans="1:37" s="20" customFormat="1" ht="15.75" customHeight="1" x14ac:dyDescent="0.25">
      <c r="A6" s="55"/>
      <c r="B6" s="56" t="s">
        <v>27</v>
      </c>
      <c r="C6" s="57" t="s">
        <v>28</v>
      </c>
      <c r="D6" s="58" t="s">
        <v>29</v>
      </c>
      <c r="E6" s="59" t="s">
        <v>30</v>
      </c>
      <c r="F6" s="279">
        <v>7</v>
      </c>
      <c r="G6" s="279">
        <f t="shared" ref="G6:G15" si="1">SUM(H6:I6)</f>
        <v>2</v>
      </c>
      <c r="H6" s="279">
        <v>2</v>
      </c>
      <c r="I6" s="279">
        <v>0</v>
      </c>
      <c r="J6" s="279">
        <f>K6+L6</f>
        <v>10</v>
      </c>
      <c r="K6" s="279">
        <v>7</v>
      </c>
      <c r="L6" s="279">
        <v>3</v>
      </c>
      <c r="M6" s="279">
        <f t="shared" ref="M6:M23" si="2">N6+O6</f>
        <v>15</v>
      </c>
      <c r="N6" s="279">
        <v>7</v>
      </c>
      <c r="O6" s="279">
        <v>8</v>
      </c>
      <c r="P6" s="280">
        <f t="shared" ref="P6:P15" si="3">Q6+R6</f>
        <v>27</v>
      </c>
      <c r="Q6" s="279">
        <v>14</v>
      </c>
      <c r="R6" s="279">
        <v>13</v>
      </c>
      <c r="S6" s="280">
        <f t="shared" ref="S6:S23" si="4">T6+U6</f>
        <v>29</v>
      </c>
      <c r="T6" s="279">
        <v>13</v>
      </c>
      <c r="U6" s="279">
        <v>16</v>
      </c>
      <c r="V6" s="280">
        <f t="shared" ref="V6:V23" si="5">W6+X6</f>
        <v>28</v>
      </c>
      <c r="W6" s="279">
        <v>15</v>
      </c>
      <c r="X6" s="279">
        <v>13</v>
      </c>
      <c r="Y6" s="280">
        <f t="shared" ref="Y6:AA15" si="6">SUM(G6+J6+M6+P6+S6+V6)</f>
        <v>111</v>
      </c>
      <c r="Z6" s="280">
        <f t="shared" si="6"/>
        <v>58</v>
      </c>
      <c r="AA6" s="280">
        <f t="shared" si="6"/>
        <v>53</v>
      </c>
      <c r="AB6" s="280">
        <f t="shared" ref="AB6:AB16" si="7">AC6+AD6</f>
        <v>17</v>
      </c>
      <c r="AC6" s="279">
        <v>2</v>
      </c>
      <c r="AD6" s="279">
        <v>15</v>
      </c>
      <c r="AE6" s="280">
        <f t="shared" si="0"/>
        <v>5</v>
      </c>
      <c r="AF6" s="279"/>
      <c r="AG6" s="281">
        <v>5</v>
      </c>
      <c r="AH6" s="51"/>
      <c r="AI6" s="52"/>
      <c r="AJ6" s="53"/>
      <c r="AK6" s="54"/>
    </row>
    <row r="7" spans="1:37" s="20" customFormat="1" ht="15.75" customHeight="1" x14ac:dyDescent="0.25">
      <c r="A7" s="55"/>
      <c r="B7" s="56" t="s">
        <v>31</v>
      </c>
      <c r="C7" s="57" t="s">
        <v>32</v>
      </c>
      <c r="D7" s="58" t="s">
        <v>33</v>
      </c>
      <c r="E7" s="59" t="s">
        <v>34</v>
      </c>
      <c r="F7" s="279">
        <v>4</v>
      </c>
      <c r="G7" s="279">
        <f t="shared" si="1"/>
        <v>2</v>
      </c>
      <c r="H7" s="279"/>
      <c r="I7" s="279">
        <v>2</v>
      </c>
      <c r="J7" s="279">
        <f t="shared" ref="J7:J23" si="8">K7+L7</f>
        <v>8</v>
      </c>
      <c r="K7" s="279">
        <v>4</v>
      </c>
      <c r="L7" s="279">
        <v>4</v>
      </c>
      <c r="M7" s="279">
        <f t="shared" si="2"/>
        <v>7</v>
      </c>
      <c r="N7" s="279">
        <v>1</v>
      </c>
      <c r="O7" s="279">
        <v>6</v>
      </c>
      <c r="P7" s="280">
        <f t="shared" si="3"/>
        <v>16</v>
      </c>
      <c r="Q7" s="279">
        <v>6</v>
      </c>
      <c r="R7" s="279">
        <v>10</v>
      </c>
      <c r="S7" s="280">
        <f t="shared" si="4"/>
        <v>17</v>
      </c>
      <c r="T7" s="279">
        <v>9</v>
      </c>
      <c r="U7" s="279">
        <v>8</v>
      </c>
      <c r="V7" s="280">
        <f t="shared" si="5"/>
        <v>15</v>
      </c>
      <c r="W7" s="279">
        <v>10</v>
      </c>
      <c r="X7" s="279">
        <v>5</v>
      </c>
      <c r="Y7" s="280">
        <f t="shared" si="6"/>
        <v>65</v>
      </c>
      <c r="Z7" s="280">
        <f t="shared" si="6"/>
        <v>30</v>
      </c>
      <c r="AA7" s="280">
        <f t="shared" si="6"/>
        <v>35</v>
      </c>
      <c r="AB7" s="280">
        <f t="shared" si="7"/>
        <v>11</v>
      </c>
      <c r="AC7" s="279">
        <v>0</v>
      </c>
      <c r="AD7" s="279">
        <v>11</v>
      </c>
      <c r="AE7" s="280">
        <f t="shared" si="0"/>
        <v>4</v>
      </c>
      <c r="AF7" s="279">
        <v>0</v>
      </c>
      <c r="AG7" s="281">
        <v>4</v>
      </c>
      <c r="AH7" s="51"/>
      <c r="AI7" s="52"/>
      <c r="AJ7" s="53"/>
      <c r="AK7" s="54"/>
    </row>
    <row r="8" spans="1:37" s="20" customFormat="1" ht="15.75" customHeight="1" x14ac:dyDescent="0.25">
      <c r="A8" s="55"/>
      <c r="B8" s="56" t="s">
        <v>35</v>
      </c>
      <c r="C8" s="57" t="s">
        <v>36</v>
      </c>
      <c r="D8" s="58" t="s">
        <v>37</v>
      </c>
      <c r="E8" s="59" t="s">
        <v>38</v>
      </c>
      <c r="F8" s="279">
        <v>8</v>
      </c>
      <c r="G8" s="279">
        <f t="shared" si="1"/>
        <v>5</v>
      </c>
      <c r="H8" s="279">
        <v>4</v>
      </c>
      <c r="I8" s="279">
        <v>1</v>
      </c>
      <c r="J8" s="279">
        <f t="shared" si="8"/>
        <v>20</v>
      </c>
      <c r="K8" s="279">
        <v>11</v>
      </c>
      <c r="L8" s="279">
        <v>9</v>
      </c>
      <c r="M8" s="279">
        <f t="shared" si="2"/>
        <v>24</v>
      </c>
      <c r="N8" s="279">
        <v>11</v>
      </c>
      <c r="O8" s="279">
        <v>13</v>
      </c>
      <c r="P8" s="280">
        <f t="shared" si="3"/>
        <v>44</v>
      </c>
      <c r="Q8" s="279">
        <v>21</v>
      </c>
      <c r="R8" s="279">
        <v>23</v>
      </c>
      <c r="S8" s="280">
        <f t="shared" si="4"/>
        <v>40</v>
      </c>
      <c r="T8" s="279">
        <v>14</v>
      </c>
      <c r="U8" s="279">
        <v>26</v>
      </c>
      <c r="V8" s="280">
        <f t="shared" si="5"/>
        <v>37</v>
      </c>
      <c r="W8" s="279">
        <v>24</v>
      </c>
      <c r="X8" s="279">
        <v>13</v>
      </c>
      <c r="Y8" s="280">
        <f t="shared" si="6"/>
        <v>170</v>
      </c>
      <c r="Z8" s="280">
        <f t="shared" si="6"/>
        <v>85</v>
      </c>
      <c r="AA8" s="280">
        <f t="shared" si="6"/>
        <v>85</v>
      </c>
      <c r="AB8" s="280">
        <f t="shared" si="7"/>
        <v>23</v>
      </c>
      <c r="AC8" s="279">
        <v>2</v>
      </c>
      <c r="AD8" s="279">
        <v>21</v>
      </c>
      <c r="AE8" s="280">
        <f t="shared" si="0"/>
        <v>6</v>
      </c>
      <c r="AF8" s="279">
        <v>0</v>
      </c>
      <c r="AG8" s="281">
        <v>6</v>
      </c>
      <c r="AH8" s="51"/>
      <c r="AI8" s="52"/>
      <c r="AJ8" s="53"/>
      <c r="AK8" s="54"/>
    </row>
    <row r="9" spans="1:37" s="20" customFormat="1" ht="15.75" customHeight="1" x14ac:dyDescent="0.25">
      <c r="A9" s="55"/>
      <c r="B9" s="60" t="s">
        <v>39</v>
      </c>
      <c r="C9" s="61" t="s">
        <v>40</v>
      </c>
      <c r="D9" s="62" t="s">
        <v>41</v>
      </c>
      <c r="E9" s="63" t="s">
        <v>42</v>
      </c>
      <c r="F9" s="282">
        <v>3</v>
      </c>
      <c r="G9" s="282">
        <f t="shared" si="1"/>
        <v>1</v>
      </c>
      <c r="H9" s="283">
        <v>0</v>
      </c>
      <c r="I9" s="282">
        <v>1</v>
      </c>
      <c r="J9" s="282">
        <f t="shared" si="8"/>
        <v>5</v>
      </c>
      <c r="K9" s="282">
        <v>3</v>
      </c>
      <c r="L9" s="282">
        <v>2</v>
      </c>
      <c r="M9" s="282">
        <f t="shared" si="2"/>
        <v>4</v>
      </c>
      <c r="N9" s="282">
        <v>0</v>
      </c>
      <c r="O9" s="282">
        <v>4</v>
      </c>
      <c r="P9" s="284">
        <f t="shared" si="3"/>
        <v>5</v>
      </c>
      <c r="Q9" s="282">
        <v>2</v>
      </c>
      <c r="R9" s="282">
        <v>3</v>
      </c>
      <c r="S9" s="284">
        <f t="shared" si="4"/>
        <v>7</v>
      </c>
      <c r="T9" s="282">
        <v>3</v>
      </c>
      <c r="U9" s="282">
        <v>4</v>
      </c>
      <c r="V9" s="284">
        <f t="shared" si="5"/>
        <v>10</v>
      </c>
      <c r="W9" s="282">
        <v>3</v>
      </c>
      <c r="X9" s="282">
        <v>7</v>
      </c>
      <c r="Y9" s="284">
        <f t="shared" si="6"/>
        <v>32</v>
      </c>
      <c r="Z9" s="284">
        <f t="shared" si="6"/>
        <v>11</v>
      </c>
      <c r="AA9" s="284">
        <f t="shared" si="6"/>
        <v>21</v>
      </c>
      <c r="AB9" s="284">
        <f t="shared" si="7"/>
        <v>9</v>
      </c>
      <c r="AC9" s="282">
        <v>2</v>
      </c>
      <c r="AD9" s="282">
        <v>7</v>
      </c>
      <c r="AE9" s="284">
        <f t="shared" si="0"/>
        <v>2</v>
      </c>
      <c r="AF9" s="282"/>
      <c r="AG9" s="285">
        <v>2</v>
      </c>
      <c r="AH9" s="51"/>
      <c r="AI9" s="52"/>
      <c r="AJ9" s="53"/>
      <c r="AK9" s="54"/>
    </row>
    <row r="10" spans="1:37" s="20" customFormat="1" ht="15.75" customHeight="1" x14ac:dyDescent="0.25">
      <c r="A10" s="64"/>
      <c r="B10" s="47" t="s">
        <v>43</v>
      </c>
      <c r="C10" s="48" t="s">
        <v>44</v>
      </c>
      <c r="D10" s="65" t="s">
        <v>45</v>
      </c>
      <c r="E10" s="50" t="s">
        <v>46</v>
      </c>
      <c r="F10" s="275">
        <v>4</v>
      </c>
      <c r="G10" s="275">
        <f t="shared" si="1"/>
        <v>7</v>
      </c>
      <c r="H10" s="276">
        <v>4</v>
      </c>
      <c r="I10" s="275">
        <v>3</v>
      </c>
      <c r="J10" s="275">
        <f t="shared" si="8"/>
        <v>13</v>
      </c>
      <c r="K10" s="275">
        <v>6</v>
      </c>
      <c r="L10" s="275">
        <v>7</v>
      </c>
      <c r="M10" s="275">
        <f t="shared" si="2"/>
        <v>19</v>
      </c>
      <c r="N10" s="275">
        <v>10</v>
      </c>
      <c r="O10" s="275">
        <v>9</v>
      </c>
      <c r="P10" s="277">
        <f t="shared" si="3"/>
        <v>23</v>
      </c>
      <c r="Q10" s="275">
        <v>10</v>
      </c>
      <c r="R10" s="275">
        <v>13</v>
      </c>
      <c r="S10" s="277">
        <f t="shared" si="4"/>
        <v>27</v>
      </c>
      <c r="T10" s="275">
        <v>16</v>
      </c>
      <c r="U10" s="275">
        <v>11</v>
      </c>
      <c r="V10" s="277">
        <f t="shared" si="5"/>
        <v>22</v>
      </c>
      <c r="W10" s="275">
        <v>12</v>
      </c>
      <c r="X10" s="275">
        <v>10</v>
      </c>
      <c r="Y10" s="277">
        <f t="shared" si="6"/>
        <v>111</v>
      </c>
      <c r="Z10" s="277">
        <f t="shared" si="6"/>
        <v>58</v>
      </c>
      <c r="AA10" s="277">
        <f t="shared" si="6"/>
        <v>53</v>
      </c>
      <c r="AB10" s="277">
        <f t="shared" si="7"/>
        <v>17</v>
      </c>
      <c r="AC10" s="275">
        <v>1</v>
      </c>
      <c r="AD10" s="275">
        <v>16</v>
      </c>
      <c r="AE10" s="277">
        <f t="shared" si="0"/>
        <v>4</v>
      </c>
      <c r="AF10" s="275">
        <v>0</v>
      </c>
      <c r="AG10" s="286">
        <v>4</v>
      </c>
      <c r="AH10" s="51"/>
      <c r="AI10" s="52"/>
      <c r="AJ10" s="53"/>
      <c r="AK10" s="54"/>
    </row>
    <row r="11" spans="1:37" s="20" customFormat="1" ht="15.75" customHeight="1" x14ac:dyDescent="0.25">
      <c r="A11" s="66"/>
      <c r="B11" s="67" t="s">
        <v>47</v>
      </c>
      <c r="C11" s="57" t="s">
        <v>48</v>
      </c>
      <c r="D11" s="58" t="s">
        <v>49</v>
      </c>
      <c r="E11" s="59" t="s">
        <v>50</v>
      </c>
      <c r="F11" s="279">
        <v>4</v>
      </c>
      <c r="G11" s="287">
        <f t="shared" si="1"/>
        <v>7</v>
      </c>
      <c r="H11" s="279">
        <v>3</v>
      </c>
      <c r="I11" s="279">
        <v>4</v>
      </c>
      <c r="J11" s="279">
        <f t="shared" si="8"/>
        <v>16</v>
      </c>
      <c r="K11" s="279">
        <v>11</v>
      </c>
      <c r="L11" s="279">
        <v>5</v>
      </c>
      <c r="M11" s="279">
        <f t="shared" si="2"/>
        <v>17</v>
      </c>
      <c r="N11" s="279">
        <v>9</v>
      </c>
      <c r="O11" s="279">
        <v>8</v>
      </c>
      <c r="P11" s="280">
        <f t="shared" si="3"/>
        <v>25</v>
      </c>
      <c r="Q11" s="279">
        <v>14</v>
      </c>
      <c r="R11" s="279">
        <v>11</v>
      </c>
      <c r="S11" s="280">
        <f t="shared" si="4"/>
        <v>24</v>
      </c>
      <c r="T11" s="279">
        <v>14</v>
      </c>
      <c r="U11" s="279">
        <v>10</v>
      </c>
      <c r="V11" s="280">
        <f t="shared" si="5"/>
        <v>23</v>
      </c>
      <c r="W11" s="279">
        <v>12</v>
      </c>
      <c r="X11" s="279">
        <v>11</v>
      </c>
      <c r="Y11" s="280">
        <f t="shared" si="6"/>
        <v>112</v>
      </c>
      <c r="Z11" s="280">
        <f t="shared" si="6"/>
        <v>63</v>
      </c>
      <c r="AA11" s="280">
        <f t="shared" si="6"/>
        <v>49</v>
      </c>
      <c r="AB11" s="280">
        <f t="shared" si="7"/>
        <v>15</v>
      </c>
      <c r="AC11" s="279">
        <v>2</v>
      </c>
      <c r="AD11" s="279">
        <v>13</v>
      </c>
      <c r="AE11" s="280">
        <f t="shared" si="0"/>
        <v>4</v>
      </c>
      <c r="AF11" s="279"/>
      <c r="AG11" s="281">
        <v>4</v>
      </c>
      <c r="AH11" s="51"/>
      <c r="AI11" s="52"/>
      <c r="AJ11" s="53"/>
      <c r="AK11" s="54"/>
    </row>
    <row r="12" spans="1:37" s="68" customFormat="1" ht="15.75" customHeight="1" x14ac:dyDescent="0.25">
      <c r="A12" s="66"/>
      <c r="B12" s="67" t="s">
        <v>51</v>
      </c>
      <c r="C12" s="57" t="s">
        <v>52</v>
      </c>
      <c r="D12" s="58" t="s">
        <v>53</v>
      </c>
      <c r="E12" s="59" t="s">
        <v>54</v>
      </c>
      <c r="F12" s="279">
        <v>9</v>
      </c>
      <c r="G12" s="287">
        <f t="shared" si="1"/>
        <v>9</v>
      </c>
      <c r="H12" s="279">
        <v>5</v>
      </c>
      <c r="I12" s="279">
        <v>4</v>
      </c>
      <c r="J12" s="279">
        <f t="shared" si="8"/>
        <v>24</v>
      </c>
      <c r="K12" s="279">
        <v>12</v>
      </c>
      <c r="L12" s="279">
        <v>12</v>
      </c>
      <c r="M12" s="279">
        <f t="shared" si="2"/>
        <v>25</v>
      </c>
      <c r="N12" s="279">
        <v>15</v>
      </c>
      <c r="O12" s="279">
        <v>10</v>
      </c>
      <c r="P12" s="280">
        <f t="shared" si="3"/>
        <v>57</v>
      </c>
      <c r="Q12" s="279">
        <v>33</v>
      </c>
      <c r="R12" s="279">
        <v>24</v>
      </c>
      <c r="S12" s="280">
        <f t="shared" si="4"/>
        <v>58</v>
      </c>
      <c r="T12" s="279">
        <v>30</v>
      </c>
      <c r="U12" s="279">
        <v>28</v>
      </c>
      <c r="V12" s="280">
        <f t="shared" si="5"/>
        <v>50</v>
      </c>
      <c r="W12" s="279">
        <v>23</v>
      </c>
      <c r="X12" s="279">
        <v>27</v>
      </c>
      <c r="Y12" s="280">
        <f t="shared" si="6"/>
        <v>223</v>
      </c>
      <c r="Z12" s="280">
        <f t="shared" si="6"/>
        <v>118</v>
      </c>
      <c r="AA12" s="280">
        <f t="shared" si="6"/>
        <v>105</v>
      </c>
      <c r="AB12" s="280">
        <f t="shared" si="7"/>
        <v>29</v>
      </c>
      <c r="AC12" s="279">
        <v>1</v>
      </c>
      <c r="AD12" s="279">
        <v>28</v>
      </c>
      <c r="AE12" s="280">
        <f t="shared" si="0"/>
        <v>7</v>
      </c>
      <c r="AF12" s="279">
        <v>0</v>
      </c>
      <c r="AG12" s="281">
        <v>7</v>
      </c>
      <c r="AH12" s="51"/>
      <c r="AI12" s="52"/>
      <c r="AJ12" s="53"/>
      <c r="AK12" s="54"/>
    </row>
    <row r="13" spans="1:37" s="68" customFormat="1" ht="15.75" customHeight="1" x14ac:dyDescent="0.25">
      <c r="A13" s="66"/>
      <c r="B13" s="56" t="s">
        <v>55</v>
      </c>
      <c r="C13" s="69" t="s">
        <v>56</v>
      </c>
      <c r="D13" s="58" t="s">
        <v>57</v>
      </c>
      <c r="E13" s="70" t="s">
        <v>58</v>
      </c>
      <c r="F13" s="279">
        <v>8</v>
      </c>
      <c r="G13" s="287">
        <f t="shared" si="1"/>
        <v>7</v>
      </c>
      <c r="H13" s="279">
        <v>3</v>
      </c>
      <c r="I13" s="279">
        <v>4</v>
      </c>
      <c r="J13" s="279">
        <f t="shared" si="8"/>
        <v>20</v>
      </c>
      <c r="K13" s="279">
        <v>13</v>
      </c>
      <c r="L13" s="279">
        <v>7</v>
      </c>
      <c r="M13" s="279">
        <f t="shared" si="2"/>
        <v>25</v>
      </c>
      <c r="N13" s="279">
        <v>13</v>
      </c>
      <c r="O13" s="279">
        <v>12</v>
      </c>
      <c r="P13" s="280">
        <f t="shared" si="3"/>
        <v>44</v>
      </c>
      <c r="Q13" s="279">
        <v>27</v>
      </c>
      <c r="R13" s="279">
        <v>17</v>
      </c>
      <c r="S13" s="280">
        <f t="shared" si="4"/>
        <v>42</v>
      </c>
      <c r="T13" s="279">
        <v>16</v>
      </c>
      <c r="U13" s="279">
        <v>26</v>
      </c>
      <c r="V13" s="280">
        <f t="shared" si="5"/>
        <v>44</v>
      </c>
      <c r="W13" s="279">
        <v>22</v>
      </c>
      <c r="X13" s="279">
        <v>22</v>
      </c>
      <c r="Y13" s="280">
        <f t="shared" si="6"/>
        <v>182</v>
      </c>
      <c r="Z13" s="280">
        <f t="shared" si="6"/>
        <v>94</v>
      </c>
      <c r="AA13" s="280">
        <f t="shared" si="6"/>
        <v>88</v>
      </c>
      <c r="AB13" s="280">
        <f t="shared" si="7"/>
        <v>26</v>
      </c>
      <c r="AC13" s="279">
        <v>3</v>
      </c>
      <c r="AD13" s="279">
        <v>23</v>
      </c>
      <c r="AE13" s="280">
        <f t="shared" si="0"/>
        <v>6</v>
      </c>
      <c r="AF13" s="279">
        <v>2</v>
      </c>
      <c r="AG13" s="281">
        <v>4</v>
      </c>
      <c r="AH13" s="51"/>
      <c r="AI13" s="52"/>
      <c r="AJ13" s="53"/>
      <c r="AK13" s="54"/>
    </row>
    <row r="14" spans="1:37" s="68" customFormat="1" ht="15.75" customHeight="1" x14ac:dyDescent="0.25">
      <c r="A14" s="66"/>
      <c r="B14" s="60" t="s">
        <v>59</v>
      </c>
      <c r="C14" s="71" t="s">
        <v>60</v>
      </c>
      <c r="D14" s="72" t="s">
        <v>61</v>
      </c>
      <c r="E14" s="63" t="s">
        <v>62</v>
      </c>
      <c r="F14" s="282">
        <v>6</v>
      </c>
      <c r="G14" s="282">
        <f t="shared" si="1"/>
        <v>4</v>
      </c>
      <c r="H14" s="287">
        <v>3</v>
      </c>
      <c r="I14" s="287">
        <v>1</v>
      </c>
      <c r="J14" s="282">
        <f t="shared" si="8"/>
        <v>18</v>
      </c>
      <c r="K14" s="282">
        <v>9</v>
      </c>
      <c r="L14" s="282">
        <v>9</v>
      </c>
      <c r="M14" s="282">
        <f t="shared" si="2"/>
        <v>24</v>
      </c>
      <c r="N14" s="282">
        <v>13</v>
      </c>
      <c r="O14" s="287">
        <v>11</v>
      </c>
      <c r="P14" s="284">
        <f t="shared" si="3"/>
        <v>24</v>
      </c>
      <c r="Q14" s="287">
        <v>11</v>
      </c>
      <c r="R14" s="287">
        <v>13</v>
      </c>
      <c r="S14" s="284">
        <f t="shared" si="4"/>
        <v>25</v>
      </c>
      <c r="T14" s="282">
        <v>9</v>
      </c>
      <c r="U14" s="287">
        <v>16</v>
      </c>
      <c r="V14" s="284">
        <f t="shared" si="5"/>
        <v>26</v>
      </c>
      <c r="W14" s="287">
        <v>18</v>
      </c>
      <c r="X14" s="287">
        <v>8</v>
      </c>
      <c r="Y14" s="284">
        <f t="shared" si="6"/>
        <v>121</v>
      </c>
      <c r="Z14" s="284">
        <f t="shared" si="6"/>
        <v>63</v>
      </c>
      <c r="AA14" s="284">
        <f t="shared" si="6"/>
        <v>58</v>
      </c>
      <c r="AB14" s="284">
        <f t="shared" si="7"/>
        <v>21</v>
      </c>
      <c r="AC14" s="282">
        <v>1</v>
      </c>
      <c r="AD14" s="282">
        <v>20</v>
      </c>
      <c r="AE14" s="284">
        <f t="shared" si="0"/>
        <v>5</v>
      </c>
      <c r="AF14" s="282">
        <v>0</v>
      </c>
      <c r="AG14" s="281">
        <v>5</v>
      </c>
      <c r="AH14" s="51"/>
      <c r="AI14" s="52"/>
      <c r="AJ14" s="53"/>
      <c r="AK14" s="54"/>
    </row>
    <row r="15" spans="1:37" s="68" customFormat="1" ht="15.75" customHeight="1" x14ac:dyDescent="0.25">
      <c r="A15" s="66" t="s">
        <v>63</v>
      </c>
      <c r="B15" s="73" t="s">
        <v>64</v>
      </c>
      <c r="C15" s="74" t="s">
        <v>65</v>
      </c>
      <c r="D15" s="75" t="s">
        <v>66</v>
      </c>
      <c r="E15" s="76" t="s">
        <v>67</v>
      </c>
      <c r="F15" s="287">
        <v>3</v>
      </c>
      <c r="G15" s="279">
        <f t="shared" si="1"/>
        <v>2</v>
      </c>
      <c r="H15" s="288">
        <v>1</v>
      </c>
      <c r="I15" s="288">
        <v>1</v>
      </c>
      <c r="J15" s="279">
        <f t="shared" si="8"/>
        <v>3</v>
      </c>
      <c r="K15" s="287">
        <v>3</v>
      </c>
      <c r="L15" s="279">
        <v>0</v>
      </c>
      <c r="M15" s="279">
        <f t="shared" si="2"/>
        <v>7</v>
      </c>
      <c r="N15" s="287">
        <v>4</v>
      </c>
      <c r="O15" s="288">
        <v>3</v>
      </c>
      <c r="P15" s="280">
        <f t="shared" si="3"/>
        <v>15</v>
      </c>
      <c r="Q15" s="288">
        <v>7</v>
      </c>
      <c r="R15" s="288">
        <v>8</v>
      </c>
      <c r="S15" s="280">
        <f t="shared" si="4"/>
        <v>10</v>
      </c>
      <c r="T15" s="287">
        <v>4</v>
      </c>
      <c r="U15" s="288">
        <v>6</v>
      </c>
      <c r="V15" s="280">
        <f t="shared" si="5"/>
        <v>6</v>
      </c>
      <c r="W15" s="288">
        <v>3</v>
      </c>
      <c r="X15" s="288">
        <v>3</v>
      </c>
      <c r="Y15" s="280">
        <f t="shared" si="6"/>
        <v>43</v>
      </c>
      <c r="Z15" s="280">
        <f t="shared" si="6"/>
        <v>22</v>
      </c>
      <c r="AA15" s="280">
        <f t="shared" si="6"/>
        <v>21</v>
      </c>
      <c r="AB15" s="280">
        <f t="shared" si="7"/>
        <v>11</v>
      </c>
      <c r="AC15" s="287">
        <v>2</v>
      </c>
      <c r="AD15" s="287">
        <v>9</v>
      </c>
      <c r="AE15" s="280">
        <f t="shared" si="0"/>
        <v>3</v>
      </c>
      <c r="AF15" s="287">
        <v>1</v>
      </c>
      <c r="AG15" s="289">
        <v>2</v>
      </c>
      <c r="AH15" s="51"/>
      <c r="AI15" s="52"/>
      <c r="AJ15" s="53"/>
      <c r="AK15" s="54"/>
    </row>
    <row r="16" spans="1:37" s="68" customFormat="1" ht="15.75" customHeight="1" x14ac:dyDescent="0.25">
      <c r="A16" s="77"/>
      <c r="B16" s="358" t="s">
        <v>68</v>
      </c>
      <c r="C16" s="359"/>
      <c r="D16" s="359"/>
      <c r="E16" s="78"/>
      <c r="F16" s="79">
        <f>SUM(F5:F15)</f>
        <v>59</v>
      </c>
      <c r="G16" s="79">
        <f>H16+I16</f>
        <v>52</v>
      </c>
      <c r="H16" s="80">
        <f>SUM(H5:H15)</f>
        <v>29</v>
      </c>
      <c r="I16" s="80">
        <f>SUM(I5:I15)</f>
        <v>23</v>
      </c>
      <c r="J16" s="79">
        <f t="shared" si="8"/>
        <v>150</v>
      </c>
      <c r="K16" s="80">
        <f>SUM(K5:K15)</f>
        <v>88</v>
      </c>
      <c r="L16" s="79">
        <f>SUM(L5:L15)</f>
        <v>62</v>
      </c>
      <c r="M16" s="79">
        <f t="shared" si="2"/>
        <v>181</v>
      </c>
      <c r="N16" s="80">
        <f>SUM(N5:N15)</f>
        <v>90</v>
      </c>
      <c r="O16" s="80">
        <f>SUM(O5:O15)</f>
        <v>91</v>
      </c>
      <c r="P16" s="79">
        <f>Q16+R16</f>
        <v>298</v>
      </c>
      <c r="Q16" s="80">
        <f>SUM(Q5:Q15)</f>
        <v>155</v>
      </c>
      <c r="R16" s="80">
        <f>SUM(R5:R15)</f>
        <v>143</v>
      </c>
      <c r="S16" s="79">
        <f t="shared" si="4"/>
        <v>297</v>
      </c>
      <c r="T16" s="80">
        <f>SUM(T5:T15)</f>
        <v>139</v>
      </c>
      <c r="U16" s="80">
        <f>SUM(U5:U15)</f>
        <v>158</v>
      </c>
      <c r="V16" s="79">
        <f t="shared" si="5"/>
        <v>276</v>
      </c>
      <c r="W16" s="80">
        <f>SUM(W5:W15)</f>
        <v>150</v>
      </c>
      <c r="X16" s="80">
        <f>SUM(X5:X15)</f>
        <v>126</v>
      </c>
      <c r="Y16" s="79">
        <f>Z16+AA16</f>
        <v>1254</v>
      </c>
      <c r="Z16" s="79">
        <f>SUM(Z5:Z15)</f>
        <v>651</v>
      </c>
      <c r="AA16" s="79">
        <f>SUM(AA5:AA15)</f>
        <v>603</v>
      </c>
      <c r="AB16" s="79">
        <f t="shared" si="7"/>
        <v>194</v>
      </c>
      <c r="AC16" s="80">
        <f>SUM(AC5:AC15)</f>
        <v>16</v>
      </c>
      <c r="AD16" s="80">
        <f>SUM(AD5:AD15)</f>
        <v>178</v>
      </c>
      <c r="AE16" s="79">
        <f t="shared" si="0"/>
        <v>49</v>
      </c>
      <c r="AF16" s="80">
        <f>SUM(AF5:AF15)</f>
        <v>3</v>
      </c>
      <c r="AG16" s="81">
        <f>SUM(AG5:AG15)</f>
        <v>46</v>
      </c>
      <c r="AH16" s="82"/>
      <c r="AI16" s="52"/>
      <c r="AJ16" s="83"/>
      <c r="AK16" s="84"/>
    </row>
    <row r="17" spans="1:37" s="68" customFormat="1" ht="17.25" customHeight="1" x14ac:dyDescent="0.25">
      <c r="A17" s="85" t="s">
        <v>69</v>
      </c>
      <c r="B17" s="86" t="s">
        <v>70</v>
      </c>
      <c r="C17" s="87" t="s">
        <v>71</v>
      </c>
      <c r="D17" s="88" t="s">
        <v>72</v>
      </c>
      <c r="E17" s="86" t="s">
        <v>73</v>
      </c>
      <c r="F17" s="290">
        <v>3</v>
      </c>
      <c r="G17" s="290">
        <f t="shared" ref="G17:G24" si="9">H17+I17</f>
        <v>0</v>
      </c>
      <c r="H17" s="290">
        <v>0</v>
      </c>
      <c r="I17" s="290">
        <v>0</v>
      </c>
      <c r="J17" s="290">
        <f t="shared" si="8"/>
        <v>0</v>
      </c>
      <c r="K17" s="290">
        <v>0</v>
      </c>
      <c r="L17" s="290">
        <v>0</v>
      </c>
      <c r="M17" s="290">
        <f t="shared" si="2"/>
        <v>0</v>
      </c>
      <c r="N17" s="290">
        <v>0</v>
      </c>
      <c r="O17" s="290">
        <v>0</v>
      </c>
      <c r="P17" s="197">
        <f t="shared" ref="P17:P23" si="10">Q17+R17</f>
        <v>13</v>
      </c>
      <c r="Q17" s="290">
        <v>9</v>
      </c>
      <c r="R17" s="290">
        <v>4</v>
      </c>
      <c r="S17" s="197">
        <f t="shared" si="4"/>
        <v>17</v>
      </c>
      <c r="T17" s="290">
        <v>7</v>
      </c>
      <c r="U17" s="290">
        <v>10</v>
      </c>
      <c r="V17" s="197">
        <f t="shared" si="5"/>
        <v>12</v>
      </c>
      <c r="W17" s="290">
        <v>4</v>
      </c>
      <c r="X17" s="290">
        <v>8</v>
      </c>
      <c r="Y17" s="197">
        <f t="shared" ref="Y17:Y20" si="11">SUM(Z17+AA17)</f>
        <v>42</v>
      </c>
      <c r="Z17" s="197">
        <f>SUM(Q17,T17,W17,H17,K17,N17)</f>
        <v>20</v>
      </c>
      <c r="AA17" s="197">
        <f t="shared" ref="Z17:AA23" si="12">SUM(R17,U17,X17,I17,L17,O17)</f>
        <v>22</v>
      </c>
      <c r="AB17" s="197">
        <f>AC17+AD17</f>
        <v>5</v>
      </c>
      <c r="AC17" s="290">
        <v>0</v>
      </c>
      <c r="AD17" s="290">
        <v>5</v>
      </c>
      <c r="AE17" s="291">
        <f t="shared" si="0"/>
        <v>2</v>
      </c>
      <c r="AF17" s="290"/>
      <c r="AG17" s="292">
        <v>2</v>
      </c>
      <c r="AH17" s="89"/>
      <c r="AI17" s="90"/>
      <c r="AJ17" s="91"/>
      <c r="AK17" s="92"/>
    </row>
    <row r="18" spans="1:37" s="68" customFormat="1" ht="17.25" customHeight="1" x14ac:dyDescent="0.25">
      <c r="A18" s="93"/>
      <c r="B18" s="94" t="s">
        <v>74</v>
      </c>
      <c r="C18" s="95" t="s">
        <v>75</v>
      </c>
      <c r="D18" s="96" t="s">
        <v>76</v>
      </c>
      <c r="E18" s="94" t="s">
        <v>77</v>
      </c>
      <c r="F18" s="293">
        <v>7</v>
      </c>
      <c r="G18" s="293">
        <f t="shared" si="9"/>
        <v>0</v>
      </c>
      <c r="H18" s="293">
        <v>0</v>
      </c>
      <c r="I18" s="293">
        <v>0</v>
      </c>
      <c r="J18" s="293">
        <f t="shared" si="8"/>
        <v>35</v>
      </c>
      <c r="K18" s="293">
        <v>17</v>
      </c>
      <c r="L18" s="293">
        <v>18</v>
      </c>
      <c r="M18" s="293">
        <f t="shared" si="2"/>
        <v>35</v>
      </c>
      <c r="N18" s="293">
        <v>17</v>
      </c>
      <c r="O18" s="293">
        <v>18</v>
      </c>
      <c r="P18" s="198">
        <f t="shared" si="10"/>
        <v>45</v>
      </c>
      <c r="Q18" s="293">
        <v>21</v>
      </c>
      <c r="R18" s="293">
        <v>24</v>
      </c>
      <c r="S18" s="198">
        <f t="shared" si="4"/>
        <v>45</v>
      </c>
      <c r="T18" s="293">
        <v>26</v>
      </c>
      <c r="U18" s="293">
        <v>19</v>
      </c>
      <c r="V18" s="198">
        <f t="shared" si="5"/>
        <v>47</v>
      </c>
      <c r="W18" s="293">
        <v>25</v>
      </c>
      <c r="X18" s="293">
        <v>22</v>
      </c>
      <c r="Y18" s="198">
        <f t="shared" si="11"/>
        <v>207</v>
      </c>
      <c r="Z18" s="198">
        <f>SUM(Q18,T18,W18,H18,K18,N18)</f>
        <v>106</v>
      </c>
      <c r="AA18" s="198">
        <f>SUM(R18,U18,X18,I18,L18,O18)</f>
        <v>101</v>
      </c>
      <c r="AB18" s="198">
        <f>AC18+AD18</f>
        <v>22</v>
      </c>
      <c r="AC18" s="293">
        <v>1</v>
      </c>
      <c r="AD18" s="293">
        <v>21</v>
      </c>
      <c r="AE18" s="291">
        <f t="shared" si="0"/>
        <v>9</v>
      </c>
      <c r="AF18" s="293">
        <v>0</v>
      </c>
      <c r="AG18" s="294">
        <v>9</v>
      </c>
      <c r="AH18" s="89"/>
      <c r="AI18" s="90"/>
      <c r="AJ18" s="91"/>
      <c r="AK18" s="92"/>
    </row>
    <row r="19" spans="1:37" s="20" customFormat="1" ht="17.25" customHeight="1" x14ac:dyDescent="0.25">
      <c r="A19" s="93"/>
      <c r="B19" s="94" t="s">
        <v>78</v>
      </c>
      <c r="C19" s="95" t="s">
        <v>79</v>
      </c>
      <c r="D19" s="96" t="s">
        <v>80</v>
      </c>
      <c r="E19" s="94" t="s">
        <v>81</v>
      </c>
      <c r="F19" s="293">
        <v>7</v>
      </c>
      <c r="G19" s="293">
        <f t="shared" si="9"/>
        <v>0</v>
      </c>
      <c r="H19" s="293">
        <v>0</v>
      </c>
      <c r="I19" s="293">
        <v>0</v>
      </c>
      <c r="J19" s="293">
        <f t="shared" si="8"/>
        <v>23</v>
      </c>
      <c r="K19" s="293">
        <v>11</v>
      </c>
      <c r="L19" s="293">
        <v>12</v>
      </c>
      <c r="M19" s="293">
        <f t="shared" si="2"/>
        <v>26</v>
      </c>
      <c r="N19" s="293">
        <v>16</v>
      </c>
      <c r="O19" s="293">
        <v>10</v>
      </c>
      <c r="P19" s="198">
        <f t="shared" si="10"/>
        <v>35</v>
      </c>
      <c r="Q19" s="293">
        <v>18</v>
      </c>
      <c r="R19" s="293">
        <v>17</v>
      </c>
      <c r="S19" s="198">
        <f t="shared" si="4"/>
        <v>43</v>
      </c>
      <c r="T19" s="293">
        <v>14</v>
      </c>
      <c r="U19" s="293">
        <v>29</v>
      </c>
      <c r="V19" s="198">
        <f t="shared" si="5"/>
        <v>36</v>
      </c>
      <c r="W19" s="293">
        <v>19</v>
      </c>
      <c r="X19" s="293">
        <v>17</v>
      </c>
      <c r="Y19" s="198">
        <f t="shared" si="11"/>
        <v>163</v>
      </c>
      <c r="Z19" s="198">
        <f t="shared" si="12"/>
        <v>78</v>
      </c>
      <c r="AA19" s="198">
        <f t="shared" si="12"/>
        <v>85</v>
      </c>
      <c r="AB19" s="198">
        <f>AC19+AD19</f>
        <v>18</v>
      </c>
      <c r="AC19" s="293">
        <v>0</v>
      </c>
      <c r="AD19" s="293">
        <v>18</v>
      </c>
      <c r="AE19" s="291">
        <f t="shared" si="0"/>
        <v>9</v>
      </c>
      <c r="AF19" s="293">
        <v>1</v>
      </c>
      <c r="AG19" s="294">
        <v>8</v>
      </c>
      <c r="AH19" s="89"/>
      <c r="AI19" s="90"/>
      <c r="AJ19" s="91"/>
      <c r="AK19" s="92"/>
    </row>
    <row r="20" spans="1:37" s="98" customFormat="1" ht="17.25" customHeight="1" x14ac:dyDescent="0.25">
      <c r="A20" s="97"/>
      <c r="B20" s="94" t="s">
        <v>82</v>
      </c>
      <c r="C20" s="95" t="s">
        <v>83</v>
      </c>
      <c r="D20" s="96" t="s">
        <v>84</v>
      </c>
      <c r="E20" s="94" t="s">
        <v>85</v>
      </c>
      <c r="F20" s="293">
        <v>6</v>
      </c>
      <c r="G20" s="293">
        <f t="shared" si="9"/>
        <v>0</v>
      </c>
      <c r="H20" s="293">
        <v>0</v>
      </c>
      <c r="I20" s="293">
        <v>0</v>
      </c>
      <c r="J20" s="293">
        <f t="shared" si="8"/>
        <v>0</v>
      </c>
      <c r="K20" s="293">
        <v>0</v>
      </c>
      <c r="L20" s="293">
        <v>0</v>
      </c>
      <c r="M20" s="293">
        <f t="shared" si="2"/>
        <v>0</v>
      </c>
      <c r="N20" s="293">
        <v>0</v>
      </c>
      <c r="O20" s="293">
        <v>0</v>
      </c>
      <c r="P20" s="198">
        <f t="shared" si="10"/>
        <v>34</v>
      </c>
      <c r="Q20" s="293">
        <v>15</v>
      </c>
      <c r="R20" s="293">
        <v>19</v>
      </c>
      <c r="S20" s="198">
        <f t="shared" si="4"/>
        <v>35</v>
      </c>
      <c r="T20" s="293">
        <v>16</v>
      </c>
      <c r="U20" s="293">
        <v>19</v>
      </c>
      <c r="V20" s="198">
        <f t="shared" si="5"/>
        <v>36</v>
      </c>
      <c r="W20" s="293">
        <v>20</v>
      </c>
      <c r="X20" s="293">
        <v>16</v>
      </c>
      <c r="Y20" s="198">
        <f t="shared" si="11"/>
        <v>105</v>
      </c>
      <c r="Z20" s="198">
        <f>SUM(Q20,T20,W20,H20,K20,N20)</f>
        <v>51</v>
      </c>
      <c r="AA20" s="198">
        <f t="shared" si="12"/>
        <v>54</v>
      </c>
      <c r="AB20" s="198">
        <f t="shared" ref="AB20:AB23" si="13">AC20+AD20</f>
        <v>10</v>
      </c>
      <c r="AC20" s="293">
        <v>0</v>
      </c>
      <c r="AD20" s="295">
        <v>10</v>
      </c>
      <c r="AE20" s="198">
        <f t="shared" si="0"/>
        <v>2</v>
      </c>
      <c r="AF20" s="293">
        <v>1</v>
      </c>
      <c r="AG20" s="294">
        <v>1</v>
      </c>
      <c r="AH20" s="89"/>
      <c r="AI20" s="90"/>
      <c r="AJ20" s="91"/>
      <c r="AK20" s="92"/>
    </row>
    <row r="21" spans="1:37" s="98" customFormat="1" ht="17.25" customHeight="1" x14ac:dyDescent="0.25">
      <c r="A21" s="99"/>
      <c r="B21" s="100" t="s">
        <v>86</v>
      </c>
      <c r="C21" s="95" t="s">
        <v>87</v>
      </c>
      <c r="D21" s="101" t="s">
        <v>88</v>
      </c>
      <c r="E21" s="94" t="s">
        <v>89</v>
      </c>
      <c r="F21" s="293">
        <v>6</v>
      </c>
      <c r="G21" s="293">
        <f t="shared" si="9"/>
        <v>0</v>
      </c>
      <c r="H21" s="296">
        <v>0</v>
      </c>
      <c r="I21" s="296">
        <v>0</v>
      </c>
      <c r="J21" s="293">
        <f t="shared" si="8"/>
        <v>0</v>
      </c>
      <c r="K21" s="296">
        <v>0</v>
      </c>
      <c r="L21" s="296">
        <v>0</v>
      </c>
      <c r="M21" s="293">
        <f t="shared" si="2"/>
        <v>0</v>
      </c>
      <c r="N21" s="296">
        <v>0</v>
      </c>
      <c r="O21" s="296">
        <v>0</v>
      </c>
      <c r="P21" s="198">
        <f t="shared" si="10"/>
        <v>36</v>
      </c>
      <c r="Q21" s="296">
        <v>14</v>
      </c>
      <c r="R21" s="296">
        <v>22</v>
      </c>
      <c r="S21" s="198">
        <f t="shared" si="4"/>
        <v>32</v>
      </c>
      <c r="T21" s="296">
        <v>17</v>
      </c>
      <c r="U21" s="296">
        <v>15</v>
      </c>
      <c r="V21" s="198">
        <f t="shared" si="5"/>
        <v>37</v>
      </c>
      <c r="W21" s="296">
        <v>21</v>
      </c>
      <c r="X21" s="296">
        <v>16</v>
      </c>
      <c r="Y21" s="198">
        <f t="shared" ref="Y21:Y23" si="14">SUM(Z21+AA21)</f>
        <v>105</v>
      </c>
      <c r="Z21" s="211">
        <f t="shared" ref="Z21:Z23" si="15">SUM(Q21,T21,W21,H21,K21,N21)</f>
        <v>52</v>
      </c>
      <c r="AA21" s="211">
        <f t="shared" si="12"/>
        <v>53</v>
      </c>
      <c r="AB21" s="198">
        <f t="shared" si="13"/>
        <v>11</v>
      </c>
      <c r="AC21" s="296">
        <v>0</v>
      </c>
      <c r="AD21" s="297">
        <v>11</v>
      </c>
      <c r="AE21" s="198">
        <f t="shared" si="0"/>
        <v>2</v>
      </c>
      <c r="AF21" s="293">
        <v>0</v>
      </c>
      <c r="AG21" s="294">
        <v>2</v>
      </c>
      <c r="AH21" s="89"/>
      <c r="AI21" s="90"/>
      <c r="AJ21" s="91"/>
      <c r="AK21" s="92"/>
    </row>
    <row r="22" spans="1:37" s="98" customFormat="1" ht="17.25" customHeight="1" x14ac:dyDescent="0.25">
      <c r="A22" s="99"/>
      <c r="B22" s="102" t="s">
        <v>90</v>
      </c>
      <c r="C22" s="103" t="s">
        <v>91</v>
      </c>
      <c r="D22" s="104" t="s">
        <v>92</v>
      </c>
      <c r="E22" s="105" t="s">
        <v>93</v>
      </c>
      <c r="F22" s="298">
        <v>4</v>
      </c>
      <c r="G22" s="298"/>
      <c r="H22" s="299"/>
      <c r="I22" s="299"/>
      <c r="J22" s="298">
        <f t="shared" si="8"/>
        <v>18</v>
      </c>
      <c r="K22" s="299">
        <v>7</v>
      </c>
      <c r="L22" s="299">
        <v>11</v>
      </c>
      <c r="M22" s="298">
        <f t="shared" si="2"/>
        <v>24</v>
      </c>
      <c r="N22" s="299">
        <v>15</v>
      </c>
      <c r="O22" s="299">
        <v>9</v>
      </c>
      <c r="P22" s="228">
        <f t="shared" si="10"/>
        <v>30</v>
      </c>
      <c r="Q22" s="299">
        <v>7</v>
      </c>
      <c r="R22" s="299">
        <v>23</v>
      </c>
      <c r="S22" s="228">
        <f t="shared" si="4"/>
        <v>30</v>
      </c>
      <c r="T22" s="299">
        <v>15</v>
      </c>
      <c r="U22" s="299">
        <v>15</v>
      </c>
      <c r="V22" s="228">
        <f t="shared" si="5"/>
        <v>24</v>
      </c>
      <c r="W22" s="299">
        <v>14</v>
      </c>
      <c r="X22" s="299">
        <v>10</v>
      </c>
      <c r="Y22" s="228">
        <f>SUM(Z22,AA22)</f>
        <v>126</v>
      </c>
      <c r="Z22" s="198">
        <f t="shared" si="15"/>
        <v>58</v>
      </c>
      <c r="AA22" s="198">
        <f t="shared" si="12"/>
        <v>68</v>
      </c>
      <c r="AB22" s="228">
        <f>SUM(AC22,AD22)</f>
        <v>18</v>
      </c>
      <c r="AC22" s="299">
        <v>0</v>
      </c>
      <c r="AD22" s="300">
        <v>18</v>
      </c>
      <c r="AE22" s="228">
        <f>SUM(AF22,AG22)</f>
        <v>7</v>
      </c>
      <c r="AF22" s="298">
        <v>0</v>
      </c>
      <c r="AG22" s="301">
        <v>7</v>
      </c>
      <c r="AH22" s="89"/>
      <c r="AI22" s="90"/>
      <c r="AJ22" s="91"/>
      <c r="AK22" s="92"/>
    </row>
    <row r="23" spans="1:37" s="98" customFormat="1" ht="17.25" customHeight="1" x14ac:dyDescent="0.25">
      <c r="A23" s="106">
        <v>7</v>
      </c>
      <c r="B23" s="107" t="s">
        <v>94</v>
      </c>
      <c r="C23" s="108" t="s">
        <v>95</v>
      </c>
      <c r="D23" s="109" t="s">
        <v>96</v>
      </c>
      <c r="E23" s="110" t="s">
        <v>97</v>
      </c>
      <c r="F23" s="302">
        <v>6</v>
      </c>
      <c r="G23" s="302">
        <f t="shared" si="9"/>
        <v>9</v>
      </c>
      <c r="H23" s="303">
        <v>8</v>
      </c>
      <c r="I23" s="303">
        <v>1</v>
      </c>
      <c r="J23" s="302">
        <f t="shared" si="8"/>
        <v>24</v>
      </c>
      <c r="K23" s="303">
        <v>12</v>
      </c>
      <c r="L23" s="303">
        <v>12</v>
      </c>
      <c r="M23" s="302">
        <f t="shared" si="2"/>
        <v>28</v>
      </c>
      <c r="N23" s="303">
        <v>14</v>
      </c>
      <c r="O23" s="303">
        <v>14</v>
      </c>
      <c r="P23" s="211">
        <f t="shared" si="10"/>
        <v>29</v>
      </c>
      <c r="Q23" s="303">
        <v>20</v>
      </c>
      <c r="R23" s="303">
        <v>9</v>
      </c>
      <c r="S23" s="211">
        <f t="shared" si="4"/>
        <v>37</v>
      </c>
      <c r="T23" s="303">
        <v>20</v>
      </c>
      <c r="U23" s="303">
        <v>17</v>
      </c>
      <c r="V23" s="211">
        <f t="shared" si="5"/>
        <v>36</v>
      </c>
      <c r="W23" s="303">
        <v>20</v>
      </c>
      <c r="X23" s="303">
        <v>16</v>
      </c>
      <c r="Y23" s="211">
        <f t="shared" si="14"/>
        <v>163</v>
      </c>
      <c r="Z23" s="211">
        <f t="shared" si="15"/>
        <v>94</v>
      </c>
      <c r="AA23" s="211">
        <f t="shared" si="12"/>
        <v>69</v>
      </c>
      <c r="AB23" s="211">
        <f t="shared" si="13"/>
        <v>24</v>
      </c>
      <c r="AC23" s="303"/>
      <c r="AD23" s="304">
        <v>24</v>
      </c>
      <c r="AE23" s="211">
        <f t="shared" si="0"/>
        <v>12</v>
      </c>
      <c r="AF23" s="302">
        <v>1</v>
      </c>
      <c r="AG23" s="305">
        <v>11</v>
      </c>
      <c r="AH23" s="89"/>
      <c r="AI23" s="90"/>
      <c r="AJ23" s="91"/>
      <c r="AK23" s="92"/>
    </row>
    <row r="24" spans="1:37" s="20" customFormat="1" ht="17.25" customHeight="1" x14ac:dyDescent="0.25">
      <c r="A24" s="111"/>
      <c r="B24" s="351" t="s">
        <v>98</v>
      </c>
      <c r="C24" s="352"/>
      <c r="D24" s="352"/>
      <c r="E24" s="112"/>
      <c r="F24" s="134">
        <f>SUM(F17:F23)</f>
        <v>39</v>
      </c>
      <c r="G24" s="134">
        <f t="shared" si="9"/>
        <v>9</v>
      </c>
      <c r="H24" s="140">
        <f t="shared" ref="H24:AG24" si="16">SUM(H17:H23)</f>
        <v>8</v>
      </c>
      <c r="I24" s="140">
        <f t="shared" si="16"/>
        <v>1</v>
      </c>
      <c r="J24" s="134">
        <f t="shared" si="16"/>
        <v>100</v>
      </c>
      <c r="K24" s="140">
        <f t="shared" si="16"/>
        <v>47</v>
      </c>
      <c r="L24" s="140">
        <f t="shared" si="16"/>
        <v>53</v>
      </c>
      <c r="M24" s="134">
        <f t="shared" si="16"/>
        <v>113</v>
      </c>
      <c r="N24" s="140">
        <f t="shared" si="16"/>
        <v>62</v>
      </c>
      <c r="O24" s="140">
        <f t="shared" si="16"/>
        <v>51</v>
      </c>
      <c r="P24" s="134">
        <f t="shared" si="16"/>
        <v>222</v>
      </c>
      <c r="Q24" s="140">
        <f t="shared" si="16"/>
        <v>104</v>
      </c>
      <c r="R24" s="140">
        <f t="shared" si="16"/>
        <v>118</v>
      </c>
      <c r="S24" s="134">
        <f t="shared" si="16"/>
        <v>239</v>
      </c>
      <c r="T24" s="140">
        <f t="shared" si="16"/>
        <v>115</v>
      </c>
      <c r="U24" s="140">
        <f t="shared" si="16"/>
        <v>124</v>
      </c>
      <c r="V24" s="134">
        <f t="shared" si="16"/>
        <v>228</v>
      </c>
      <c r="W24" s="140">
        <f t="shared" si="16"/>
        <v>123</v>
      </c>
      <c r="X24" s="140">
        <f t="shared" si="16"/>
        <v>105</v>
      </c>
      <c r="Y24" s="134">
        <f t="shared" si="16"/>
        <v>911</v>
      </c>
      <c r="Z24" s="134">
        <f t="shared" si="16"/>
        <v>459</v>
      </c>
      <c r="AA24" s="134">
        <f t="shared" si="16"/>
        <v>452</v>
      </c>
      <c r="AB24" s="134">
        <f t="shared" si="16"/>
        <v>108</v>
      </c>
      <c r="AC24" s="140">
        <f t="shared" si="16"/>
        <v>1</v>
      </c>
      <c r="AD24" s="141">
        <f>SUM(AD17:AD23)</f>
        <v>107</v>
      </c>
      <c r="AE24" s="134">
        <f t="shared" si="16"/>
        <v>43</v>
      </c>
      <c r="AF24" s="134">
        <f t="shared" si="16"/>
        <v>3</v>
      </c>
      <c r="AG24" s="142">
        <f t="shared" si="16"/>
        <v>40</v>
      </c>
      <c r="AH24" s="113"/>
      <c r="AI24" s="90"/>
      <c r="AJ24" s="21"/>
      <c r="AK24" s="114"/>
    </row>
    <row r="25" spans="1:37" s="20" customFormat="1" ht="15.75" customHeight="1" x14ac:dyDescent="0.25">
      <c r="A25" s="115" t="s">
        <v>99</v>
      </c>
      <c r="B25" s="116" t="s">
        <v>100</v>
      </c>
      <c r="C25" s="87" t="s">
        <v>101</v>
      </c>
      <c r="D25" s="88" t="s">
        <v>102</v>
      </c>
      <c r="E25" s="86" t="s">
        <v>103</v>
      </c>
      <c r="F25" s="290">
        <v>3</v>
      </c>
      <c r="G25" s="290">
        <f>SUM(H25:I25)</f>
        <v>0</v>
      </c>
      <c r="H25" s="290"/>
      <c r="I25" s="290"/>
      <c r="J25" s="290">
        <f>SUM(K25:L25)</f>
        <v>6</v>
      </c>
      <c r="K25" s="290">
        <v>2</v>
      </c>
      <c r="L25" s="290">
        <v>4</v>
      </c>
      <c r="M25" s="290">
        <f>SUM(N25:O25)</f>
        <v>5</v>
      </c>
      <c r="N25" s="290">
        <v>1</v>
      </c>
      <c r="O25" s="290">
        <v>4</v>
      </c>
      <c r="P25" s="197">
        <f>SUM(Q25:R25)</f>
        <v>13</v>
      </c>
      <c r="Q25" s="290">
        <v>7</v>
      </c>
      <c r="R25" s="290">
        <v>6</v>
      </c>
      <c r="S25" s="197">
        <f>SUM(T25:U25)</f>
        <v>8</v>
      </c>
      <c r="T25" s="290">
        <v>3</v>
      </c>
      <c r="U25" s="290">
        <v>5</v>
      </c>
      <c r="V25" s="197">
        <f>SUM(W25:X25)</f>
        <v>14</v>
      </c>
      <c r="W25" s="290">
        <v>6</v>
      </c>
      <c r="X25" s="290">
        <v>8</v>
      </c>
      <c r="Y25" s="197">
        <f>SUM(Z25,AA25)</f>
        <v>46</v>
      </c>
      <c r="Z25" s="197">
        <f>SUM(H25,K25,N25,Q25,T25,W25)</f>
        <v>19</v>
      </c>
      <c r="AA25" s="197">
        <f>SUM(I25,L25,O25,R25,U25,X25)</f>
        <v>27</v>
      </c>
      <c r="AB25" s="197">
        <f>SUM(AC25:AD25)</f>
        <v>10</v>
      </c>
      <c r="AC25" s="290"/>
      <c r="AD25" s="290">
        <v>10</v>
      </c>
      <c r="AE25" s="306">
        <f>SUM(AF25:AG25)</f>
        <v>2</v>
      </c>
      <c r="AF25" s="290"/>
      <c r="AG25" s="292">
        <v>2</v>
      </c>
      <c r="AH25" s="89"/>
      <c r="AI25" s="90"/>
      <c r="AJ25" s="21"/>
      <c r="AK25" s="114"/>
    </row>
    <row r="26" spans="1:37" s="20" customFormat="1" ht="15.75" customHeight="1" x14ac:dyDescent="0.25">
      <c r="A26" s="117"/>
      <c r="B26" s="118" t="s">
        <v>104</v>
      </c>
      <c r="C26" s="95" t="s">
        <v>105</v>
      </c>
      <c r="D26" s="96" t="s">
        <v>106</v>
      </c>
      <c r="E26" s="94" t="s">
        <v>107</v>
      </c>
      <c r="F26" s="293">
        <v>3</v>
      </c>
      <c r="G26" s="293">
        <f t="shared" ref="G26:G28" si="17">SUM(H26:I26)</f>
        <v>0</v>
      </c>
      <c r="H26" s="293"/>
      <c r="I26" s="293"/>
      <c r="J26" s="293">
        <f t="shared" ref="J26:J28" si="18">SUM(K26:L26)</f>
        <v>10</v>
      </c>
      <c r="K26" s="293">
        <v>5</v>
      </c>
      <c r="L26" s="293">
        <v>5</v>
      </c>
      <c r="M26" s="293">
        <f t="shared" ref="M26:M28" si="19">SUM(N26:O26)</f>
        <v>12</v>
      </c>
      <c r="N26" s="293">
        <v>8</v>
      </c>
      <c r="O26" s="293">
        <v>4</v>
      </c>
      <c r="P26" s="198">
        <f t="shared" ref="P26:P28" si="20">SUM(Q26:R26)</f>
        <v>15</v>
      </c>
      <c r="Q26" s="293">
        <v>7</v>
      </c>
      <c r="R26" s="293">
        <v>8</v>
      </c>
      <c r="S26" s="198">
        <f t="shared" ref="S26:S28" si="21">SUM(T26:U26)</f>
        <v>10</v>
      </c>
      <c r="T26" s="293">
        <v>9</v>
      </c>
      <c r="U26" s="293">
        <v>1</v>
      </c>
      <c r="V26" s="198">
        <f t="shared" ref="V26:V28" si="22">SUM(W26:X26)</f>
        <v>18</v>
      </c>
      <c r="W26" s="293">
        <v>9</v>
      </c>
      <c r="X26" s="293">
        <v>9</v>
      </c>
      <c r="Y26" s="198">
        <f t="shared" ref="Y26:Y28" si="23">SUM(Z26,AA26)</f>
        <v>65</v>
      </c>
      <c r="Z26" s="198">
        <f t="shared" ref="Z26:AA28" si="24">SUM(H26,K26,N26,Q26,T26,W26)</f>
        <v>38</v>
      </c>
      <c r="AA26" s="198">
        <f t="shared" si="24"/>
        <v>27</v>
      </c>
      <c r="AB26" s="198">
        <f>SUM(AC26,AD26)</f>
        <v>10</v>
      </c>
      <c r="AC26" s="293">
        <v>1</v>
      </c>
      <c r="AD26" s="293">
        <v>9</v>
      </c>
      <c r="AE26" s="291">
        <f>SUM(AF26,AG26)</f>
        <v>2</v>
      </c>
      <c r="AF26" s="293"/>
      <c r="AG26" s="294">
        <v>2</v>
      </c>
      <c r="AH26" s="89"/>
      <c r="AI26" s="90"/>
      <c r="AJ26" s="21"/>
      <c r="AK26" s="114"/>
    </row>
    <row r="27" spans="1:37" s="20" customFormat="1" ht="15.75" customHeight="1" x14ac:dyDescent="0.25">
      <c r="A27" s="117"/>
      <c r="B27" s="118" t="s">
        <v>108</v>
      </c>
      <c r="C27" s="95" t="s">
        <v>109</v>
      </c>
      <c r="D27" s="96" t="s">
        <v>110</v>
      </c>
      <c r="E27" s="94" t="s">
        <v>111</v>
      </c>
      <c r="F27" s="293">
        <v>3</v>
      </c>
      <c r="G27" s="293">
        <f t="shared" si="17"/>
        <v>0</v>
      </c>
      <c r="H27" s="293">
        <v>0</v>
      </c>
      <c r="I27" s="293"/>
      <c r="J27" s="293">
        <f t="shared" si="18"/>
        <v>16</v>
      </c>
      <c r="K27" s="293">
        <v>11</v>
      </c>
      <c r="L27" s="293">
        <v>5</v>
      </c>
      <c r="M27" s="293">
        <f t="shared" si="19"/>
        <v>14</v>
      </c>
      <c r="N27" s="293">
        <v>9</v>
      </c>
      <c r="O27" s="293">
        <v>5</v>
      </c>
      <c r="P27" s="198">
        <f t="shared" si="20"/>
        <v>24</v>
      </c>
      <c r="Q27" s="293">
        <v>14</v>
      </c>
      <c r="R27" s="293">
        <v>10</v>
      </c>
      <c r="S27" s="198">
        <f t="shared" si="21"/>
        <v>24</v>
      </c>
      <c r="T27" s="293">
        <v>15</v>
      </c>
      <c r="U27" s="293">
        <v>9</v>
      </c>
      <c r="V27" s="198">
        <f t="shared" si="22"/>
        <v>25</v>
      </c>
      <c r="W27" s="293">
        <v>6</v>
      </c>
      <c r="X27" s="293">
        <v>19</v>
      </c>
      <c r="Y27" s="198">
        <f t="shared" si="23"/>
        <v>103</v>
      </c>
      <c r="Z27" s="198">
        <f t="shared" si="24"/>
        <v>55</v>
      </c>
      <c r="AA27" s="198">
        <f t="shared" si="24"/>
        <v>48</v>
      </c>
      <c r="AB27" s="198">
        <f t="shared" ref="AB27:AB28" si="25">SUM(AC27:AD27)</f>
        <v>12</v>
      </c>
      <c r="AC27" s="293">
        <v>1</v>
      </c>
      <c r="AD27" s="293">
        <v>11</v>
      </c>
      <c r="AE27" s="291">
        <f t="shared" ref="AE27:AE28" si="26">SUM(AF27:AG27)</f>
        <v>3</v>
      </c>
      <c r="AF27" s="293"/>
      <c r="AG27" s="294">
        <v>3</v>
      </c>
      <c r="AH27" s="89"/>
      <c r="AI27" s="90"/>
      <c r="AJ27" s="21"/>
      <c r="AK27" s="114"/>
    </row>
    <row r="28" spans="1:37" s="20" customFormat="1" ht="15.75" customHeight="1" x14ac:dyDescent="0.25">
      <c r="A28" s="106">
        <v>4</v>
      </c>
      <c r="B28" s="94" t="s">
        <v>112</v>
      </c>
      <c r="C28" s="95" t="s">
        <v>113</v>
      </c>
      <c r="D28" s="96" t="s">
        <v>114</v>
      </c>
      <c r="E28" s="94" t="s">
        <v>115</v>
      </c>
      <c r="F28" s="293">
        <v>3</v>
      </c>
      <c r="G28" s="293">
        <f t="shared" si="17"/>
        <v>0</v>
      </c>
      <c r="H28" s="293"/>
      <c r="I28" s="293"/>
      <c r="J28" s="293">
        <f t="shared" si="18"/>
        <v>8</v>
      </c>
      <c r="K28" s="293">
        <v>6</v>
      </c>
      <c r="L28" s="293">
        <v>2</v>
      </c>
      <c r="M28" s="293">
        <f t="shared" si="19"/>
        <v>9</v>
      </c>
      <c r="N28" s="293">
        <v>6</v>
      </c>
      <c r="O28" s="293">
        <v>3</v>
      </c>
      <c r="P28" s="198">
        <f t="shared" si="20"/>
        <v>11</v>
      </c>
      <c r="Q28" s="293">
        <v>7</v>
      </c>
      <c r="R28" s="293">
        <v>4</v>
      </c>
      <c r="S28" s="198">
        <f t="shared" si="21"/>
        <v>12</v>
      </c>
      <c r="T28" s="293">
        <v>9</v>
      </c>
      <c r="U28" s="293">
        <v>3</v>
      </c>
      <c r="V28" s="198">
        <f t="shared" si="22"/>
        <v>21</v>
      </c>
      <c r="W28" s="293">
        <v>12</v>
      </c>
      <c r="X28" s="293">
        <v>9</v>
      </c>
      <c r="Y28" s="211">
        <f t="shared" si="23"/>
        <v>61</v>
      </c>
      <c r="Z28" s="211">
        <f t="shared" si="24"/>
        <v>40</v>
      </c>
      <c r="AA28" s="211">
        <f t="shared" si="24"/>
        <v>21</v>
      </c>
      <c r="AB28" s="198">
        <f t="shared" si="25"/>
        <v>9</v>
      </c>
      <c r="AC28" s="293">
        <v>1</v>
      </c>
      <c r="AD28" s="293">
        <v>8</v>
      </c>
      <c r="AE28" s="291">
        <f t="shared" si="26"/>
        <v>3</v>
      </c>
      <c r="AF28" s="293">
        <v>1</v>
      </c>
      <c r="AG28" s="294">
        <v>2</v>
      </c>
      <c r="AH28" s="89"/>
      <c r="AI28" s="90"/>
      <c r="AJ28" s="21"/>
      <c r="AK28" s="114"/>
    </row>
    <row r="29" spans="1:37" s="20" customFormat="1" ht="15.75" customHeight="1" x14ac:dyDescent="0.25">
      <c r="A29" s="119"/>
      <c r="B29" s="360" t="s">
        <v>68</v>
      </c>
      <c r="C29" s="361"/>
      <c r="D29" s="361"/>
      <c r="E29" s="120"/>
      <c r="F29" s="121">
        <f>SUM(F25:F28)</f>
        <v>12</v>
      </c>
      <c r="G29" s="121">
        <f>H29+I29</f>
        <v>0</v>
      </c>
      <c r="H29" s="121">
        <f t="shared" ref="H29:AB29" si="27">SUM(H25:H28)</f>
        <v>0</v>
      </c>
      <c r="I29" s="121">
        <f t="shared" si="27"/>
        <v>0</v>
      </c>
      <c r="J29" s="121">
        <f t="shared" si="27"/>
        <v>40</v>
      </c>
      <c r="K29" s="121">
        <f t="shared" si="27"/>
        <v>24</v>
      </c>
      <c r="L29" s="121">
        <f t="shared" si="27"/>
        <v>16</v>
      </c>
      <c r="M29" s="121">
        <f t="shared" si="27"/>
        <v>40</v>
      </c>
      <c r="N29" s="122">
        <f t="shared" si="27"/>
        <v>24</v>
      </c>
      <c r="O29" s="121">
        <f t="shared" si="27"/>
        <v>16</v>
      </c>
      <c r="P29" s="121">
        <f t="shared" si="27"/>
        <v>63</v>
      </c>
      <c r="Q29" s="121">
        <f t="shared" si="27"/>
        <v>35</v>
      </c>
      <c r="R29" s="121">
        <f t="shared" si="27"/>
        <v>28</v>
      </c>
      <c r="S29" s="121">
        <f t="shared" si="27"/>
        <v>54</v>
      </c>
      <c r="T29" s="121">
        <f t="shared" si="27"/>
        <v>36</v>
      </c>
      <c r="U29" s="121">
        <f t="shared" si="27"/>
        <v>18</v>
      </c>
      <c r="V29" s="121">
        <f t="shared" si="27"/>
        <v>78</v>
      </c>
      <c r="W29" s="121">
        <f t="shared" si="27"/>
        <v>33</v>
      </c>
      <c r="X29" s="121">
        <f t="shared" si="27"/>
        <v>45</v>
      </c>
      <c r="Y29" s="121">
        <f t="shared" si="27"/>
        <v>275</v>
      </c>
      <c r="Z29" s="123">
        <f>SUM(Z25:Z28)</f>
        <v>152</v>
      </c>
      <c r="AA29" s="123">
        <f t="shared" si="27"/>
        <v>123</v>
      </c>
      <c r="AB29" s="121">
        <f t="shared" si="27"/>
        <v>41</v>
      </c>
      <c r="AC29" s="121">
        <f>SUM(AC25:AC28)</f>
        <v>3</v>
      </c>
      <c r="AD29" s="124">
        <f>SUM(AD25:AD28)</f>
        <v>38</v>
      </c>
      <c r="AE29" s="121">
        <f>SUM(AE25:AE28)</f>
        <v>10</v>
      </c>
      <c r="AF29" s="121">
        <f>SUM(AF25:AF28)</f>
        <v>1</v>
      </c>
      <c r="AG29" s="125">
        <f>SUM(AG25:AG28)</f>
        <v>9</v>
      </c>
      <c r="AH29" s="126"/>
      <c r="AI29" s="90"/>
      <c r="AJ29" s="21"/>
      <c r="AK29" s="114"/>
    </row>
    <row r="30" spans="1:37" s="20" customFormat="1" ht="15.75" customHeight="1" x14ac:dyDescent="0.25">
      <c r="A30" s="93" t="s">
        <v>116</v>
      </c>
      <c r="B30" s="127" t="s">
        <v>117</v>
      </c>
      <c r="C30" s="128" t="s">
        <v>118</v>
      </c>
      <c r="D30" s="129" t="s">
        <v>119</v>
      </c>
      <c r="E30" s="130" t="s">
        <v>120</v>
      </c>
      <c r="F30" s="148">
        <v>11</v>
      </c>
      <c r="G30" s="290">
        <f>H30+I30</f>
        <v>12</v>
      </c>
      <c r="H30" s="290">
        <v>7</v>
      </c>
      <c r="I30" s="290">
        <v>5</v>
      </c>
      <c r="J30" s="290">
        <f>K30+L30</f>
        <v>36</v>
      </c>
      <c r="K30" s="290">
        <v>16</v>
      </c>
      <c r="L30" s="290">
        <v>20</v>
      </c>
      <c r="M30" s="290">
        <f>N30+O30</f>
        <v>51</v>
      </c>
      <c r="N30" s="290">
        <v>22</v>
      </c>
      <c r="O30" s="290">
        <v>29</v>
      </c>
      <c r="P30" s="307">
        <f>Q30+R30</f>
        <v>74</v>
      </c>
      <c r="Q30" s="148">
        <v>34</v>
      </c>
      <c r="R30" s="148">
        <v>40</v>
      </c>
      <c r="S30" s="307">
        <f>T30+U30</f>
        <v>63</v>
      </c>
      <c r="T30" s="148">
        <v>28</v>
      </c>
      <c r="U30" s="148">
        <v>35</v>
      </c>
      <c r="V30" s="307">
        <f>W30+X30</f>
        <v>75</v>
      </c>
      <c r="W30" s="148">
        <v>37</v>
      </c>
      <c r="X30" s="148">
        <v>38</v>
      </c>
      <c r="Y30" s="307">
        <f>Z30+AA30</f>
        <v>311</v>
      </c>
      <c r="Z30" s="307">
        <f t="shared" ref="Z30:AA32" si="28">SUM(H30,K30,N30,Q30,T30,W30)</f>
        <v>144</v>
      </c>
      <c r="AA30" s="307">
        <f t="shared" si="28"/>
        <v>167</v>
      </c>
      <c r="AB30" s="307">
        <f>AC30+AD30</f>
        <v>40</v>
      </c>
      <c r="AC30" s="148">
        <v>1</v>
      </c>
      <c r="AD30" s="148">
        <v>39</v>
      </c>
      <c r="AE30" s="308">
        <f>AF30+AG30</f>
        <v>0</v>
      </c>
      <c r="AF30" s="148">
        <v>0</v>
      </c>
      <c r="AG30" s="309">
        <v>0</v>
      </c>
      <c r="AH30" s="131"/>
      <c r="AI30" s="90"/>
      <c r="AJ30" s="21"/>
      <c r="AK30" s="92"/>
    </row>
    <row r="31" spans="1:37" s="20" customFormat="1" ht="15.75" customHeight="1" x14ac:dyDescent="0.25">
      <c r="A31" s="93"/>
      <c r="B31" s="127" t="s">
        <v>121</v>
      </c>
      <c r="C31" s="128" t="s">
        <v>122</v>
      </c>
      <c r="D31" s="129" t="s">
        <v>123</v>
      </c>
      <c r="E31" s="130" t="s">
        <v>124</v>
      </c>
      <c r="F31" s="148">
        <v>6</v>
      </c>
      <c r="G31" s="293">
        <f>H31+I31</f>
        <v>9</v>
      </c>
      <c r="H31" s="293">
        <v>3</v>
      </c>
      <c r="I31" s="293">
        <v>6</v>
      </c>
      <c r="J31" s="293">
        <f>K31+L31</f>
        <v>23</v>
      </c>
      <c r="K31" s="293">
        <v>16</v>
      </c>
      <c r="L31" s="293">
        <v>7</v>
      </c>
      <c r="M31" s="293">
        <f>N31+O31</f>
        <v>30</v>
      </c>
      <c r="N31" s="293">
        <v>11</v>
      </c>
      <c r="O31" s="293">
        <v>19</v>
      </c>
      <c r="P31" s="307">
        <f>Q31+R31</f>
        <v>30</v>
      </c>
      <c r="Q31" s="148">
        <v>19</v>
      </c>
      <c r="R31" s="148">
        <v>11</v>
      </c>
      <c r="S31" s="307">
        <f>T31+U31</f>
        <v>33</v>
      </c>
      <c r="T31" s="148">
        <v>16</v>
      </c>
      <c r="U31" s="148">
        <v>17</v>
      </c>
      <c r="V31" s="307">
        <f>W31+X31</f>
        <v>30</v>
      </c>
      <c r="W31" s="148">
        <v>15</v>
      </c>
      <c r="X31" s="148">
        <v>15</v>
      </c>
      <c r="Y31" s="307">
        <f>Z31+AA31</f>
        <v>155</v>
      </c>
      <c r="Z31" s="307">
        <f t="shared" si="28"/>
        <v>80</v>
      </c>
      <c r="AA31" s="307">
        <f t="shared" si="28"/>
        <v>75</v>
      </c>
      <c r="AB31" s="307">
        <f>SUM(AC31,AD31)</f>
        <v>20</v>
      </c>
      <c r="AC31" s="148">
        <v>1</v>
      </c>
      <c r="AD31" s="148">
        <v>19</v>
      </c>
      <c r="AE31" s="308">
        <f>SUM(AF31,AG31)</f>
        <v>2</v>
      </c>
      <c r="AF31" s="148">
        <v>1</v>
      </c>
      <c r="AG31" s="309">
        <v>1</v>
      </c>
      <c r="AH31" s="131"/>
      <c r="AI31" s="90"/>
      <c r="AJ31" s="21"/>
      <c r="AK31" s="92"/>
    </row>
    <row r="32" spans="1:37" s="20" customFormat="1" ht="15.75" customHeight="1" x14ac:dyDescent="0.25">
      <c r="A32" s="106">
        <v>3</v>
      </c>
      <c r="B32" s="127" t="s">
        <v>125</v>
      </c>
      <c r="C32" s="128" t="s">
        <v>126</v>
      </c>
      <c r="D32" s="129" t="s">
        <v>127</v>
      </c>
      <c r="E32" s="130" t="s">
        <v>128</v>
      </c>
      <c r="F32" s="148">
        <v>8</v>
      </c>
      <c r="G32" s="293">
        <f>H32+I32</f>
        <v>6</v>
      </c>
      <c r="H32" s="293">
        <v>4</v>
      </c>
      <c r="I32" s="293">
        <v>2</v>
      </c>
      <c r="J32" s="293">
        <f>K32+L32</f>
        <v>24</v>
      </c>
      <c r="K32" s="293">
        <v>10</v>
      </c>
      <c r="L32" s="293">
        <v>14</v>
      </c>
      <c r="M32" s="293">
        <f>N32+O32</f>
        <v>34</v>
      </c>
      <c r="N32" s="293">
        <v>17</v>
      </c>
      <c r="O32" s="293">
        <v>17</v>
      </c>
      <c r="P32" s="307">
        <f>Q32+R32</f>
        <v>49</v>
      </c>
      <c r="Q32" s="148">
        <v>30</v>
      </c>
      <c r="R32" s="148">
        <v>19</v>
      </c>
      <c r="S32" s="307">
        <f>T32+U32</f>
        <v>43</v>
      </c>
      <c r="T32" s="148">
        <v>25</v>
      </c>
      <c r="U32" s="148">
        <v>18</v>
      </c>
      <c r="V32" s="307">
        <f>W32+X32</f>
        <v>65</v>
      </c>
      <c r="W32" s="148">
        <v>33</v>
      </c>
      <c r="X32" s="148">
        <v>32</v>
      </c>
      <c r="Y32" s="307">
        <f>Z32+AA32</f>
        <v>221</v>
      </c>
      <c r="Z32" s="307">
        <f t="shared" si="28"/>
        <v>119</v>
      </c>
      <c r="AA32" s="307">
        <f t="shared" si="28"/>
        <v>102</v>
      </c>
      <c r="AB32" s="307">
        <f>AC32+AD32</f>
        <v>27</v>
      </c>
      <c r="AC32" s="148">
        <v>2</v>
      </c>
      <c r="AD32" s="148">
        <v>25</v>
      </c>
      <c r="AE32" s="308">
        <f>AF32+AG32</f>
        <v>2</v>
      </c>
      <c r="AF32" s="148">
        <v>1</v>
      </c>
      <c r="AG32" s="309">
        <v>1</v>
      </c>
      <c r="AH32" s="131"/>
      <c r="AI32" s="90"/>
      <c r="AJ32" s="21"/>
      <c r="AK32" s="92"/>
    </row>
    <row r="33" spans="1:37" s="20" customFormat="1" ht="15.75" customHeight="1" x14ac:dyDescent="0.25">
      <c r="A33" s="310"/>
      <c r="B33" s="362" t="s">
        <v>129</v>
      </c>
      <c r="C33" s="363"/>
      <c r="D33" s="363"/>
      <c r="E33" s="132"/>
      <c r="F33" s="133">
        <f>SUM(F30:F32)</f>
        <v>25</v>
      </c>
      <c r="G33" s="121">
        <f>H33+I33</f>
        <v>27</v>
      </c>
      <c r="H33" s="121">
        <f t="shared" ref="H33:AG33" si="29">SUM(H30:H32)</f>
        <v>14</v>
      </c>
      <c r="I33" s="121">
        <f t="shared" si="29"/>
        <v>13</v>
      </c>
      <c r="J33" s="133">
        <f t="shared" si="29"/>
        <v>83</v>
      </c>
      <c r="K33" s="121">
        <f t="shared" si="29"/>
        <v>42</v>
      </c>
      <c r="L33" s="121">
        <f t="shared" si="29"/>
        <v>41</v>
      </c>
      <c r="M33" s="133">
        <f t="shared" si="29"/>
        <v>115</v>
      </c>
      <c r="N33" s="121">
        <f t="shared" si="29"/>
        <v>50</v>
      </c>
      <c r="O33" s="121">
        <f t="shared" si="29"/>
        <v>65</v>
      </c>
      <c r="P33" s="133">
        <f t="shared" si="29"/>
        <v>153</v>
      </c>
      <c r="Q33" s="121">
        <f t="shared" si="29"/>
        <v>83</v>
      </c>
      <c r="R33" s="121">
        <f t="shared" si="29"/>
        <v>70</v>
      </c>
      <c r="S33" s="133">
        <f t="shared" si="29"/>
        <v>139</v>
      </c>
      <c r="T33" s="121">
        <f t="shared" si="29"/>
        <v>69</v>
      </c>
      <c r="U33" s="121">
        <f t="shared" si="29"/>
        <v>70</v>
      </c>
      <c r="V33" s="133">
        <f t="shared" si="29"/>
        <v>170</v>
      </c>
      <c r="W33" s="121">
        <f t="shared" si="29"/>
        <v>85</v>
      </c>
      <c r="X33" s="121">
        <f t="shared" si="29"/>
        <v>85</v>
      </c>
      <c r="Y33" s="133">
        <f t="shared" si="29"/>
        <v>687</v>
      </c>
      <c r="Z33" s="134">
        <f t="shared" si="29"/>
        <v>343</v>
      </c>
      <c r="AA33" s="134">
        <f t="shared" si="29"/>
        <v>344</v>
      </c>
      <c r="AB33" s="133">
        <f t="shared" si="29"/>
        <v>87</v>
      </c>
      <c r="AC33" s="121">
        <f t="shared" si="29"/>
        <v>4</v>
      </c>
      <c r="AD33" s="121">
        <f t="shared" si="29"/>
        <v>83</v>
      </c>
      <c r="AE33" s="133">
        <f t="shared" si="29"/>
        <v>4</v>
      </c>
      <c r="AF33" s="121">
        <f t="shared" si="29"/>
        <v>2</v>
      </c>
      <c r="AG33" s="125">
        <f t="shared" si="29"/>
        <v>2</v>
      </c>
      <c r="AH33" s="126"/>
      <c r="AI33" s="90"/>
      <c r="AJ33" s="21"/>
      <c r="AK33" s="114"/>
    </row>
    <row r="34" spans="1:37" s="20" customFormat="1" ht="17.25" customHeight="1" x14ac:dyDescent="0.25">
      <c r="A34" s="135" t="s">
        <v>130</v>
      </c>
      <c r="B34" s="116" t="s">
        <v>131</v>
      </c>
      <c r="C34" s="87" t="s">
        <v>132</v>
      </c>
      <c r="D34" s="88" t="s">
        <v>133</v>
      </c>
      <c r="E34" s="86" t="s">
        <v>134</v>
      </c>
      <c r="F34" s="311">
        <v>3</v>
      </c>
      <c r="G34" s="311">
        <f t="shared" ref="G34" si="30">H34+I34</f>
        <v>2</v>
      </c>
      <c r="H34" s="311">
        <v>2</v>
      </c>
      <c r="I34" s="311">
        <v>0</v>
      </c>
      <c r="J34" s="311">
        <f>K34+L34</f>
        <v>16</v>
      </c>
      <c r="K34" s="311">
        <v>7</v>
      </c>
      <c r="L34" s="311">
        <v>9</v>
      </c>
      <c r="M34" s="311">
        <f t="shared" ref="M34" si="31">N34+O34</f>
        <v>11</v>
      </c>
      <c r="N34" s="311">
        <v>3</v>
      </c>
      <c r="O34" s="311">
        <v>8</v>
      </c>
      <c r="P34" s="312">
        <f t="shared" ref="P34" si="32">Q34+R34</f>
        <v>10</v>
      </c>
      <c r="Q34" s="311">
        <v>2</v>
      </c>
      <c r="R34" s="311">
        <v>8</v>
      </c>
      <c r="S34" s="312">
        <f t="shared" ref="S34" si="33">T34+U34</f>
        <v>21</v>
      </c>
      <c r="T34" s="311">
        <v>12</v>
      </c>
      <c r="U34" s="311">
        <v>9</v>
      </c>
      <c r="V34" s="312">
        <f>W34+X34</f>
        <v>17</v>
      </c>
      <c r="W34" s="311">
        <v>10</v>
      </c>
      <c r="X34" s="311">
        <v>7</v>
      </c>
      <c r="Y34" s="312">
        <f>SUM(Z34+AA34)</f>
        <v>77</v>
      </c>
      <c r="Z34" s="312">
        <f>SUM(Q34,T34,W34,H34,K34,N34)</f>
        <v>36</v>
      </c>
      <c r="AA34" s="312">
        <f t="shared" ref="AA34:AA37" si="34">SUM(R34,U34,X34,I34,L34,O34)</f>
        <v>41</v>
      </c>
      <c r="AB34" s="312">
        <f t="shared" ref="AB34" si="35">AC34+AD34</f>
        <v>24</v>
      </c>
      <c r="AC34" s="311">
        <v>0</v>
      </c>
      <c r="AD34" s="313">
        <v>24</v>
      </c>
      <c r="AE34" s="312">
        <f t="shared" ref="AE34" si="36">AF34+AG34</f>
        <v>4</v>
      </c>
      <c r="AF34" s="311"/>
      <c r="AG34" s="314">
        <v>4</v>
      </c>
      <c r="AH34" s="136"/>
      <c r="AI34" s="90"/>
      <c r="AJ34" s="21"/>
      <c r="AK34" s="114"/>
    </row>
    <row r="35" spans="1:37" s="20" customFormat="1" ht="15.75" customHeight="1" x14ac:dyDescent="0.25">
      <c r="A35" s="135" t="s">
        <v>135</v>
      </c>
      <c r="B35" s="86" t="s">
        <v>136</v>
      </c>
      <c r="C35" s="87" t="s">
        <v>137</v>
      </c>
      <c r="D35" s="88" t="s">
        <v>138</v>
      </c>
      <c r="E35" s="86" t="s">
        <v>139</v>
      </c>
      <c r="F35" s="290">
        <v>7</v>
      </c>
      <c r="G35" s="290">
        <f>H35+I35</f>
        <v>4</v>
      </c>
      <c r="H35" s="290">
        <v>3</v>
      </c>
      <c r="I35" s="290">
        <v>1</v>
      </c>
      <c r="J35" s="290">
        <f>K35+L35</f>
        <v>15</v>
      </c>
      <c r="K35" s="290">
        <v>10</v>
      </c>
      <c r="L35" s="290">
        <v>5</v>
      </c>
      <c r="M35" s="290">
        <f>N35+O35</f>
        <v>13</v>
      </c>
      <c r="N35" s="290">
        <v>11</v>
      </c>
      <c r="O35" s="290">
        <v>2</v>
      </c>
      <c r="P35" s="197">
        <f>Q35+R35</f>
        <v>29</v>
      </c>
      <c r="Q35" s="290">
        <v>15</v>
      </c>
      <c r="R35" s="290">
        <v>14</v>
      </c>
      <c r="S35" s="197">
        <f>T35+U35</f>
        <v>21</v>
      </c>
      <c r="T35" s="290">
        <v>16</v>
      </c>
      <c r="U35" s="290">
        <v>5</v>
      </c>
      <c r="V35" s="197">
        <f>W35+X35</f>
        <v>29</v>
      </c>
      <c r="W35" s="290">
        <v>15</v>
      </c>
      <c r="X35" s="290">
        <v>14</v>
      </c>
      <c r="Y35" s="197">
        <f>SUM(Z35+AA35)</f>
        <v>111</v>
      </c>
      <c r="Z35" s="197">
        <f>SUM(Q35,T35,W35,H35,K35,N35)</f>
        <v>70</v>
      </c>
      <c r="AA35" s="197">
        <f t="shared" si="34"/>
        <v>41</v>
      </c>
      <c r="AB35" s="197">
        <f>AC35+AD35</f>
        <v>32</v>
      </c>
      <c r="AC35" s="290">
        <v>2</v>
      </c>
      <c r="AD35" s="315">
        <v>30</v>
      </c>
      <c r="AE35" s="197">
        <f>AF35+AG35</f>
        <v>1</v>
      </c>
      <c r="AF35" s="290">
        <v>1</v>
      </c>
      <c r="AG35" s="292">
        <v>0</v>
      </c>
      <c r="AH35" s="89"/>
      <c r="AI35" s="90"/>
      <c r="AJ35" s="137"/>
      <c r="AK35" s="138"/>
    </row>
    <row r="36" spans="1:37" s="20" customFormat="1" ht="15.75" customHeight="1" x14ac:dyDescent="0.25">
      <c r="A36" s="93"/>
      <c r="B36" s="100" t="s">
        <v>140</v>
      </c>
      <c r="C36" s="95" t="s">
        <v>141</v>
      </c>
      <c r="D36" s="101" t="s">
        <v>142</v>
      </c>
      <c r="E36" s="94" t="s">
        <v>143</v>
      </c>
      <c r="F36" s="293">
        <v>3</v>
      </c>
      <c r="G36" s="293">
        <f>H36+I36</f>
        <v>4</v>
      </c>
      <c r="H36" s="296">
        <v>3</v>
      </c>
      <c r="I36" s="296">
        <v>1</v>
      </c>
      <c r="J36" s="293">
        <f>K36+L36</f>
        <v>8</v>
      </c>
      <c r="K36" s="296">
        <v>4</v>
      </c>
      <c r="L36" s="296">
        <v>4</v>
      </c>
      <c r="M36" s="293">
        <f>N36+O36</f>
        <v>7</v>
      </c>
      <c r="N36" s="296">
        <v>1</v>
      </c>
      <c r="O36" s="296">
        <v>6</v>
      </c>
      <c r="P36" s="198">
        <f>Q36+R36</f>
        <v>11</v>
      </c>
      <c r="Q36" s="296">
        <v>5</v>
      </c>
      <c r="R36" s="296">
        <v>6</v>
      </c>
      <c r="S36" s="198">
        <f>T36+U36</f>
        <v>14</v>
      </c>
      <c r="T36" s="296">
        <v>9</v>
      </c>
      <c r="U36" s="296">
        <v>5</v>
      </c>
      <c r="V36" s="198">
        <f>W36+X36</f>
        <v>15</v>
      </c>
      <c r="W36" s="296">
        <v>4</v>
      </c>
      <c r="X36" s="296">
        <v>11</v>
      </c>
      <c r="Y36" s="198">
        <f>Z36+AA36</f>
        <v>59</v>
      </c>
      <c r="Z36" s="198">
        <f>SUM(Q36,T36,W36,H36,K36,N36)</f>
        <v>26</v>
      </c>
      <c r="AA36" s="198">
        <f t="shared" si="34"/>
        <v>33</v>
      </c>
      <c r="AB36" s="198">
        <f>AC36+AD36</f>
        <v>21</v>
      </c>
      <c r="AC36" s="296">
        <v>1</v>
      </c>
      <c r="AD36" s="297">
        <v>20</v>
      </c>
      <c r="AE36" s="198">
        <f>AF36+AG36</f>
        <v>1</v>
      </c>
      <c r="AF36" s="293">
        <v>1</v>
      </c>
      <c r="AG36" s="294">
        <v>0</v>
      </c>
      <c r="AH36" s="89"/>
      <c r="AI36" s="90"/>
      <c r="AJ36" s="137"/>
      <c r="AK36" s="138"/>
    </row>
    <row r="37" spans="1:37" s="20" customFormat="1" ht="15.75" customHeight="1" x14ac:dyDescent="0.25">
      <c r="A37" s="99" t="s">
        <v>144</v>
      </c>
      <c r="B37" s="100" t="s">
        <v>145</v>
      </c>
      <c r="C37" s="108" t="s">
        <v>146</v>
      </c>
      <c r="D37" s="101" t="s">
        <v>147</v>
      </c>
      <c r="E37" s="110" t="s">
        <v>148</v>
      </c>
      <c r="F37" s="293">
        <v>7</v>
      </c>
      <c r="G37" s="293">
        <f>H37+I37</f>
        <v>4</v>
      </c>
      <c r="H37" s="296">
        <v>1</v>
      </c>
      <c r="I37" s="296">
        <v>3</v>
      </c>
      <c r="J37" s="293">
        <f>K37+L37</f>
        <v>11</v>
      </c>
      <c r="K37" s="296">
        <v>7</v>
      </c>
      <c r="L37" s="296">
        <v>4</v>
      </c>
      <c r="M37" s="293">
        <f>N37+O37</f>
        <v>16</v>
      </c>
      <c r="N37" s="296">
        <v>12</v>
      </c>
      <c r="O37" s="296">
        <v>4</v>
      </c>
      <c r="P37" s="198">
        <f>Q37+R37</f>
        <v>20</v>
      </c>
      <c r="Q37" s="296">
        <v>13</v>
      </c>
      <c r="R37" s="296">
        <v>7</v>
      </c>
      <c r="S37" s="198">
        <f>T37+U37</f>
        <v>28</v>
      </c>
      <c r="T37" s="296">
        <v>11</v>
      </c>
      <c r="U37" s="296">
        <v>17</v>
      </c>
      <c r="V37" s="198">
        <f>W37+X37</f>
        <v>22</v>
      </c>
      <c r="W37" s="296">
        <v>7</v>
      </c>
      <c r="X37" s="296">
        <v>15</v>
      </c>
      <c r="Y37" s="198">
        <f>Z37+AA37</f>
        <v>101</v>
      </c>
      <c r="Z37" s="198">
        <f>SUM(Q37,T37,W37,H37,K37,N37)</f>
        <v>51</v>
      </c>
      <c r="AA37" s="198">
        <f t="shared" si="34"/>
        <v>50</v>
      </c>
      <c r="AB37" s="198">
        <f>AC37+AD37</f>
        <v>32</v>
      </c>
      <c r="AC37" s="296">
        <v>0</v>
      </c>
      <c r="AD37" s="297">
        <v>32</v>
      </c>
      <c r="AE37" s="198">
        <f>AF37+AG37</f>
        <v>2</v>
      </c>
      <c r="AF37" s="293">
        <v>0</v>
      </c>
      <c r="AG37" s="294">
        <v>2</v>
      </c>
      <c r="AH37" s="89"/>
      <c r="AI37" s="90"/>
      <c r="AK37" s="138"/>
    </row>
    <row r="38" spans="1:37" s="20" customFormat="1" ht="15.75" customHeight="1" x14ac:dyDescent="0.25">
      <c r="A38" s="139"/>
      <c r="B38" s="351" t="s">
        <v>68</v>
      </c>
      <c r="C38" s="352"/>
      <c r="D38" s="352"/>
      <c r="E38" s="112"/>
      <c r="F38" s="134">
        <f>SUM(F35:F37)</f>
        <v>17</v>
      </c>
      <c r="G38" s="134">
        <f t="shared" ref="G38:X38" si="37">SUM(G35:G37)</f>
        <v>12</v>
      </c>
      <c r="H38" s="140">
        <f t="shared" si="37"/>
        <v>7</v>
      </c>
      <c r="I38" s="140">
        <f t="shared" si="37"/>
        <v>5</v>
      </c>
      <c r="J38" s="134">
        <f>SUM(J35:J37)</f>
        <v>34</v>
      </c>
      <c r="K38" s="140">
        <f t="shared" si="37"/>
        <v>21</v>
      </c>
      <c r="L38" s="134">
        <f t="shared" si="37"/>
        <v>13</v>
      </c>
      <c r="M38" s="134">
        <f t="shared" si="37"/>
        <v>36</v>
      </c>
      <c r="N38" s="140">
        <f t="shared" si="37"/>
        <v>24</v>
      </c>
      <c r="O38" s="140">
        <f t="shared" si="37"/>
        <v>12</v>
      </c>
      <c r="P38" s="134">
        <f t="shared" si="37"/>
        <v>60</v>
      </c>
      <c r="Q38" s="140">
        <f t="shared" si="37"/>
        <v>33</v>
      </c>
      <c r="R38" s="140">
        <f t="shared" si="37"/>
        <v>27</v>
      </c>
      <c r="S38" s="134">
        <f t="shared" si="37"/>
        <v>63</v>
      </c>
      <c r="T38" s="140">
        <f t="shared" si="37"/>
        <v>36</v>
      </c>
      <c r="U38" s="140">
        <f t="shared" si="37"/>
        <v>27</v>
      </c>
      <c r="V38" s="134">
        <f t="shared" si="37"/>
        <v>66</v>
      </c>
      <c r="W38" s="140">
        <f t="shared" si="37"/>
        <v>26</v>
      </c>
      <c r="X38" s="140">
        <f t="shared" si="37"/>
        <v>40</v>
      </c>
      <c r="Y38" s="134">
        <f>SUM(Z38+AA38)</f>
        <v>271</v>
      </c>
      <c r="Z38" s="134">
        <f>SUM(Z35:Z37)</f>
        <v>147</v>
      </c>
      <c r="AA38" s="134">
        <f t="shared" ref="AA38:AG38" si="38">SUM(AA35:AA37)</f>
        <v>124</v>
      </c>
      <c r="AB38" s="134">
        <f t="shared" si="38"/>
        <v>85</v>
      </c>
      <c r="AC38" s="140">
        <f t="shared" si="38"/>
        <v>3</v>
      </c>
      <c r="AD38" s="141">
        <f t="shared" si="38"/>
        <v>82</v>
      </c>
      <c r="AE38" s="134">
        <f t="shared" si="38"/>
        <v>4</v>
      </c>
      <c r="AF38" s="134">
        <f t="shared" si="38"/>
        <v>2</v>
      </c>
      <c r="AG38" s="142">
        <f t="shared" si="38"/>
        <v>2</v>
      </c>
      <c r="AH38" s="143"/>
      <c r="AI38" s="90"/>
      <c r="AJ38" s="137"/>
      <c r="AK38" s="138"/>
    </row>
    <row r="39" spans="1:37" s="20" customFormat="1" ht="15.75" customHeight="1" x14ac:dyDescent="0.25">
      <c r="A39" s="85" t="s">
        <v>149</v>
      </c>
      <c r="B39" s="144" t="s">
        <v>150</v>
      </c>
      <c r="C39" s="145" t="s">
        <v>151</v>
      </c>
      <c r="D39" s="146" t="s">
        <v>152</v>
      </c>
      <c r="E39" s="147" t="s">
        <v>153</v>
      </c>
      <c r="F39" s="149">
        <v>5</v>
      </c>
      <c r="G39" s="148">
        <f>H39+I39</f>
        <v>2</v>
      </c>
      <c r="H39" s="149">
        <v>2</v>
      </c>
      <c r="I39" s="149">
        <v>0</v>
      </c>
      <c r="J39" s="149">
        <f>K39+L39</f>
        <v>15</v>
      </c>
      <c r="K39" s="149">
        <v>8</v>
      </c>
      <c r="L39" s="149">
        <v>7</v>
      </c>
      <c r="M39" s="149">
        <f>N39+O39</f>
        <v>17</v>
      </c>
      <c r="N39" s="149">
        <v>11</v>
      </c>
      <c r="O39" s="149">
        <v>6</v>
      </c>
      <c r="P39" s="316">
        <f>Q39+R39</f>
        <v>27</v>
      </c>
      <c r="Q39" s="149">
        <v>18</v>
      </c>
      <c r="R39" s="149">
        <v>9</v>
      </c>
      <c r="S39" s="316">
        <f>T39+U39</f>
        <v>20</v>
      </c>
      <c r="T39" s="149">
        <v>7</v>
      </c>
      <c r="U39" s="149">
        <v>13</v>
      </c>
      <c r="V39" s="316">
        <f>W39+X39</f>
        <v>28</v>
      </c>
      <c r="W39" s="149">
        <v>17</v>
      </c>
      <c r="X39" s="149">
        <v>11</v>
      </c>
      <c r="Y39" s="316">
        <f>Z39+AA39</f>
        <v>109</v>
      </c>
      <c r="Z39" s="316">
        <f>SUM(H39,K39,N39,Q39,T39,W39)</f>
        <v>63</v>
      </c>
      <c r="AA39" s="316">
        <f>SUM(I39,L39,O39,R39,U39,X39)</f>
        <v>46</v>
      </c>
      <c r="AB39" s="316">
        <f>AC39+AD39</f>
        <v>24</v>
      </c>
      <c r="AC39" s="149">
        <v>1</v>
      </c>
      <c r="AD39" s="149">
        <v>23</v>
      </c>
      <c r="AE39" s="316">
        <f>SUM(AF39:AG39)</f>
        <v>4</v>
      </c>
      <c r="AF39" s="149">
        <v>0</v>
      </c>
      <c r="AG39" s="317">
        <v>4</v>
      </c>
      <c r="AH39" s="131"/>
      <c r="AI39" s="90"/>
      <c r="AJ39" s="137"/>
      <c r="AK39" s="150"/>
    </row>
    <row r="40" spans="1:37" s="20" customFormat="1" ht="15.75" customHeight="1" x14ac:dyDescent="0.25">
      <c r="A40" s="99" t="s">
        <v>409</v>
      </c>
      <c r="B40" s="127" t="s">
        <v>154</v>
      </c>
      <c r="C40" s="128" t="s">
        <v>155</v>
      </c>
      <c r="D40" s="129" t="s">
        <v>156</v>
      </c>
      <c r="E40" s="130" t="s">
        <v>157</v>
      </c>
      <c r="F40" s="148">
        <v>3</v>
      </c>
      <c r="G40" s="151">
        <f>H40+I40</f>
        <v>2</v>
      </c>
      <c r="H40" s="151">
        <v>2</v>
      </c>
      <c r="I40" s="151">
        <v>0</v>
      </c>
      <c r="J40" s="151">
        <f>K40+L40</f>
        <v>7</v>
      </c>
      <c r="K40" s="151">
        <v>2</v>
      </c>
      <c r="L40" s="151">
        <v>5</v>
      </c>
      <c r="M40" s="151">
        <f>N40+O40</f>
        <v>9</v>
      </c>
      <c r="N40" s="151">
        <v>8</v>
      </c>
      <c r="O40" s="151">
        <v>1</v>
      </c>
      <c r="P40" s="318">
        <f>Q40+R40</f>
        <v>11</v>
      </c>
      <c r="Q40" s="151">
        <v>3</v>
      </c>
      <c r="R40" s="151">
        <v>8</v>
      </c>
      <c r="S40" s="318">
        <f>T40+U40</f>
        <v>12</v>
      </c>
      <c r="T40" s="151">
        <v>4</v>
      </c>
      <c r="U40" s="151">
        <v>8</v>
      </c>
      <c r="V40" s="318">
        <f>W40+X40</f>
        <v>12</v>
      </c>
      <c r="W40" s="151">
        <v>5</v>
      </c>
      <c r="X40" s="151">
        <v>7</v>
      </c>
      <c r="Y40" s="318">
        <f>Z40+AA40</f>
        <v>53</v>
      </c>
      <c r="Z40" s="318">
        <f>SUM(H40,K40,N40,Q40,T40,W40)</f>
        <v>24</v>
      </c>
      <c r="AA40" s="318">
        <f>SUM(I40,L40,O40,R40,U40,X40)</f>
        <v>29</v>
      </c>
      <c r="AB40" s="318">
        <f>AC40+AD40</f>
        <v>15</v>
      </c>
      <c r="AC40" s="151">
        <v>1</v>
      </c>
      <c r="AD40" s="151">
        <v>14</v>
      </c>
      <c r="AE40" s="318">
        <f>SUM(AF40:AG40)</f>
        <v>5</v>
      </c>
      <c r="AF40" s="148">
        <v>0</v>
      </c>
      <c r="AG40" s="309">
        <v>5</v>
      </c>
      <c r="AH40" s="131"/>
      <c r="AI40" s="90"/>
      <c r="AJ40" s="137"/>
      <c r="AK40" s="150"/>
    </row>
    <row r="41" spans="1:37" s="156" customFormat="1" ht="17.25" customHeight="1" x14ac:dyDescent="0.25">
      <c r="A41" s="152"/>
      <c r="B41" s="362" t="s">
        <v>158</v>
      </c>
      <c r="C41" s="363"/>
      <c r="D41" s="363"/>
      <c r="E41" s="132"/>
      <c r="F41" s="133">
        <f t="shared" ref="F41:AG41" si="39">SUM(F39:F40)</f>
        <v>8</v>
      </c>
      <c r="G41" s="133">
        <f t="shared" si="39"/>
        <v>4</v>
      </c>
      <c r="H41" s="133">
        <f t="shared" si="39"/>
        <v>4</v>
      </c>
      <c r="I41" s="133">
        <f t="shared" si="39"/>
        <v>0</v>
      </c>
      <c r="J41" s="133">
        <f t="shared" si="39"/>
        <v>22</v>
      </c>
      <c r="K41" s="133">
        <f t="shared" si="39"/>
        <v>10</v>
      </c>
      <c r="L41" s="133">
        <f t="shared" si="39"/>
        <v>12</v>
      </c>
      <c r="M41" s="133">
        <f t="shared" si="39"/>
        <v>26</v>
      </c>
      <c r="N41" s="133">
        <f t="shared" si="39"/>
        <v>19</v>
      </c>
      <c r="O41" s="133">
        <f t="shared" si="39"/>
        <v>7</v>
      </c>
      <c r="P41" s="133">
        <f t="shared" si="39"/>
        <v>38</v>
      </c>
      <c r="Q41" s="133">
        <f t="shared" si="39"/>
        <v>21</v>
      </c>
      <c r="R41" s="133">
        <f t="shared" si="39"/>
        <v>17</v>
      </c>
      <c r="S41" s="133">
        <f t="shared" si="39"/>
        <v>32</v>
      </c>
      <c r="T41" s="133">
        <f t="shared" si="39"/>
        <v>11</v>
      </c>
      <c r="U41" s="133">
        <f t="shared" si="39"/>
        <v>21</v>
      </c>
      <c r="V41" s="133">
        <f t="shared" si="39"/>
        <v>40</v>
      </c>
      <c r="W41" s="133">
        <f t="shared" si="39"/>
        <v>22</v>
      </c>
      <c r="X41" s="133">
        <f t="shared" si="39"/>
        <v>18</v>
      </c>
      <c r="Y41" s="133">
        <f t="shared" si="39"/>
        <v>162</v>
      </c>
      <c r="Z41" s="133">
        <f t="shared" si="39"/>
        <v>87</v>
      </c>
      <c r="AA41" s="133">
        <f t="shared" si="39"/>
        <v>75</v>
      </c>
      <c r="AB41" s="133">
        <f t="shared" si="39"/>
        <v>39</v>
      </c>
      <c r="AC41" s="133">
        <f t="shared" si="39"/>
        <v>2</v>
      </c>
      <c r="AD41" s="133">
        <f t="shared" si="39"/>
        <v>37</v>
      </c>
      <c r="AE41" s="133">
        <f t="shared" si="39"/>
        <v>9</v>
      </c>
      <c r="AF41" s="133">
        <f t="shared" si="39"/>
        <v>0</v>
      </c>
      <c r="AG41" s="153">
        <f t="shared" si="39"/>
        <v>9</v>
      </c>
      <c r="AH41" s="154"/>
      <c r="AI41" s="90"/>
      <c r="AJ41" s="155"/>
      <c r="AK41" s="150"/>
    </row>
    <row r="42" spans="1:37" s="20" customFormat="1" ht="15.75" customHeight="1" x14ac:dyDescent="0.25">
      <c r="A42" s="157" t="s">
        <v>159</v>
      </c>
      <c r="B42" s="116" t="s">
        <v>160</v>
      </c>
      <c r="C42" s="87" t="s">
        <v>161</v>
      </c>
      <c r="D42" s="88" t="s">
        <v>162</v>
      </c>
      <c r="E42" s="86" t="s">
        <v>163</v>
      </c>
      <c r="F42" s="290">
        <v>6</v>
      </c>
      <c r="G42" s="290">
        <f>H42+I42</f>
        <v>0</v>
      </c>
      <c r="H42" s="290"/>
      <c r="I42" s="290"/>
      <c r="J42" s="290">
        <f t="shared" ref="J42:J46" si="40">K42+L42</f>
        <v>5</v>
      </c>
      <c r="K42" s="290">
        <v>4</v>
      </c>
      <c r="L42" s="290">
        <v>1</v>
      </c>
      <c r="M42" s="290">
        <f t="shared" ref="M42:M46" si="41">N42+O42</f>
        <v>16</v>
      </c>
      <c r="N42" s="290">
        <v>8</v>
      </c>
      <c r="O42" s="290">
        <v>8</v>
      </c>
      <c r="P42" s="197">
        <f t="shared" ref="P42:P46" si="42">Q42+R42</f>
        <v>23</v>
      </c>
      <c r="Q42" s="290">
        <v>15</v>
      </c>
      <c r="R42" s="290">
        <v>8</v>
      </c>
      <c r="S42" s="197">
        <f t="shared" ref="S42:S46" si="43">T42+U42</f>
        <v>32</v>
      </c>
      <c r="T42" s="290">
        <v>18</v>
      </c>
      <c r="U42" s="290">
        <v>14</v>
      </c>
      <c r="V42" s="197">
        <f t="shared" ref="V42:V46" si="44">W42+X42</f>
        <v>40</v>
      </c>
      <c r="W42" s="290">
        <v>26</v>
      </c>
      <c r="X42" s="290">
        <v>14</v>
      </c>
      <c r="Y42" s="197">
        <f>SUM(Z42+AA42)</f>
        <v>116</v>
      </c>
      <c r="Z42" s="197">
        <f>SUM(Q42,T42,W42,H42,K42,N42)</f>
        <v>71</v>
      </c>
      <c r="AA42" s="197">
        <f t="shared" ref="AA42:AA46" si="45">SUM(R42,U42,X42,I42,L42,O42)</f>
        <v>45</v>
      </c>
      <c r="AB42" s="197">
        <f t="shared" ref="AB42:AB46" si="46">AC42+AD42</f>
        <v>33</v>
      </c>
      <c r="AC42" s="290">
        <v>3</v>
      </c>
      <c r="AD42" s="315">
        <v>30</v>
      </c>
      <c r="AE42" s="197">
        <f t="shared" ref="AE42:AE46" si="47">AF42+AG42</f>
        <v>7</v>
      </c>
      <c r="AF42" s="290"/>
      <c r="AG42" s="292">
        <v>7</v>
      </c>
      <c r="AH42" s="89"/>
      <c r="AI42" s="90"/>
      <c r="AJ42" s="138"/>
    </row>
    <row r="43" spans="1:37" s="20" customFormat="1" ht="15.75" customHeight="1" x14ac:dyDescent="0.25">
      <c r="A43" s="93"/>
      <c r="B43" s="118" t="s">
        <v>164</v>
      </c>
      <c r="C43" s="95" t="s">
        <v>165</v>
      </c>
      <c r="D43" s="96" t="s">
        <v>166</v>
      </c>
      <c r="E43" s="94" t="s">
        <v>167</v>
      </c>
      <c r="F43" s="293">
        <v>3</v>
      </c>
      <c r="G43" s="293">
        <f>H43+I43</f>
        <v>0</v>
      </c>
      <c r="H43" s="293">
        <v>0</v>
      </c>
      <c r="I43" s="293">
        <v>0</v>
      </c>
      <c r="J43" s="293">
        <f t="shared" si="40"/>
        <v>3</v>
      </c>
      <c r="K43" s="293">
        <v>2</v>
      </c>
      <c r="L43" s="293">
        <v>1</v>
      </c>
      <c r="M43" s="293">
        <f t="shared" si="41"/>
        <v>4</v>
      </c>
      <c r="N43" s="293">
        <v>2</v>
      </c>
      <c r="O43" s="293">
        <v>2</v>
      </c>
      <c r="P43" s="198">
        <f t="shared" si="42"/>
        <v>4</v>
      </c>
      <c r="Q43" s="293">
        <v>2</v>
      </c>
      <c r="R43" s="293">
        <v>2</v>
      </c>
      <c r="S43" s="198">
        <f t="shared" si="43"/>
        <v>7</v>
      </c>
      <c r="T43" s="293">
        <v>3</v>
      </c>
      <c r="U43" s="293">
        <v>4</v>
      </c>
      <c r="V43" s="198">
        <f t="shared" si="44"/>
        <v>10</v>
      </c>
      <c r="W43" s="293">
        <v>6</v>
      </c>
      <c r="X43" s="293">
        <v>4</v>
      </c>
      <c r="Y43" s="198">
        <f>SUM(Z43+AA43)</f>
        <v>28</v>
      </c>
      <c r="Z43" s="198">
        <f>SUM(Q43,T43,W43,H43,K43,N43)</f>
        <v>15</v>
      </c>
      <c r="AA43" s="198">
        <f t="shared" si="45"/>
        <v>13</v>
      </c>
      <c r="AB43" s="198">
        <f t="shared" si="46"/>
        <v>9</v>
      </c>
      <c r="AC43" s="293">
        <v>0</v>
      </c>
      <c r="AD43" s="295">
        <v>9</v>
      </c>
      <c r="AE43" s="198">
        <f t="shared" si="47"/>
        <v>3</v>
      </c>
      <c r="AF43" s="293">
        <v>1</v>
      </c>
      <c r="AG43" s="294">
        <v>2</v>
      </c>
      <c r="AH43" s="89"/>
      <c r="AI43" s="90"/>
      <c r="AJ43" s="138"/>
    </row>
    <row r="44" spans="1:37" s="20" customFormat="1" ht="15.75" customHeight="1" x14ac:dyDescent="0.25">
      <c r="A44" s="99"/>
      <c r="B44" s="118" t="s">
        <v>168</v>
      </c>
      <c r="C44" s="95" t="s">
        <v>169</v>
      </c>
      <c r="D44" s="96" t="s">
        <v>170</v>
      </c>
      <c r="E44" s="94" t="s">
        <v>171</v>
      </c>
      <c r="F44" s="293">
        <v>3</v>
      </c>
      <c r="G44" s="293">
        <f>H44+I44</f>
        <v>0</v>
      </c>
      <c r="H44" s="293">
        <v>0</v>
      </c>
      <c r="I44" s="293">
        <v>0</v>
      </c>
      <c r="J44" s="293">
        <f t="shared" si="40"/>
        <v>0</v>
      </c>
      <c r="K44" s="293">
        <v>0</v>
      </c>
      <c r="L44" s="293"/>
      <c r="M44" s="293">
        <f t="shared" si="41"/>
        <v>2</v>
      </c>
      <c r="N44" s="293">
        <v>0</v>
      </c>
      <c r="O44" s="293">
        <v>2</v>
      </c>
      <c r="P44" s="198">
        <f t="shared" si="42"/>
        <v>1</v>
      </c>
      <c r="Q44" s="293"/>
      <c r="R44" s="293">
        <v>1</v>
      </c>
      <c r="S44" s="198">
        <f t="shared" si="43"/>
        <v>1</v>
      </c>
      <c r="T44" s="293"/>
      <c r="U44" s="293">
        <v>1</v>
      </c>
      <c r="V44" s="198">
        <f t="shared" si="44"/>
        <v>1</v>
      </c>
      <c r="W44" s="293">
        <v>1</v>
      </c>
      <c r="X44" s="293"/>
      <c r="Y44" s="198">
        <f>SUM(Z44+AA44)</f>
        <v>5</v>
      </c>
      <c r="Z44" s="198">
        <f>SUM(Q44,T44,W44,H44,K44,N44)</f>
        <v>1</v>
      </c>
      <c r="AA44" s="198">
        <f t="shared" si="45"/>
        <v>4</v>
      </c>
      <c r="AB44" s="198">
        <f t="shared" si="46"/>
        <v>3</v>
      </c>
      <c r="AC44" s="293">
        <v>0</v>
      </c>
      <c r="AD44" s="295">
        <v>3</v>
      </c>
      <c r="AE44" s="198">
        <f t="shared" si="47"/>
        <v>1</v>
      </c>
      <c r="AF44" s="293">
        <v>0</v>
      </c>
      <c r="AG44" s="294">
        <v>1</v>
      </c>
      <c r="AH44" s="89"/>
      <c r="AI44" s="90"/>
    </row>
    <row r="45" spans="1:37" s="20" customFormat="1" ht="15.75" customHeight="1" x14ac:dyDescent="0.25">
      <c r="A45" s="64"/>
      <c r="B45" s="100" t="s">
        <v>172</v>
      </c>
      <c r="C45" s="95" t="s">
        <v>173</v>
      </c>
      <c r="D45" s="101" t="s">
        <v>174</v>
      </c>
      <c r="E45" s="94" t="s">
        <v>175</v>
      </c>
      <c r="F45" s="293">
        <v>3</v>
      </c>
      <c r="G45" s="293">
        <f>SUM(H45:I45)</f>
        <v>0</v>
      </c>
      <c r="H45" s="296">
        <v>0</v>
      </c>
      <c r="I45" s="296">
        <v>0</v>
      </c>
      <c r="J45" s="293">
        <f t="shared" si="40"/>
        <v>0</v>
      </c>
      <c r="K45" s="296">
        <v>0</v>
      </c>
      <c r="L45" s="296">
        <v>0</v>
      </c>
      <c r="M45" s="293">
        <f t="shared" si="41"/>
        <v>1</v>
      </c>
      <c r="N45" s="296">
        <v>1</v>
      </c>
      <c r="O45" s="296"/>
      <c r="P45" s="198">
        <f t="shared" si="42"/>
        <v>2</v>
      </c>
      <c r="Q45" s="296">
        <v>1</v>
      </c>
      <c r="R45" s="296">
        <v>1</v>
      </c>
      <c r="S45" s="198">
        <f t="shared" si="43"/>
        <v>3</v>
      </c>
      <c r="T45" s="296">
        <v>2</v>
      </c>
      <c r="U45" s="296">
        <v>1</v>
      </c>
      <c r="V45" s="198">
        <f t="shared" si="44"/>
        <v>5</v>
      </c>
      <c r="W45" s="296">
        <v>1</v>
      </c>
      <c r="X45" s="296">
        <v>4</v>
      </c>
      <c r="Y45" s="198">
        <f>SUM(Z45+AA45)</f>
        <v>11</v>
      </c>
      <c r="Z45" s="198">
        <f>SUM(Q45,T45,W45,H45,K45,N45)</f>
        <v>5</v>
      </c>
      <c r="AA45" s="198">
        <f t="shared" si="45"/>
        <v>6</v>
      </c>
      <c r="AB45" s="198">
        <f t="shared" si="46"/>
        <v>5</v>
      </c>
      <c r="AC45" s="296"/>
      <c r="AD45" s="297">
        <v>5</v>
      </c>
      <c r="AE45" s="198">
        <f t="shared" si="47"/>
        <v>1</v>
      </c>
      <c r="AF45" s="293">
        <v>0</v>
      </c>
      <c r="AG45" s="294">
        <v>1</v>
      </c>
      <c r="AH45" s="89"/>
      <c r="AI45" s="90"/>
      <c r="AJ45" s="137"/>
    </row>
    <row r="46" spans="1:37" s="20" customFormat="1" ht="15.75" customHeight="1" x14ac:dyDescent="0.25">
      <c r="A46" s="99" t="s">
        <v>176</v>
      </c>
      <c r="B46" s="107" t="s">
        <v>177</v>
      </c>
      <c r="C46" s="108" t="s">
        <v>178</v>
      </c>
      <c r="D46" s="109" t="s">
        <v>179</v>
      </c>
      <c r="E46" s="110" t="s">
        <v>180</v>
      </c>
      <c r="F46" s="302">
        <v>3</v>
      </c>
      <c r="G46" s="302">
        <f>H46+I46</f>
        <v>0</v>
      </c>
      <c r="H46" s="303">
        <v>0</v>
      </c>
      <c r="I46" s="303">
        <v>0</v>
      </c>
      <c r="J46" s="302">
        <f t="shared" si="40"/>
        <v>3</v>
      </c>
      <c r="K46" s="303">
        <v>3</v>
      </c>
      <c r="L46" s="303">
        <v>0</v>
      </c>
      <c r="M46" s="302">
        <f t="shared" si="41"/>
        <v>3</v>
      </c>
      <c r="N46" s="303">
        <v>1</v>
      </c>
      <c r="O46" s="303">
        <v>2</v>
      </c>
      <c r="P46" s="211">
        <f t="shared" si="42"/>
        <v>7</v>
      </c>
      <c r="Q46" s="303">
        <v>4</v>
      </c>
      <c r="R46" s="303">
        <v>3</v>
      </c>
      <c r="S46" s="211">
        <f t="shared" si="43"/>
        <v>2</v>
      </c>
      <c r="T46" s="303">
        <v>2</v>
      </c>
      <c r="U46" s="303">
        <v>0</v>
      </c>
      <c r="V46" s="211">
        <f t="shared" si="44"/>
        <v>7</v>
      </c>
      <c r="W46" s="303">
        <v>3</v>
      </c>
      <c r="X46" s="303">
        <v>4</v>
      </c>
      <c r="Y46" s="211">
        <f>SUM(Z46+AA46)</f>
        <v>22</v>
      </c>
      <c r="Z46" s="211">
        <f>SUM(Q46,T46,W46,H46,K46,N46)</f>
        <v>13</v>
      </c>
      <c r="AA46" s="211">
        <f t="shared" si="45"/>
        <v>9</v>
      </c>
      <c r="AB46" s="211">
        <f t="shared" si="46"/>
        <v>9</v>
      </c>
      <c r="AC46" s="303">
        <v>1</v>
      </c>
      <c r="AD46" s="304">
        <v>8</v>
      </c>
      <c r="AE46" s="211">
        <f t="shared" si="47"/>
        <v>4</v>
      </c>
      <c r="AF46" s="302">
        <v>0</v>
      </c>
      <c r="AG46" s="305">
        <v>4</v>
      </c>
      <c r="AH46" s="89"/>
      <c r="AI46" s="90"/>
      <c r="AJ46" s="137"/>
    </row>
    <row r="47" spans="1:37" s="20" customFormat="1" ht="15.75" customHeight="1" x14ac:dyDescent="0.25">
      <c r="A47" s="111"/>
      <c r="B47" s="351" t="s">
        <v>68</v>
      </c>
      <c r="C47" s="352"/>
      <c r="D47" s="352"/>
      <c r="E47" s="112"/>
      <c r="F47" s="134">
        <f>SUM(F42:F46)</f>
        <v>18</v>
      </c>
      <c r="G47" s="134">
        <f>H47+I47</f>
        <v>0</v>
      </c>
      <c r="H47" s="140">
        <f t="shared" ref="H47:AG47" si="48">SUM(H42:H46)</f>
        <v>0</v>
      </c>
      <c r="I47" s="140">
        <f t="shared" si="48"/>
        <v>0</v>
      </c>
      <c r="J47" s="134">
        <f t="shared" si="48"/>
        <v>11</v>
      </c>
      <c r="K47" s="140">
        <f t="shared" si="48"/>
        <v>9</v>
      </c>
      <c r="L47" s="134">
        <f t="shared" si="48"/>
        <v>2</v>
      </c>
      <c r="M47" s="134">
        <f t="shared" si="48"/>
        <v>26</v>
      </c>
      <c r="N47" s="140">
        <f t="shared" si="48"/>
        <v>12</v>
      </c>
      <c r="O47" s="140">
        <f t="shared" si="48"/>
        <v>14</v>
      </c>
      <c r="P47" s="134">
        <f t="shared" si="48"/>
        <v>37</v>
      </c>
      <c r="Q47" s="140">
        <f t="shared" si="48"/>
        <v>22</v>
      </c>
      <c r="R47" s="140">
        <f t="shared" si="48"/>
        <v>15</v>
      </c>
      <c r="S47" s="134">
        <f t="shared" si="48"/>
        <v>45</v>
      </c>
      <c r="T47" s="140">
        <f t="shared" si="48"/>
        <v>25</v>
      </c>
      <c r="U47" s="140">
        <f t="shared" si="48"/>
        <v>20</v>
      </c>
      <c r="V47" s="134">
        <f t="shared" si="48"/>
        <v>63</v>
      </c>
      <c r="W47" s="140">
        <f t="shared" si="48"/>
        <v>37</v>
      </c>
      <c r="X47" s="140">
        <f t="shared" si="48"/>
        <v>26</v>
      </c>
      <c r="Y47" s="134">
        <f t="shared" si="48"/>
        <v>182</v>
      </c>
      <c r="Z47" s="134">
        <f t="shared" si="48"/>
        <v>105</v>
      </c>
      <c r="AA47" s="134">
        <f t="shared" si="48"/>
        <v>77</v>
      </c>
      <c r="AB47" s="134">
        <f t="shared" si="48"/>
        <v>59</v>
      </c>
      <c r="AC47" s="140">
        <f t="shared" si="48"/>
        <v>4</v>
      </c>
      <c r="AD47" s="141">
        <f t="shared" si="48"/>
        <v>55</v>
      </c>
      <c r="AE47" s="134">
        <f t="shared" si="48"/>
        <v>16</v>
      </c>
      <c r="AF47" s="134">
        <f t="shared" si="48"/>
        <v>1</v>
      </c>
      <c r="AG47" s="142">
        <f t="shared" si="48"/>
        <v>15</v>
      </c>
      <c r="AH47" s="143"/>
      <c r="AI47" s="90"/>
      <c r="AJ47" s="138"/>
      <c r="AK47" s="138"/>
    </row>
    <row r="48" spans="1:37" s="165" customFormat="1" ht="17.25" customHeight="1" x14ac:dyDescent="0.25">
      <c r="A48" s="158" t="s">
        <v>181</v>
      </c>
      <c r="B48" s="159" t="s">
        <v>182</v>
      </c>
      <c r="C48" s="160" t="s">
        <v>183</v>
      </c>
      <c r="D48" s="161" t="s">
        <v>184</v>
      </c>
      <c r="E48" s="162" t="s">
        <v>185</v>
      </c>
      <c r="F48" s="319">
        <v>3</v>
      </c>
      <c r="G48" s="320">
        <f>H48+I48</f>
        <v>5</v>
      </c>
      <c r="H48" s="319">
        <v>4</v>
      </c>
      <c r="I48" s="319">
        <v>1</v>
      </c>
      <c r="J48" s="320">
        <f>K48+L48</f>
        <v>10</v>
      </c>
      <c r="K48" s="319">
        <v>4</v>
      </c>
      <c r="L48" s="319">
        <v>6</v>
      </c>
      <c r="M48" s="320">
        <f>N48+O48</f>
        <v>10</v>
      </c>
      <c r="N48" s="319">
        <v>6</v>
      </c>
      <c r="O48" s="319">
        <v>4</v>
      </c>
      <c r="P48" s="320">
        <f>Q48+R48</f>
        <v>16</v>
      </c>
      <c r="Q48" s="319">
        <v>11</v>
      </c>
      <c r="R48" s="319">
        <v>5</v>
      </c>
      <c r="S48" s="320">
        <f>T48+U48</f>
        <v>16</v>
      </c>
      <c r="T48" s="319">
        <v>9</v>
      </c>
      <c r="U48" s="319">
        <v>7</v>
      </c>
      <c r="V48" s="320">
        <f>W48+X48</f>
        <v>23</v>
      </c>
      <c r="W48" s="319">
        <v>13</v>
      </c>
      <c r="X48" s="319">
        <v>10</v>
      </c>
      <c r="Y48" s="320">
        <f>SUM(Z48+AA48)</f>
        <v>80</v>
      </c>
      <c r="Z48" s="320">
        <f>SUM(Q48,T48,W48,H48,K48,N48)</f>
        <v>47</v>
      </c>
      <c r="AA48" s="320">
        <f t="shared" ref="AA48:AA50" si="49">SUM(R48,U48,X48,I48,L48,O48)</f>
        <v>33</v>
      </c>
      <c r="AB48" s="320">
        <f>AC48+AD48</f>
        <v>12</v>
      </c>
      <c r="AC48" s="319">
        <v>3</v>
      </c>
      <c r="AD48" s="319">
        <v>9</v>
      </c>
      <c r="AE48" s="321">
        <f>AF48+AG48</f>
        <v>4</v>
      </c>
      <c r="AF48" s="319">
        <v>0</v>
      </c>
      <c r="AG48" s="322">
        <v>4</v>
      </c>
      <c r="AH48" s="163"/>
      <c r="AI48" s="164"/>
      <c r="AK48" s="166"/>
    </row>
    <row r="49" spans="1:37" s="169" customFormat="1" ht="17.25" customHeight="1" x14ac:dyDescent="0.25">
      <c r="A49" s="115" t="s">
        <v>186</v>
      </c>
      <c r="B49" s="116" t="s">
        <v>187</v>
      </c>
      <c r="C49" s="87" t="s">
        <v>188</v>
      </c>
      <c r="D49" s="88" t="s">
        <v>189</v>
      </c>
      <c r="E49" s="86" t="s">
        <v>190</v>
      </c>
      <c r="F49" s="290">
        <v>7</v>
      </c>
      <c r="G49" s="290">
        <f>H49+I49</f>
        <v>5</v>
      </c>
      <c r="H49" s="290">
        <v>2</v>
      </c>
      <c r="I49" s="290">
        <v>3</v>
      </c>
      <c r="J49" s="290">
        <f>K49+L49</f>
        <v>35</v>
      </c>
      <c r="K49" s="290">
        <v>19</v>
      </c>
      <c r="L49" s="290">
        <v>16</v>
      </c>
      <c r="M49" s="290">
        <f>N49+O49</f>
        <v>40</v>
      </c>
      <c r="N49" s="290">
        <v>23</v>
      </c>
      <c r="O49" s="290">
        <v>17</v>
      </c>
      <c r="P49" s="197">
        <f>Q49+R49</f>
        <v>61</v>
      </c>
      <c r="Q49" s="290">
        <v>40</v>
      </c>
      <c r="R49" s="290">
        <v>21</v>
      </c>
      <c r="S49" s="197">
        <f>T49+U49</f>
        <v>56</v>
      </c>
      <c r="T49" s="290">
        <v>28</v>
      </c>
      <c r="U49" s="290">
        <v>28</v>
      </c>
      <c r="V49" s="197">
        <f>W49+X49</f>
        <v>62</v>
      </c>
      <c r="W49" s="290">
        <v>35</v>
      </c>
      <c r="X49" s="290">
        <v>27</v>
      </c>
      <c r="Y49" s="197">
        <f>SUM(Z49+AA49)</f>
        <v>259</v>
      </c>
      <c r="Z49" s="197">
        <f>SUM(Q49,T49,W49,H49,K49,N49)</f>
        <v>147</v>
      </c>
      <c r="AA49" s="197">
        <f t="shared" si="49"/>
        <v>112</v>
      </c>
      <c r="AB49" s="197">
        <f>AC49+AD49</f>
        <v>45</v>
      </c>
      <c r="AC49" s="290">
        <v>1</v>
      </c>
      <c r="AD49" s="290">
        <v>44</v>
      </c>
      <c r="AE49" s="306">
        <f>AF49+AG49</f>
        <v>0</v>
      </c>
      <c r="AF49" s="290"/>
      <c r="AG49" s="292"/>
      <c r="AH49" s="89"/>
      <c r="AI49" s="167"/>
      <c r="AJ49" s="168"/>
      <c r="AK49" s="168"/>
    </row>
    <row r="50" spans="1:37" s="169" customFormat="1" ht="17.25" customHeight="1" x14ac:dyDescent="0.25">
      <c r="A50" s="170" t="s">
        <v>191</v>
      </c>
      <c r="B50" s="118" t="s">
        <v>192</v>
      </c>
      <c r="C50" s="95" t="s">
        <v>193</v>
      </c>
      <c r="D50" s="96" t="s">
        <v>194</v>
      </c>
      <c r="E50" s="94" t="s">
        <v>195</v>
      </c>
      <c r="F50" s="293">
        <v>3</v>
      </c>
      <c r="G50" s="293">
        <f>H50+I50</f>
        <v>1</v>
      </c>
      <c r="H50" s="293">
        <v>0</v>
      </c>
      <c r="I50" s="293">
        <v>1</v>
      </c>
      <c r="J50" s="293">
        <f>K50+L50</f>
        <v>11</v>
      </c>
      <c r="K50" s="293">
        <v>5</v>
      </c>
      <c r="L50" s="293">
        <v>6</v>
      </c>
      <c r="M50" s="293">
        <f>N50+O50</f>
        <v>4</v>
      </c>
      <c r="N50" s="293">
        <v>3</v>
      </c>
      <c r="O50" s="293">
        <v>1</v>
      </c>
      <c r="P50" s="198">
        <f>Q50+R50</f>
        <v>20</v>
      </c>
      <c r="Q50" s="293">
        <v>4</v>
      </c>
      <c r="R50" s="293">
        <v>16</v>
      </c>
      <c r="S50" s="198">
        <f>T50+U50</f>
        <v>14</v>
      </c>
      <c r="T50" s="293">
        <v>7</v>
      </c>
      <c r="U50" s="293">
        <v>7</v>
      </c>
      <c r="V50" s="198">
        <f>W50+X50</f>
        <v>15</v>
      </c>
      <c r="W50" s="293">
        <v>7</v>
      </c>
      <c r="X50" s="293">
        <v>8</v>
      </c>
      <c r="Y50" s="198">
        <f>SUM(Z50+AA50)</f>
        <v>65</v>
      </c>
      <c r="Z50" s="198">
        <f>SUM(Q50,T50,W50,H50,K50,N50)</f>
        <v>26</v>
      </c>
      <c r="AA50" s="198">
        <f t="shared" si="49"/>
        <v>39</v>
      </c>
      <c r="AB50" s="198">
        <f>AC50+AD50</f>
        <v>11</v>
      </c>
      <c r="AC50" s="293">
        <v>0</v>
      </c>
      <c r="AD50" s="293">
        <v>11</v>
      </c>
      <c r="AE50" s="291">
        <f>AF50+AG50</f>
        <v>0</v>
      </c>
      <c r="AF50" s="293">
        <v>0</v>
      </c>
      <c r="AG50" s="294">
        <v>0</v>
      </c>
      <c r="AH50" s="89"/>
      <c r="AI50" s="167"/>
      <c r="AJ50" s="168"/>
      <c r="AK50" s="168"/>
    </row>
    <row r="51" spans="1:37" s="169" customFormat="1" ht="17.25" customHeight="1" x14ac:dyDescent="0.25">
      <c r="A51" s="171"/>
      <c r="B51" s="353" t="s">
        <v>98</v>
      </c>
      <c r="C51" s="354"/>
      <c r="D51" s="354"/>
      <c r="E51" s="120"/>
      <c r="F51" s="123">
        <f>SUM(F49:F50)</f>
        <v>10</v>
      </c>
      <c r="G51" s="123">
        <f t="shared" ref="G51" si="50">H51+I51</f>
        <v>6</v>
      </c>
      <c r="H51" s="172">
        <f t="shared" ref="H51:AG51" si="51">SUM(H49:H50)</f>
        <v>2</v>
      </c>
      <c r="I51" s="172">
        <f t="shared" si="51"/>
        <v>4</v>
      </c>
      <c r="J51" s="123">
        <f t="shared" si="51"/>
        <v>46</v>
      </c>
      <c r="K51" s="172">
        <f t="shared" si="51"/>
        <v>24</v>
      </c>
      <c r="L51" s="123">
        <f t="shared" si="51"/>
        <v>22</v>
      </c>
      <c r="M51" s="123">
        <f t="shared" si="51"/>
        <v>44</v>
      </c>
      <c r="N51" s="172">
        <f t="shared" si="51"/>
        <v>26</v>
      </c>
      <c r="O51" s="172">
        <f t="shared" si="51"/>
        <v>18</v>
      </c>
      <c r="P51" s="123">
        <f t="shared" si="51"/>
        <v>81</v>
      </c>
      <c r="Q51" s="172">
        <f t="shared" si="51"/>
        <v>44</v>
      </c>
      <c r="R51" s="172">
        <f t="shared" si="51"/>
        <v>37</v>
      </c>
      <c r="S51" s="123">
        <f t="shared" si="51"/>
        <v>70</v>
      </c>
      <c r="T51" s="172">
        <f t="shared" si="51"/>
        <v>35</v>
      </c>
      <c r="U51" s="172">
        <f t="shared" si="51"/>
        <v>35</v>
      </c>
      <c r="V51" s="123">
        <f t="shared" si="51"/>
        <v>77</v>
      </c>
      <c r="W51" s="172">
        <f t="shared" si="51"/>
        <v>42</v>
      </c>
      <c r="X51" s="172">
        <f t="shared" si="51"/>
        <v>35</v>
      </c>
      <c r="Y51" s="123">
        <f t="shared" si="51"/>
        <v>324</v>
      </c>
      <c r="Z51" s="123">
        <f t="shared" si="51"/>
        <v>173</v>
      </c>
      <c r="AA51" s="123">
        <f t="shared" si="51"/>
        <v>151</v>
      </c>
      <c r="AB51" s="123">
        <f t="shared" si="51"/>
        <v>56</v>
      </c>
      <c r="AC51" s="172">
        <f t="shared" si="51"/>
        <v>1</v>
      </c>
      <c r="AD51" s="172">
        <f t="shared" si="51"/>
        <v>55</v>
      </c>
      <c r="AE51" s="123">
        <f t="shared" si="51"/>
        <v>0</v>
      </c>
      <c r="AF51" s="173">
        <f t="shared" si="51"/>
        <v>0</v>
      </c>
      <c r="AG51" s="174">
        <f t="shared" si="51"/>
        <v>0</v>
      </c>
      <c r="AH51" s="175"/>
      <c r="AI51" s="167"/>
      <c r="AJ51" s="168"/>
      <c r="AK51" s="168"/>
    </row>
    <row r="52" spans="1:37" s="184" customFormat="1" ht="17.25" customHeight="1" x14ac:dyDescent="0.25">
      <c r="A52" s="176" t="s">
        <v>196</v>
      </c>
      <c r="B52" s="177" t="s">
        <v>197</v>
      </c>
      <c r="C52" s="178" t="s">
        <v>198</v>
      </c>
      <c r="D52" s="179">
        <v>103</v>
      </c>
      <c r="E52" s="180" t="s">
        <v>199</v>
      </c>
      <c r="F52" s="181">
        <v>4</v>
      </c>
      <c r="G52" s="181">
        <f>H52+I52</f>
        <v>0</v>
      </c>
      <c r="H52" s="181"/>
      <c r="I52" s="181">
        <v>0</v>
      </c>
      <c r="J52" s="181">
        <f>K52+L52</f>
        <v>9</v>
      </c>
      <c r="K52" s="181">
        <v>3</v>
      </c>
      <c r="L52" s="181">
        <v>6</v>
      </c>
      <c r="M52" s="181">
        <f>N52+O52</f>
        <v>5</v>
      </c>
      <c r="N52" s="181">
        <v>1</v>
      </c>
      <c r="O52" s="181">
        <v>4</v>
      </c>
      <c r="P52" s="323">
        <f>Q52+R52</f>
        <v>9</v>
      </c>
      <c r="Q52" s="181">
        <v>4</v>
      </c>
      <c r="R52" s="181">
        <v>5</v>
      </c>
      <c r="S52" s="323">
        <f>T52+U52</f>
        <v>17</v>
      </c>
      <c r="T52" s="181">
        <v>5</v>
      </c>
      <c r="U52" s="181">
        <v>12</v>
      </c>
      <c r="V52" s="323">
        <f>W52+X52</f>
        <v>11</v>
      </c>
      <c r="W52" s="181">
        <v>8</v>
      </c>
      <c r="X52" s="181">
        <v>3</v>
      </c>
      <c r="Y52" s="323">
        <f>SUM(Z52+AA52)</f>
        <v>51</v>
      </c>
      <c r="Z52" s="323">
        <f t="shared" ref="Z52:AA54" si="52">SUM(H52,K52,N52,Q52,T52,W52)</f>
        <v>21</v>
      </c>
      <c r="AA52" s="323">
        <f t="shared" si="52"/>
        <v>30</v>
      </c>
      <c r="AB52" s="324">
        <f>AC52+AD52</f>
        <v>11</v>
      </c>
      <c r="AC52" s="181">
        <v>1</v>
      </c>
      <c r="AD52" s="325">
        <v>10</v>
      </c>
      <c r="AE52" s="323">
        <f>AF52+AG52</f>
        <v>3</v>
      </c>
      <c r="AF52" s="181">
        <v>0</v>
      </c>
      <c r="AG52" s="326">
        <v>3</v>
      </c>
      <c r="AH52" s="182"/>
      <c r="AI52" s="167"/>
      <c r="AJ52" s="183"/>
      <c r="AK52" s="183"/>
    </row>
    <row r="53" spans="1:37" s="184" customFormat="1" ht="17.25" customHeight="1" x14ac:dyDescent="0.25">
      <c r="A53" s="327">
        <v>2</v>
      </c>
      <c r="B53" s="185" t="s">
        <v>200</v>
      </c>
      <c r="C53" s="186" t="s">
        <v>201</v>
      </c>
      <c r="D53" s="187" t="s">
        <v>202</v>
      </c>
      <c r="E53" s="188" t="s">
        <v>203</v>
      </c>
      <c r="F53" s="189">
        <v>3</v>
      </c>
      <c r="G53" s="189">
        <f>H53+I53</f>
        <v>0</v>
      </c>
      <c r="H53" s="189"/>
      <c r="I53" s="189"/>
      <c r="J53" s="189">
        <f>K53+L53</f>
        <v>10</v>
      </c>
      <c r="K53" s="189">
        <v>6</v>
      </c>
      <c r="L53" s="189">
        <v>4</v>
      </c>
      <c r="M53" s="189">
        <f>N53+O53</f>
        <v>4</v>
      </c>
      <c r="N53" s="189">
        <v>3</v>
      </c>
      <c r="O53" s="189">
        <v>1</v>
      </c>
      <c r="P53" s="328">
        <f>Q53+R53</f>
        <v>11</v>
      </c>
      <c r="Q53" s="189">
        <v>2</v>
      </c>
      <c r="R53" s="189">
        <v>9</v>
      </c>
      <c r="S53" s="328">
        <f>T53+U53</f>
        <v>9</v>
      </c>
      <c r="T53" s="189">
        <v>4</v>
      </c>
      <c r="U53" s="189">
        <v>5</v>
      </c>
      <c r="V53" s="328">
        <f>W53+X53</f>
        <v>16</v>
      </c>
      <c r="W53" s="189">
        <v>9</v>
      </c>
      <c r="X53" s="189">
        <v>7</v>
      </c>
      <c r="Y53" s="328">
        <f>SUM(Z53+AA53)</f>
        <v>50</v>
      </c>
      <c r="Z53" s="328">
        <f t="shared" si="52"/>
        <v>24</v>
      </c>
      <c r="AA53" s="328">
        <f t="shared" si="52"/>
        <v>26</v>
      </c>
      <c r="AB53" s="329">
        <f>AC53+AD53</f>
        <v>11</v>
      </c>
      <c r="AC53" s="189">
        <v>1</v>
      </c>
      <c r="AD53" s="330">
        <v>10</v>
      </c>
      <c r="AE53" s="328">
        <f>AF53+AG53</f>
        <v>4</v>
      </c>
      <c r="AF53" s="189">
        <v>0</v>
      </c>
      <c r="AG53" s="331">
        <v>4</v>
      </c>
      <c r="AH53" s="182"/>
      <c r="AI53" s="167"/>
      <c r="AJ53" s="183"/>
      <c r="AK53" s="183"/>
    </row>
    <row r="54" spans="1:37" s="184" customFormat="1" ht="17.25" customHeight="1" x14ac:dyDescent="0.25">
      <c r="A54" s="190"/>
      <c r="B54" s="355" t="s">
        <v>68</v>
      </c>
      <c r="C54" s="355"/>
      <c r="D54" s="355"/>
      <c r="E54" s="191"/>
      <c r="F54" s="332">
        <f>SUM(F52:F53)</f>
        <v>7</v>
      </c>
      <c r="G54" s="332">
        <f>SUM(H54:I54)</f>
        <v>0</v>
      </c>
      <c r="H54" s="332">
        <f t="shared" ref="H54:Y54" si="53">SUM(H52:H53)</f>
        <v>0</v>
      </c>
      <c r="I54" s="332">
        <f t="shared" si="53"/>
        <v>0</v>
      </c>
      <c r="J54" s="332">
        <f t="shared" si="53"/>
        <v>19</v>
      </c>
      <c r="K54" s="332">
        <f t="shared" si="53"/>
        <v>9</v>
      </c>
      <c r="L54" s="332">
        <f t="shared" si="53"/>
        <v>10</v>
      </c>
      <c r="M54" s="332">
        <f t="shared" si="53"/>
        <v>9</v>
      </c>
      <c r="N54" s="332">
        <f t="shared" si="53"/>
        <v>4</v>
      </c>
      <c r="O54" s="332">
        <f t="shared" si="53"/>
        <v>5</v>
      </c>
      <c r="P54" s="332">
        <f t="shared" si="53"/>
        <v>20</v>
      </c>
      <c r="Q54" s="332">
        <f t="shared" si="53"/>
        <v>6</v>
      </c>
      <c r="R54" s="332">
        <f t="shared" si="53"/>
        <v>14</v>
      </c>
      <c r="S54" s="332">
        <f t="shared" si="53"/>
        <v>26</v>
      </c>
      <c r="T54" s="332">
        <f t="shared" si="53"/>
        <v>9</v>
      </c>
      <c r="U54" s="332">
        <f t="shared" si="53"/>
        <v>17</v>
      </c>
      <c r="V54" s="332">
        <f t="shared" si="53"/>
        <v>27</v>
      </c>
      <c r="W54" s="332">
        <f t="shared" si="53"/>
        <v>17</v>
      </c>
      <c r="X54" s="332">
        <f t="shared" si="53"/>
        <v>10</v>
      </c>
      <c r="Y54" s="332">
        <f t="shared" si="53"/>
        <v>101</v>
      </c>
      <c r="Z54" s="332">
        <f t="shared" si="52"/>
        <v>45</v>
      </c>
      <c r="AA54" s="332">
        <f t="shared" si="52"/>
        <v>56</v>
      </c>
      <c r="AB54" s="332">
        <f t="shared" ref="AB54:AG54" si="54">SUM(AB52:AB53)</f>
        <v>22</v>
      </c>
      <c r="AC54" s="332">
        <f t="shared" si="54"/>
        <v>2</v>
      </c>
      <c r="AD54" s="332">
        <f t="shared" si="54"/>
        <v>20</v>
      </c>
      <c r="AE54" s="332">
        <f t="shared" si="54"/>
        <v>7</v>
      </c>
      <c r="AF54" s="332">
        <f t="shared" si="54"/>
        <v>0</v>
      </c>
      <c r="AG54" s="333">
        <f t="shared" si="54"/>
        <v>7</v>
      </c>
      <c r="AH54" s="192"/>
      <c r="AI54" s="167"/>
      <c r="AJ54" s="21"/>
    </row>
    <row r="55" spans="1:37" s="169" customFormat="1" ht="17.25" customHeight="1" x14ac:dyDescent="0.25">
      <c r="A55" s="135" t="s">
        <v>204</v>
      </c>
      <c r="B55" s="86" t="s">
        <v>205</v>
      </c>
      <c r="C55" s="87" t="s">
        <v>206</v>
      </c>
      <c r="D55" s="88" t="s">
        <v>207</v>
      </c>
      <c r="E55" s="86" t="s">
        <v>208</v>
      </c>
      <c r="F55" s="290">
        <v>2</v>
      </c>
      <c r="G55" s="290">
        <f t="shared" ref="G55:G58" si="55">H55+I55</f>
        <v>1</v>
      </c>
      <c r="H55" s="290"/>
      <c r="I55" s="290">
        <v>1</v>
      </c>
      <c r="J55" s="290">
        <f t="shared" ref="J55:J58" si="56">K55+L55</f>
        <v>4</v>
      </c>
      <c r="K55" s="290">
        <v>1</v>
      </c>
      <c r="L55" s="290">
        <v>3</v>
      </c>
      <c r="M55" s="290">
        <f t="shared" ref="M55:M58" si="57">N55+O55</f>
        <v>1</v>
      </c>
      <c r="N55" s="290"/>
      <c r="O55" s="290">
        <v>1</v>
      </c>
      <c r="P55" s="197">
        <f t="shared" ref="P55:P58" si="58">Q55+R55</f>
        <v>4</v>
      </c>
      <c r="Q55" s="290"/>
      <c r="R55" s="290">
        <v>4</v>
      </c>
      <c r="S55" s="197">
        <f t="shared" ref="S55:S58" si="59">T55+U55</f>
        <v>6</v>
      </c>
      <c r="T55" s="290">
        <v>3</v>
      </c>
      <c r="U55" s="290">
        <v>3</v>
      </c>
      <c r="V55" s="197">
        <f t="shared" ref="V55:V58" si="60">W55+X55</f>
        <v>12</v>
      </c>
      <c r="W55" s="290">
        <v>9</v>
      </c>
      <c r="X55" s="290">
        <v>3</v>
      </c>
      <c r="Y55" s="197">
        <f>SUM(Z55+AA55)</f>
        <v>28</v>
      </c>
      <c r="Z55" s="197">
        <f>SUM(Q55,T55,W55,H55,K55,N55)</f>
        <v>13</v>
      </c>
      <c r="AA55" s="197">
        <f t="shared" ref="AA55:AA58" si="61">SUM(R55,U55,X55,I55,L55,O55)</f>
        <v>15</v>
      </c>
      <c r="AB55" s="197">
        <f t="shared" ref="AB55:AB58" si="62">AC55+AD55</f>
        <v>8</v>
      </c>
      <c r="AC55" s="290">
        <v>0</v>
      </c>
      <c r="AD55" s="290">
        <v>8</v>
      </c>
      <c r="AE55" s="306">
        <f>AF55+AG55</f>
        <v>2</v>
      </c>
      <c r="AF55" s="290">
        <v>0</v>
      </c>
      <c r="AG55" s="292">
        <v>2</v>
      </c>
      <c r="AH55" s="89"/>
      <c r="AI55" s="167"/>
      <c r="AJ55" s="168"/>
      <c r="AK55" s="168"/>
    </row>
    <row r="56" spans="1:37" s="169" customFormat="1" ht="17.25" customHeight="1" x14ac:dyDescent="0.25">
      <c r="A56" s="193"/>
      <c r="B56" s="94" t="s">
        <v>209</v>
      </c>
      <c r="C56" s="95" t="s">
        <v>210</v>
      </c>
      <c r="D56" s="96" t="s">
        <v>211</v>
      </c>
      <c r="E56" s="94" t="s">
        <v>212</v>
      </c>
      <c r="F56" s="293">
        <v>3</v>
      </c>
      <c r="G56" s="293">
        <f t="shared" si="55"/>
        <v>1</v>
      </c>
      <c r="H56" s="293"/>
      <c r="I56" s="293">
        <v>1</v>
      </c>
      <c r="J56" s="293">
        <f t="shared" si="56"/>
        <v>9</v>
      </c>
      <c r="K56" s="293">
        <v>4</v>
      </c>
      <c r="L56" s="293">
        <v>5</v>
      </c>
      <c r="M56" s="293">
        <f t="shared" si="57"/>
        <v>8</v>
      </c>
      <c r="N56" s="293">
        <v>3</v>
      </c>
      <c r="O56" s="293">
        <v>5</v>
      </c>
      <c r="P56" s="198">
        <f t="shared" si="58"/>
        <v>8</v>
      </c>
      <c r="Q56" s="293">
        <v>8</v>
      </c>
      <c r="R56" s="293"/>
      <c r="S56" s="198">
        <f t="shared" si="59"/>
        <v>14</v>
      </c>
      <c r="T56" s="293">
        <v>9</v>
      </c>
      <c r="U56" s="293">
        <v>5</v>
      </c>
      <c r="V56" s="198">
        <f t="shared" si="60"/>
        <v>6</v>
      </c>
      <c r="W56" s="293">
        <v>4</v>
      </c>
      <c r="X56" s="293">
        <v>2</v>
      </c>
      <c r="Y56" s="198">
        <f>SUM(Z56+AA56)</f>
        <v>46</v>
      </c>
      <c r="Z56" s="198">
        <f>SUM(Q56,T56,W56,H56,K56,N56)</f>
        <v>28</v>
      </c>
      <c r="AA56" s="198">
        <f t="shared" si="61"/>
        <v>18</v>
      </c>
      <c r="AB56" s="198">
        <f t="shared" si="62"/>
        <v>13</v>
      </c>
      <c r="AC56" s="293">
        <v>0</v>
      </c>
      <c r="AD56" s="293">
        <v>13</v>
      </c>
      <c r="AE56" s="291">
        <f>AF56+AG56</f>
        <v>4</v>
      </c>
      <c r="AF56" s="293">
        <v>1</v>
      </c>
      <c r="AG56" s="294">
        <v>3</v>
      </c>
      <c r="AH56" s="89"/>
      <c r="AI56" s="167"/>
      <c r="AJ56" s="168"/>
      <c r="AK56" s="168"/>
    </row>
    <row r="57" spans="1:37" s="169" customFormat="1" ht="17.25" customHeight="1" x14ac:dyDescent="0.25">
      <c r="A57" s="193"/>
      <c r="B57" s="94" t="s">
        <v>213</v>
      </c>
      <c r="C57" s="95" t="s">
        <v>214</v>
      </c>
      <c r="D57" s="96" t="s">
        <v>215</v>
      </c>
      <c r="E57" s="94" t="s">
        <v>216</v>
      </c>
      <c r="F57" s="293">
        <v>4</v>
      </c>
      <c r="G57" s="293">
        <f t="shared" si="55"/>
        <v>14</v>
      </c>
      <c r="H57" s="293">
        <v>7</v>
      </c>
      <c r="I57" s="293">
        <v>7</v>
      </c>
      <c r="J57" s="293">
        <f t="shared" si="56"/>
        <v>36</v>
      </c>
      <c r="K57" s="293">
        <v>16</v>
      </c>
      <c r="L57" s="293">
        <v>20</v>
      </c>
      <c r="M57" s="293">
        <f t="shared" si="57"/>
        <v>37</v>
      </c>
      <c r="N57" s="293">
        <v>16</v>
      </c>
      <c r="O57" s="293">
        <v>21</v>
      </c>
      <c r="P57" s="198">
        <f t="shared" si="58"/>
        <v>26</v>
      </c>
      <c r="Q57" s="293">
        <v>15</v>
      </c>
      <c r="R57" s="293">
        <v>11</v>
      </c>
      <c r="S57" s="198">
        <f t="shared" si="59"/>
        <v>32</v>
      </c>
      <c r="T57" s="293">
        <v>16</v>
      </c>
      <c r="U57" s="293">
        <v>16</v>
      </c>
      <c r="V57" s="198">
        <f t="shared" si="60"/>
        <v>37</v>
      </c>
      <c r="W57" s="293">
        <v>22</v>
      </c>
      <c r="X57" s="293">
        <v>15</v>
      </c>
      <c r="Y57" s="198">
        <f>SUM(Z57+AA57)</f>
        <v>182</v>
      </c>
      <c r="Z57" s="198">
        <f>SUM(Q57,T57,W57,H57,K57,N57)</f>
        <v>92</v>
      </c>
      <c r="AA57" s="198">
        <f t="shared" si="61"/>
        <v>90</v>
      </c>
      <c r="AB57" s="198">
        <f t="shared" si="62"/>
        <v>46</v>
      </c>
      <c r="AC57" s="293">
        <v>0</v>
      </c>
      <c r="AD57" s="293">
        <v>46</v>
      </c>
      <c r="AE57" s="291">
        <f>AF57+AG57</f>
        <v>7</v>
      </c>
      <c r="AF57" s="293">
        <v>0</v>
      </c>
      <c r="AG57" s="294">
        <v>7</v>
      </c>
      <c r="AH57" s="89"/>
      <c r="AI57" s="167"/>
      <c r="AJ57" s="168"/>
      <c r="AK57" s="168"/>
    </row>
    <row r="58" spans="1:37" s="169" customFormat="1" ht="17.25" customHeight="1" x14ac:dyDescent="0.25">
      <c r="A58" s="170" t="s">
        <v>217</v>
      </c>
      <c r="B58" s="94" t="s">
        <v>218</v>
      </c>
      <c r="C58" s="95" t="s">
        <v>219</v>
      </c>
      <c r="D58" s="96" t="s">
        <v>220</v>
      </c>
      <c r="E58" s="94" t="s">
        <v>221</v>
      </c>
      <c r="F58" s="293">
        <v>3</v>
      </c>
      <c r="G58" s="293">
        <f t="shared" si="55"/>
        <v>0</v>
      </c>
      <c r="H58" s="293"/>
      <c r="I58" s="293">
        <v>0</v>
      </c>
      <c r="J58" s="293">
        <f t="shared" si="56"/>
        <v>11</v>
      </c>
      <c r="K58" s="293">
        <v>5</v>
      </c>
      <c r="L58" s="293">
        <v>6</v>
      </c>
      <c r="M58" s="293">
        <f t="shared" si="57"/>
        <v>11</v>
      </c>
      <c r="N58" s="293">
        <v>5</v>
      </c>
      <c r="O58" s="293">
        <v>6</v>
      </c>
      <c r="P58" s="198">
        <f t="shared" si="58"/>
        <v>11</v>
      </c>
      <c r="Q58" s="293">
        <v>6</v>
      </c>
      <c r="R58" s="293">
        <v>5</v>
      </c>
      <c r="S58" s="198">
        <f t="shared" si="59"/>
        <v>19</v>
      </c>
      <c r="T58" s="293">
        <v>10</v>
      </c>
      <c r="U58" s="293">
        <v>9</v>
      </c>
      <c r="V58" s="198">
        <f t="shared" si="60"/>
        <v>15</v>
      </c>
      <c r="W58" s="293">
        <v>9</v>
      </c>
      <c r="X58" s="293">
        <v>6</v>
      </c>
      <c r="Y58" s="198">
        <f>SUM(Z58+AA58)</f>
        <v>67</v>
      </c>
      <c r="Z58" s="198">
        <f>SUM(Q58,T58,W58,H58,K58,N58)</f>
        <v>35</v>
      </c>
      <c r="AA58" s="198">
        <f t="shared" si="61"/>
        <v>32</v>
      </c>
      <c r="AB58" s="198">
        <f t="shared" si="62"/>
        <v>15</v>
      </c>
      <c r="AC58" s="293">
        <v>0</v>
      </c>
      <c r="AD58" s="293">
        <v>15</v>
      </c>
      <c r="AE58" s="291">
        <f>AF58+AG58</f>
        <v>3</v>
      </c>
      <c r="AF58" s="293">
        <v>0</v>
      </c>
      <c r="AG58" s="294">
        <v>3</v>
      </c>
      <c r="AH58" s="89"/>
      <c r="AI58" s="167"/>
      <c r="AJ58" s="168"/>
      <c r="AK58" s="168"/>
    </row>
    <row r="59" spans="1:37" s="20" customFormat="1" ht="15.75" customHeight="1" x14ac:dyDescent="0.25">
      <c r="A59" s="171"/>
      <c r="B59" s="353" t="s">
        <v>68</v>
      </c>
      <c r="C59" s="354"/>
      <c r="D59" s="354"/>
      <c r="E59" s="120"/>
      <c r="F59" s="123">
        <f>SUM(F55:F58)</f>
        <v>12</v>
      </c>
      <c r="G59" s="123">
        <f t="shared" ref="G59:AG59" si="63">SUM(G55:G58)</f>
        <v>16</v>
      </c>
      <c r="H59" s="123">
        <f t="shared" si="63"/>
        <v>7</v>
      </c>
      <c r="I59" s="123">
        <f t="shared" si="63"/>
        <v>9</v>
      </c>
      <c r="J59" s="123">
        <f t="shared" si="63"/>
        <v>60</v>
      </c>
      <c r="K59" s="123">
        <f t="shared" si="63"/>
        <v>26</v>
      </c>
      <c r="L59" s="123">
        <f t="shared" si="63"/>
        <v>34</v>
      </c>
      <c r="M59" s="123">
        <f t="shared" si="63"/>
        <v>57</v>
      </c>
      <c r="N59" s="123">
        <f t="shared" si="63"/>
        <v>24</v>
      </c>
      <c r="O59" s="123">
        <f t="shared" si="63"/>
        <v>33</v>
      </c>
      <c r="P59" s="123">
        <f t="shared" si="63"/>
        <v>49</v>
      </c>
      <c r="Q59" s="123">
        <f t="shared" si="63"/>
        <v>29</v>
      </c>
      <c r="R59" s="123">
        <f t="shared" si="63"/>
        <v>20</v>
      </c>
      <c r="S59" s="123">
        <f t="shared" si="63"/>
        <v>71</v>
      </c>
      <c r="T59" s="123">
        <f t="shared" si="63"/>
        <v>38</v>
      </c>
      <c r="U59" s="123">
        <f t="shared" si="63"/>
        <v>33</v>
      </c>
      <c r="V59" s="123">
        <f t="shared" si="63"/>
        <v>70</v>
      </c>
      <c r="W59" s="123">
        <f t="shared" si="63"/>
        <v>44</v>
      </c>
      <c r="X59" s="123">
        <f t="shared" si="63"/>
        <v>26</v>
      </c>
      <c r="Y59" s="123">
        <f t="shared" si="63"/>
        <v>323</v>
      </c>
      <c r="Z59" s="123">
        <f t="shared" si="63"/>
        <v>168</v>
      </c>
      <c r="AA59" s="123">
        <f t="shared" si="63"/>
        <v>155</v>
      </c>
      <c r="AB59" s="123">
        <f t="shared" si="63"/>
        <v>82</v>
      </c>
      <c r="AC59" s="123">
        <f t="shared" si="63"/>
        <v>0</v>
      </c>
      <c r="AD59" s="123">
        <f t="shared" si="63"/>
        <v>82</v>
      </c>
      <c r="AE59" s="123">
        <f t="shared" si="63"/>
        <v>16</v>
      </c>
      <c r="AF59" s="123">
        <f t="shared" si="63"/>
        <v>1</v>
      </c>
      <c r="AG59" s="174">
        <f t="shared" si="63"/>
        <v>15</v>
      </c>
      <c r="AH59" s="175"/>
      <c r="AI59" s="90"/>
      <c r="AJ59" s="21"/>
      <c r="AK59" s="114"/>
    </row>
    <row r="60" spans="1:37" s="68" customFormat="1" ht="15.75" customHeight="1" x14ac:dyDescent="0.25">
      <c r="A60" s="194" t="s">
        <v>222</v>
      </c>
      <c r="B60" s="195" t="s">
        <v>223</v>
      </c>
      <c r="C60" s="145" t="s">
        <v>224</v>
      </c>
      <c r="D60" s="196" t="s">
        <v>225</v>
      </c>
      <c r="E60" s="195" t="s">
        <v>226</v>
      </c>
      <c r="F60" s="149">
        <v>3</v>
      </c>
      <c r="G60" s="197">
        <f t="shared" ref="G60:G105" si="64">SUM(H60:I60)</f>
        <v>6</v>
      </c>
      <c r="H60" s="149">
        <v>4</v>
      </c>
      <c r="I60" s="149">
        <v>2</v>
      </c>
      <c r="J60" s="197">
        <f t="shared" ref="J60:J105" si="65">SUM(K60:L60)</f>
        <v>18</v>
      </c>
      <c r="K60" s="149">
        <v>8</v>
      </c>
      <c r="L60" s="149">
        <v>10</v>
      </c>
      <c r="M60" s="197">
        <f t="shared" ref="M60:M105" si="66">SUM(N60:O60)</f>
        <v>24</v>
      </c>
      <c r="N60" s="334">
        <v>12</v>
      </c>
      <c r="O60" s="149">
        <v>12</v>
      </c>
      <c r="P60" s="197">
        <f t="shared" ref="P60:P105" si="67">SUM(Q60:R60)</f>
        <v>29</v>
      </c>
      <c r="Q60" s="149">
        <v>15</v>
      </c>
      <c r="R60" s="149">
        <v>14</v>
      </c>
      <c r="S60" s="197">
        <f t="shared" ref="S60:S105" si="68">SUM(T60:U60)</f>
        <v>28</v>
      </c>
      <c r="T60" s="149">
        <v>15</v>
      </c>
      <c r="U60" s="149">
        <v>13</v>
      </c>
      <c r="V60" s="197">
        <f t="shared" ref="V60:V105" si="69">SUM(W60:X60)</f>
        <v>31</v>
      </c>
      <c r="W60" s="149">
        <v>15</v>
      </c>
      <c r="X60" s="149">
        <v>16</v>
      </c>
      <c r="Y60" s="197">
        <f>SUM(Z60:AA60)</f>
        <v>136</v>
      </c>
      <c r="Z60" s="198">
        <f t="shared" ref="Z60:AA70" si="70">SUM(H60,K60,N60,Q60,T60,W60)</f>
        <v>69</v>
      </c>
      <c r="AA60" s="198">
        <f t="shared" si="70"/>
        <v>67</v>
      </c>
      <c r="AB60" s="197">
        <f>SUM(AC60:AD60)</f>
        <v>15</v>
      </c>
      <c r="AC60" s="149">
        <v>0</v>
      </c>
      <c r="AD60" s="149">
        <v>15</v>
      </c>
      <c r="AE60" s="197">
        <f>SUM(AF60:AG60)</f>
        <v>0</v>
      </c>
      <c r="AF60" s="149">
        <v>0</v>
      </c>
      <c r="AG60" s="317">
        <v>0</v>
      </c>
      <c r="AH60" s="131"/>
      <c r="AI60" s="90"/>
      <c r="AJ60" s="21"/>
      <c r="AK60" s="21"/>
    </row>
    <row r="61" spans="1:37" s="203" customFormat="1" ht="15.75" customHeight="1" x14ac:dyDescent="0.25">
      <c r="A61" s="199"/>
      <c r="B61" s="200" t="s">
        <v>227</v>
      </c>
      <c r="C61" s="128" t="s">
        <v>228</v>
      </c>
      <c r="D61" s="201" t="s">
        <v>229</v>
      </c>
      <c r="E61" s="200" t="s">
        <v>230</v>
      </c>
      <c r="F61" s="335">
        <v>3</v>
      </c>
      <c r="G61" s="198">
        <f t="shared" si="64"/>
        <v>1</v>
      </c>
      <c r="H61" s="335">
        <v>1</v>
      </c>
      <c r="I61" s="335">
        <v>0</v>
      </c>
      <c r="J61" s="198">
        <f t="shared" si="65"/>
        <v>12</v>
      </c>
      <c r="K61" s="335">
        <v>5</v>
      </c>
      <c r="L61" s="335">
        <v>7</v>
      </c>
      <c r="M61" s="198">
        <f t="shared" si="66"/>
        <v>6</v>
      </c>
      <c r="N61" s="336">
        <v>3</v>
      </c>
      <c r="O61" s="335">
        <v>3</v>
      </c>
      <c r="P61" s="198">
        <f t="shared" si="67"/>
        <v>16</v>
      </c>
      <c r="Q61" s="335">
        <v>8</v>
      </c>
      <c r="R61" s="335">
        <v>8</v>
      </c>
      <c r="S61" s="198">
        <f t="shared" si="68"/>
        <v>17</v>
      </c>
      <c r="T61" s="335">
        <v>8</v>
      </c>
      <c r="U61" s="335">
        <v>9</v>
      </c>
      <c r="V61" s="198">
        <f t="shared" si="69"/>
        <v>17</v>
      </c>
      <c r="W61" s="335">
        <v>8</v>
      </c>
      <c r="X61" s="335">
        <v>9</v>
      </c>
      <c r="Y61" s="198">
        <f t="shared" ref="Y61:AA65" si="71">SUM(G61,J61,M61,P61,S61,V61)</f>
        <v>69</v>
      </c>
      <c r="Z61" s="198">
        <f t="shared" si="70"/>
        <v>33</v>
      </c>
      <c r="AA61" s="198">
        <f t="shared" si="71"/>
        <v>36</v>
      </c>
      <c r="AB61" s="198">
        <f t="shared" ref="AB61:AB105" si="72">SUM(AC61:AD61)</f>
        <v>14</v>
      </c>
      <c r="AC61" s="335">
        <v>5</v>
      </c>
      <c r="AD61" s="335">
        <v>9</v>
      </c>
      <c r="AE61" s="198">
        <f t="shared" ref="AE61:AE105" si="73">SUM(AF61:AG61)</f>
        <v>1</v>
      </c>
      <c r="AF61" s="335">
        <v>1</v>
      </c>
      <c r="AG61" s="337">
        <v>0</v>
      </c>
      <c r="AH61" s="202"/>
      <c r="AI61" s="90"/>
      <c r="AJ61" s="21"/>
      <c r="AK61" s="21"/>
    </row>
    <row r="62" spans="1:37" s="204" customFormat="1" ht="15.75" customHeight="1" x14ac:dyDescent="0.25">
      <c r="A62" s="199"/>
      <c r="B62" s="200" t="s">
        <v>231</v>
      </c>
      <c r="C62" s="128" t="s">
        <v>232</v>
      </c>
      <c r="D62" s="201" t="s">
        <v>233</v>
      </c>
      <c r="E62" s="127" t="s">
        <v>234</v>
      </c>
      <c r="F62" s="335">
        <v>0</v>
      </c>
      <c r="G62" s="198">
        <f t="shared" si="64"/>
        <v>0</v>
      </c>
      <c r="H62" s="335"/>
      <c r="I62" s="335"/>
      <c r="J62" s="198">
        <f t="shared" si="65"/>
        <v>0</v>
      </c>
      <c r="K62" s="335"/>
      <c r="L62" s="335"/>
      <c r="M62" s="198">
        <f t="shared" si="66"/>
        <v>0</v>
      </c>
      <c r="N62" s="336"/>
      <c r="O62" s="335"/>
      <c r="P62" s="198">
        <f t="shared" si="67"/>
        <v>0</v>
      </c>
      <c r="Q62" s="335"/>
      <c r="R62" s="335"/>
      <c r="S62" s="198">
        <f t="shared" si="68"/>
        <v>0</v>
      </c>
      <c r="T62" s="335"/>
      <c r="U62" s="335"/>
      <c r="V62" s="198">
        <f t="shared" si="69"/>
        <v>0</v>
      </c>
      <c r="W62" s="335"/>
      <c r="X62" s="335"/>
      <c r="Y62" s="198">
        <f t="shared" si="71"/>
        <v>0</v>
      </c>
      <c r="Z62" s="198">
        <f t="shared" si="70"/>
        <v>0</v>
      </c>
      <c r="AA62" s="198">
        <f t="shared" si="71"/>
        <v>0</v>
      </c>
      <c r="AB62" s="198">
        <f t="shared" si="72"/>
        <v>0</v>
      </c>
      <c r="AC62" s="335"/>
      <c r="AD62" s="335"/>
      <c r="AE62" s="198">
        <f t="shared" si="73"/>
        <v>0</v>
      </c>
      <c r="AF62" s="335"/>
      <c r="AG62" s="337"/>
      <c r="AH62" s="202"/>
      <c r="AI62" s="90"/>
      <c r="AJ62" s="21"/>
      <c r="AK62" s="21"/>
    </row>
    <row r="63" spans="1:37" s="204" customFormat="1" ht="15.75" customHeight="1" x14ac:dyDescent="0.25">
      <c r="A63" s="199"/>
      <c r="B63" s="200" t="s">
        <v>235</v>
      </c>
      <c r="C63" s="205" t="s">
        <v>236</v>
      </c>
      <c r="D63" s="129" t="s">
        <v>237</v>
      </c>
      <c r="E63" s="200" t="s">
        <v>238</v>
      </c>
      <c r="F63" s="335">
        <v>14</v>
      </c>
      <c r="G63" s="198">
        <f t="shared" si="64"/>
        <v>12</v>
      </c>
      <c r="H63" s="335">
        <v>8</v>
      </c>
      <c r="I63" s="335">
        <v>4</v>
      </c>
      <c r="J63" s="198">
        <f t="shared" si="65"/>
        <v>30</v>
      </c>
      <c r="K63" s="335">
        <v>15</v>
      </c>
      <c r="L63" s="335">
        <v>15</v>
      </c>
      <c r="M63" s="198">
        <f t="shared" si="66"/>
        <v>40</v>
      </c>
      <c r="N63" s="336">
        <v>22</v>
      </c>
      <c r="O63" s="335">
        <v>18</v>
      </c>
      <c r="P63" s="198">
        <f t="shared" si="67"/>
        <v>120</v>
      </c>
      <c r="Q63" s="335">
        <v>65</v>
      </c>
      <c r="R63" s="335">
        <v>55</v>
      </c>
      <c r="S63" s="198">
        <f t="shared" si="68"/>
        <v>91</v>
      </c>
      <c r="T63" s="335">
        <v>43</v>
      </c>
      <c r="U63" s="335">
        <v>48</v>
      </c>
      <c r="V63" s="198">
        <f t="shared" si="69"/>
        <v>95</v>
      </c>
      <c r="W63" s="335">
        <v>50</v>
      </c>
      <c r="X63" s="335">
        <v>45</v>
      </c>
      <c r="Y63" s="198">
        <f t="shared" si="71"/>
        <v>388</v>
      </c>
      <c r="Z63" s="198">
        <f t="shared" si="70"/>
        <v>203</v>
      </c>
      <c r="AA63" s="198">
        <f t="shared" si="71"/>
        <v>185</v>
      </c>
      <c r="AB63" s="198">
        <f t="shared" si="72"/>
        <v>35</v>
      </c>
      <c r="AC63" s="335">
        <v>3</v>
      </c>
      <c r="AD63" s="335">
        <v>32</v>
      </c>
      <c r="AE63" s="198">
        <f t="shared" si="73"/>
        <v>5</v>
      </c>
      <c r="AF63" s="335">
        <v>3</v>
      </c>
      <c r="AG63" s="337">
        <v>2</v>
      </c>
      <c r="AH63" s="202"/>
      <c r="AI63" s="90"/>
      <c r="AJ63" s="21"/>
      <c r="AK63" s="21"/>
    </row>
    <row r="64" spans="1:37" s="203" customFormat="1" ht="15.75" customHeight="1" x14ac:dyDescent="0.25">
      <c r="A64" s="206"/>
      <c r="B64" s="207" t="s">
        <v>239</v>
      </c>
      <c r="C64" s="208" t="s">
        <v>240</v>
      </c>
      <c r="D64" s="209" t="s">
        <v>241</v>
      </c>
      <c r="E64" s="210" t="s">
        <v>242</v>
      </c>
      <c r="F64" s="338">
        <v>4</v>
      </c>
      <c r="G64" s="211">
        <f t="shared" si="64"/>
        <v>6</v>
      </c>
      <c r="H64" s="338">
        <v>3</v>
      </c>
      <c r="I64" s="338">
        <v>3</v>
      </c>
      <c r="J64" s="211">
        <f t="shared" si="65"/>
        <v>16</v>
      </c>
      <c r="K64" s="338">
        <v>8</v>
      </c>
      <c r="L64" s="338">
        <v>8</v>
      </c>
      <c r="M64" s="211">
        <f t="shared" si="66"/>
        <v>20</v>
      </c>
      <c r="N64" s="339">
        <v>12</v>
      </c>
      <c r="O64" s="338">
        <v>8</v>
      </c>
      <c r="P64" s="211">
        <f t="shared" si="67"/>
        <v>32</v>
      </c>
      <c r="Q64" s="338">
        <v>19</v>
      </c>
      <c r="R64" s="338">
        <v>13</v>
      </c>
      <c r="S64" s="211">
        <f>SUM(T64:U64)</f>
        <v>31</v>
      </c>
      <c r="T64" s="338">
        <v>20</v>
      </c>
      <c r="U64" s="338">
        <v>11</v>
      </c>
      <c r="V64" s="211">
        <f t="shared" si="69"/>
        <v>29</v>
      </c>
      <c r="W64" s="338">
        <v>14</v>
      </c>
      <c r="X64" s="338">
        <v>15</v>
      </c>
      <c r="Y64" s="211">
        <f t="shared" si="71"/>
        <v>134</v>
      </c>
      <c r="Z64" s="211">
        <f t="shared" si="70"/>
        <v>76</v>
      </c>
      <c r="AA64" s="211">
        <f t="shared" si="71"/>
        <v>58</v>
      </c>
      <c r="AB64" s="211">
        <f t="shared" si="72"/>
        <v>23</v>
      </c>
      <c r="AC64" s="338">
        <v>0</v>
      </c>
      <c r="AD64" s="338">
        <v>23</v>
      </c>
      <c r="AE64" s="211">
        <f t="shared" si="73"/>
        <v>2</v>
      </c>
      <c r="AF64" s="338"/>
      <c r="AG64" s="340">
        <v>2</v>
      </c>
      <c r="AH64" s="202"/>
      <c r="AI64" s="90"/>
      <c r="AJ64" s="21"/>
      <c r="AK64" s="21"/>
    </row>
    <row r="65" spans="1:37" s="20" customFormat="1" ht="15.75" customHeight="1" x14ac:dyDescent="0.25">
      <c r="A65" s="64"/>
      <c r="B65" s="212" t="s">
        <v>243</v>
      </c>
      <c r="C65" s="128" t="s">
        <v>244</v>
      </c>
      <c r="D65" s="201" t="s">
        <v>245</v>
      </c>
      <c r="E65" s="200" t="s">
        <v>246</v>
      </c>
      <c r="F65" s="198">
        <v>3</v>
      </c>
      <c r="G65" s="198">
        <f t="shared" si="64"/>
        <v>3</v>
      </c>
      <c r="H65" s="198">
        <v>3</v>
      </c>
      <c r="I65" s="198">
        <v>0</v>
      </c>
      <c r="J65" s="198">
        <f t="shared" si="65"/>
        <v>22</v>
      </c>
      <c r="K65" s="198">
        <v>11</v>
      </c>
      <c r="L65" s="198">
        <v>11</v>
      </c>
      <c r="M65" s="198">
        <f>SUM(N65:O65)</f>
        <v>19</v>
      </c>
      <c r="N65" s="341">
        <v>11</v>
      </c>
      <c r="O65" s="198">
        <v>8</v>
      </c>
      <c r="P65" s="198">
        <f t="shared" si="67"/>
        <v>26</v>
      </c>
      <c r="Q65" s="198">
        <v>13</v>
      </c>
      <c r="R65" s="198">
        <v>13</v>
      </c>
      <c r="S65" s="198">
        <f t="shared" si="68"/>
        <v>26</v>
      </c>
      <c r="T65" s="198">
        <v>16</v>
      </c>
      <c r="U65" s="198">
        <v>10</v>
      </c>
      <c r="V65" s="198">
        <f t="shared" si="69"/>
        <v>24</v>
      </c>
      <c r="W65" s="198">
        <v>16</v>
      </c>
      <c r="X65" s="198">
        <v>8</v>
      </c>
      <c r="Y65" s="198">
        <f t="shared" si="71"/>
        <v>120</v>
      </c>
      <c r="Z65" s="198">
        <f t="shared" si="70"/>
        <v>70</v>
      </c>
      <c r="AA65" s="198">
        <f t="shared" si="71"/>
        <v>50</v>
      </c>
      <c r="AB65" s="198">
        <f t="shared" si="72"/>
        <v>20</v>
      </c>
      <c r="AC65" s="198">
        <v>2</v>
      </c>
      <c r="AD65" s="198">
        <v>18</v>
      </c>
      <c r="AE65" s="198">
        <f t="shared" si="73"/>
        <v>4</v>
      </c>
      <c r="AF65" s="198">
        <v>0</v>
      </c>
      <c r="AG65" s="342">
        <v>4</v>
      </c>
      <c r="AH65" s="213"/>
      <c r="AI65" s="90"/>
      <c r="AJ65" s="21"/>
      <c r="AK65" s="21"/>
    </row>
    <row r="66" spans="1:37" s="204" customFormat="1" ht="15.75" customHeight="1" x14ac:dyDescent="0.25">
      <c r="A66" s="199"/>
      <c r="B66" s="200" t="s">
        <v>247</v>
      </c>
      <c r="C66" s="128" t="s">
        <v>236</v>
      </c>
      <c r="D66" s="201" t="s">
        <v>248</v>
      </c>
      <c r="E66" s="200" t="s">
        <v>249</v>
      </c>
      <c r="F66" s="335">
        <v>3</v>
      </c>
      <c r="G66" s="198">
        <f t="shared" si="64"/>
        <v>6</v>
      </c>
      <c r="H66" s="335">
        <v>5</v>
      </c>
      <c r="I66" s="335">
        <v>1</v>
      </c>
      <c r="J66" s="198">
        <f t="shared" si="65"/>
        <v>18</v>
      </c>
      <c r="K66" s="335">
        <v>6</v>
      </c>
      <c r="L66" s="335">
        <v>12</v>
      </c>
      <c r="M66" s="198">
        <f t="shared" si="66"/>
        <v>21</v>
      </c>
      <c r="N66" s="336">
        <v>7</v>
      </c>
      <c r="O66" s="335">
        <v>14</v>
      </c>
      <c r="P66" s="198">
        <f t="shared" si="67"/>
        <v>21</v>
      </c>
      <c r="Q66" s="335">
        <v>10</v>
      </c>
      <c r="R66" s="335">
        <v>11</v>
      </c>
      <c r="S66" s="198">
        <f t="shared" si="68"/>
        <v>26</v>
      </c>
      <c r="T66" s="335">
        <v>14</v>
      </c>
      <c r="U66" s="335">
        <v>12</v>
      </c>
      <c r="V66" s="198">
        <f t="shared" si="69"/>
        <v>20</v>
      </c>
      <c r="W66" s="335">
        <v>8</v>
      </c>
      <c r="X66" s="335">
        <v>12</v>
      </c>
      <c r="Y66" s="198">
        <f>SUM(G66,J66,M66,P66,S66,V66)</f>
        <v>112</v>
      </c>
      <c r="Z66" s="198">
        <f t="shared" si="70"/>
        <v>50</v>
      </c>
      <c r="AA66" s="198">
        <f>SUM(I66,L66,O66,R66,U66,X66)</f>
        <v>62</v>
      </c>
      <c r="AB66" s="198">
        <f t="shared" si="72"/>
        <v>35</v>
      </c>
      <c r="AC66" s="335">
        <v>1</v>
      </c>
      <c r="AD66" s="335">
        <v>34</v>
      </c>
      <c r="AE66" s="198">
        <f t="shared" si="73"/>
        <v>1</v>
      </c>
      <c r="AF66" s="335">
        <v>0</v>
      </c>
      <c r="AG66" s="337">
        <v>1</v>
      </c>
      <c r="AH66" s="202"/>
      <c r="AI66" s="90"/>
      <c r="AJ66" s="21"/>
      <c r="AK66" s="21"/>
    </row>
    <row r="67" spans="1:37" s="204" customFormat="1" ht="15.75" customHeight="1" x14ac:dyDescent="0.25">
      <c r="A67" s="214"/>
      <c r="B67" s="215" t="s">
        <v>250</v>
      </c>
      <c r="C67" s="216" t="s">
        <v>251</v>
      </c>
      <c r="D67" s="217" t="s">
        <v>252</v>
      </c>
      <c r="E67" s="94" t="s">
        <v>253</v>
      </c>
      <c r="F67" s="198">
        <v>3</v>
      </c>
      <c r="G67" s="198">
        <f t="shared" si="64"/>
        <v>5</v>
      </c>
      <c r="H67" s="198">
        <v>2</v>
      </c>
      <c r="I67" s="198">
        <v>3</v>
      </c>
      <c r="J67" s="198">
        <f t="shared" si="65"/>
        <v>15</v>
      </c>
      <c r="K67" s="198">
        <v>5</v>
      </c>
      <c r="L67" s="198">
        <v>10</v>
      </c>
      <c r="M67" s="198">
        <f t="shared" si="66"/>
        <v>18</v>
      </c>
      <c r="N67" s="341">
        <v>9</v>
      </c>
      <c r="O67" s="198">
        <v>9</v>
      </c>
      <c r="P67" s="198">
        <f t="shared" si="67"/>
        <v>17</v>
      </c>
      <c r="Q67" s="198">
        <v>11</v>
      </c>
      <c r="R67" s="198">
        <v>6</v>
      </c>
      <c r="S67" s="198">
        <f t="shared" si="68"/>
        <v>17</v>
      </c>
      <c r="T67" s="198">
        <v>9</v>
      </c>
      <c r="U67" s="198">
        <v>8</v>
      </c>
      <c r="V67" s="198">
        <f t="shared" si="69"/>
        <v>18</v>
      </c>
      <c r="W67" s="198">
        <v>10</v>
      </c>
      <c r="X67" s="198">
        <v>8</v>
      </c>
      <c r="Y67" s="198">
        <f t="shared" ref="Y67:AA70" si="74">SUM(G67,J67,M67,P67,S67,V67)</f>
        <v>90</v>
      </c>
      <c r="Z67" s="198">
        <f t="shared" si="70"/>
        <v>46</v>
      </c>
      <c r="AA67" s="198">
        <f t="shared" si="74"/>
        <v>44</v>
      </c>
      <c r="AB67" s="198">
        <f t="shared" si="72"/>
        <v>25</v>
      </c>
      <c r="AC67" s="198">
        <v>1</v>
      </c>
      <c r="AD67" s="198">
        <v>24</v>
      </c>
      <c r="AE67" s="198">
        <f t="shared" si="73"/>
        <v>2</v>
      </c>
      <c r="AF67" s="198">
        <v>0</v>
      </c>
      <c r="AG67" s="342">
        <v>2</v>
      </c>
      <c r="AH67" s="213"/>
      <c r="AI67" s="90"/>
      <c r="AJ67" s="21"/>
      <c r="AK67" s="21"/>
    </row>
    <row r="68" spans="1:37" s="204" customFormat="1" ht="15.75" customHeight="1" x14ac:dyDescent="0.25">
      <c r="A68" s="214"/>
      <c r="B68" s="215" t="s">
        <v>254</v>
      </c>
      <c r="C68" s="216" t="s">
        <v>255</v>
      </c>
      <c r="D68" s="217" t="s">
        <v>256</v>
      </c>
      <c r="E68" s="94" t="s">
        <v>257</v>
      </c>
      <c r="F68" s="198">
        <v>5</v>
      </c>
      <c r="G68" s="198">
        <f t="shared" si="64"/>
        <v>6</v>
      </c>
      <c r="H68" s="198">
        <v>3</v>
      </c>
      <c r="I68" s="198">
        <v>3</v>
      </c>
      <c r="J68" s="198">
        <f t="shared" si="65"/>
        <v>22</v>
      </c>
      <c r="K68" s="198">
        <v>14</v>
      </c>
      <c r="L68" s="198">
        <v>8</v>
      </c>
      <c r="M68" s="198">
        <f t="shared" si="66"/>
        <v>30</v>
      </c>
      <c r="N68" s="341">
        <v>12</v>
      </c>
      <c r="O68" s="198">
        <v>18</v>
      </c>
      <c r="P68" s="198">
        <f t="shared" si="67"/>
        <v>32</v>
      </c>
      <c r="Q68" s="198">
        <v>23</v>
      </c>
      <c r="R68" s="198">
        <v>9</v>
      </c>
      <c r="S68" s="198">
        <f t="shared" si="68"/>
        <v>23</v>
      </c>
      <c r="T68" s="198">
        <v>15</v>
      </c>
      <c r="U68" s="198">
        <v>8</v>
      </c>
      <c r="V68" s="198">
        <f t="shared" si="69"/>
        <v>26</v>
      </c>
      <c r="W68" s="198">
        <v>10</v>
      </c>
      <c r="X68" s="198">
        <v>16</v>
      </c>
      <c r="Y68" s="198">
        <f t="shared" si="74"/>
        <v>139</v>
      </c>
      <c r="Z68" s="198">
        <f t="shared" si="70"/>
        <v>77</v>
      </c>
      <c r="AA68" s="198">
        <f t="shared" si="74"/>
        <v>62</v>
      </c>
      <c r="AB68" s="198">
        <f t="shared" si="72"/>
        <v>33</v>
      </c>
      <c r="AC68" s="198">
        <v>0</v>
      </c>
      <c r="AD68" s="198">
        <v>33</v>
      </c>
      <c r="AE68" s="198">
        <f t="shared" si="73"/>
        <v>4</v>
      </c>
      <c r="AF68" s="198"/>
      <c r="AG68" s="342">
        <v>4</v>
      </c>
      <c r="AH68" s="213"/>
      <c r="AI68" s="90"/>
      <c r="AJ68" s="21"/>
      <c r="AK68" s="21"/>
    </row>
    <row r="69" spans="1:37" s="204" customFormat="1" ht="15.75" customHeight="1" x14ac:dyDescent="0.25">
      <c r="A69" s="199"/>
      <c r="B69" s="218" t="s">
        <v>258</v>
      </c>
      <c r="C69" s="219" t="s">
        <v>259</v>
      </c>
      <c r="D69" s="220" t="s">
        <v>260</v>
      </c>
      <c r="E69" s="110" t="s">
        <v>261</v>
      </c>
      <c r="F69" s="211">
        <v>3</v>
      </c>
      <c r="G69" s="211">
        <f t="shared" si="64"/>
        <v>4</v>
      </c>
      <c r="H69" s="211">
        <v>2</v>
      </c>
      <c r="I69" s="211">
        <v>2</v>
      </c>
      <c r="J69" s="211">
        <f t="shared" si="65"/>
        <v>15</v>
      </c>
      <c r="K69" s="211">
        <v>7</v>
      </c>
      <c r="L69" s="211">
        <v>8</v>
      </c>
      <c r="M69" s="211">
        <f t="shared" si="66"/>
        <v>18</v>
      </c>
      <c r="N69" s="343">
        <v>11</v>
      </c>
      <c r="O69" s="211">
        <v>7</v>
      </c>
      <c r="P69" s="211">
        <f t="shared" si="67"/>
        <v>25</v>
      </c>
      <c r="Q69" s="211">
        <v>13</v>
      </c>
      <c r="R69" s="211">
        <v>12</v>
      </c>
      <c r="S69" s="211">
        <f t="shared" si="68"/>
        <v>23</v>
      </c>
      <c r="T69" s="211">
        <v>12</v>
      </c>
      <c r="U69" s="211">
        <v>11</v>
      </c>
      <c r="V69" s="211">
        <f t="shared" si="69"/>
        <v>23</v>
      </c>
      <c r="W69" s="211">
        <v>13</v>
      </c>
      <c r="X69" s="211">
        <v>10</v>
      </c>
      <c r="Y69" s="211">
        <f t="shared" si="74"/>
        <v>108</v>
      </c>
      <c r="Z69" s="211">
        <f t="shared" si="70"/>
        <v>58</v>
      </c>
      <c r="AA69" s="211">
        <f t="shared" si="74"/>
        <v>50</v>
      </c>
      <c r="AB69" s="211">
        <f t="shared" si="72"/>
        <v>15</v>
      </c>
      <c r="AC69" s="211">
        <v>2</v>
      </c>
      <c r="AD69" s="211">
        <v>13</v>
      </c>
      <c r="AE69" s="211">
        <f t="shared" si="73"/>
        <v>3</v>
      </c>
      <c r="AF69" s="211">
        <v>0</v>
      </c>
      <c r="AG69" s="344">
        <v>3</v>
      </c>
      <c r="AH69" s="213"/>
      <c r="AI69" s="90"/>
      <c r="AJ69" s="21"/>
      <c r="AK69" s="21"/>
    </row>
    <row r="70" spans="1:37" s="204" customFormat="1" ht="15.75" customHeight="1" x14ac:dyDescent="0.25">
      <c r="A70" s="199"/>
      <c r="B70" s="215" t="s">
        <v>262</v>
      </c>
      <c r="C70" s="216" t="s">
        <v>263</v>
      </c>
      <c r="D70" s="217" t="s">
        <v>264</v>
      </c>
      <c r="E70" s="94" t="s">
        <v>265</v>
      </c>
      <c r="F70" s="198">
        <v>6</v>
      </c>
      <c r="G70" s="198">
        <f t="shared" si="64"/>
        <v>18</v>
      </c>
      <c r="H70" s="198">
        <v>10</v>
      </c>
      <c r="I70" s="198">
        <v>8</v>
      </c>
      <c r="J70" s="198">
        <f t="shared" si="65"/>
        <v>18</v>
      </c>
      <c r="K70" s="198">
        <v>8</v>
      </c>
      <c r="L70" s="198">
        <v>10</v>
      </c>
      <c r="M70" s="198">
        <f t="shared" si="66"/>
        <v>24</v>
      </c>
      <c r="N70" s="341">
        <v>12</v>
      </c>
      <c r="O70" s="198">
        <v>12</v>
      </c>
      <c r="P70" s="198">
        <f t="shared" si="67"/>
        <v>39</v>
      </c>
      <c r="Q70" s="198">
        <v>17</v>
      </c>
      <c r="R70" s="198">
        <v>22</v>
      </c>
      <c r="S70" s="198">
        <f t="shared" si="68"/>
        <v>40</v>
      </c>
      <c r="T70" s="198">
        <v>21</v>
      </c>
      <c r="U70" s="198">
        <v>19</v>
      </c>
      <c r="V70" s="198">
        <f t="shared" si="69"/>
        <v>47</v>
      </c>
      <c r="W70" s="198">
        <v>19</v>
      </c>
      <c r="X70" s="198">
        <v>28</v>
      </c>
      <c r="Y70" s="198">
        <f t="shared" si="74"/>
        <v>186</v>
      </c>
      <c r="Z70" s="198">
        <f t="shared" si="70"/>
        <v>87</v>
      </c>
      <c r="AA70" s="198">
        <f t="shared" si="74"/>
        <v>99</v>
      </c>
      <c r="AB70" s="198">
        <f t="shared" si="72"/>
        <v>44</v>
      </c>
      <c r="AC70" s="198">
        <v>1</v>
      </c>
      <c r="AD70" s="198">
        <v>43</v>
      </c>
      <c r="AE70" s="198">
        <f t="shared" si="73"/>
        <v>1</v>
      </c>
      <c r="AF70" s="198"/>
      <c r="AG70" s="342">
        <v>1</v>
      </c>
      <c r="AH70" s="213"/>
      <c r="AI70" s="90"/>
      <c r="AJ70" s="21"/>
      <c r="AK70" s="21"/>
    </row>
    <row r="71" spans="1:37" s="204" customFormat="1" ht="15.75" customHeight="1" x14ac:dyDescent="0.25">
      <c r="A71" s="199"/>
      <c r="B71" s="221" t="s">
        <v>266</v>
      </c>
      <c r="C71" s="216" t="s">
        <v>267</v>
      </c>
      <c r="D71" s="217" t="s">
        <v>268</v>
      </c>
      <c r="E71" s="94" t="s">
        <v>269</v>
      </c>
      <c r="F71" s="198">
        <v>6</v>
      </c>
      <c r="G71" s="198">
        <f t="shared" si="64"/>
        <v>10</v>
      </c>
      <c r="H71" s="198">
        <v>6</v>
      </c>
      <c r="I71" s="198">
        <v>4</v>
      </c>
      <c r="J71" s="198">
        <f t="shared" si="65"/>
        <v>16</v>
      </c>
      <c r="K71" s="198">
        <v>5</v>
      </c>
      <c r="L71" s="198">
        <v>11</v>
      </c>
      <c r="M71" s="198">
        <f t="shared" si="66"/>
        <v>21</v>
      </c>
      <c r="N71" s="341">
        <v>11</v>
      </c>
      <c r="O71" s="198">
        <v>10</v>
      </c>
      <c r="P71" s="198">
        <f t="shared" si="67"/>
        <v>27</v>
      </c>
      <c r="Q71" s="198">
        <v>14</v>
      </c>
      <c r="R71" s="198">
        <v>13</v>
      </c>
      <c r="S71" s="198">
        <f t="shared" si="68"/>
        <v>24</v>
      </c>
      <c r="T71" s="198">
        <v>9</v>
      </c>
      <c r="U71" s="198">
        <v>15</v>
      </c>
      <c r="V71" s="198">
        <f t="shared" si="69"/>
        <v>25</v>
      </c>
      <c r="W71" s="198">
        <v>11</v>
      </c>
      <c r="X71" s="198">
        <v>14</v>
      </c>
      <c r="Y71" s="198">
        <f t="shared" ref="Y71" si="75">SUM(Z71:AA71)</f>
        <v>123</v>
      </c>
      <c r="Z71" s="198">
        <f>SUM(Q71,T71,W71,H71,K71,N71)</f>
        <v>56</v>
      </c>
      <c r="AA71" s="198">
        <f t="shared" ref="AA71" si="76">SUM(R71,U71,X71,I71,L71,O71)</f>
        <v>67</v>
      </c>
      <c r="AB71" s="198">
        <f t="shared" si="72"/>
        <v>17</v>
      </c>
      <c r="AC71" s="198"/>
      <c r="AD71" s="198">
        <v>17</v>
      </c>
      <c r="AE71" s="198">
        <f t="shared" si="73"/>
        <v>8</v>
      </c>
      <c r="AF71" s="198"/>
      <c r="AG71" s="342">
        <v>8</v>
      </c>
      <c r="AH71" s="213"/>
      <c r="AI71" s="90"/>
      <c r="AJ71" s="21"/>
      <c r="AK71" s="21"/>
    </row>
    <row r="72" spans="1:37" s="204" customFormat="1" ht="15.75" customHeight="1" x14ac:dyDescent="0.25">
      <c r="A72" s="199"/>
      <c r="B72" s="215" t="s">
        <v>270</v>
      </c>
      <c r="C72" s="216" t="s">
        <v>271</v>
      </c>
      <c r="D72" s="217" t="s">
        <v>272</v>
      </c>
      <c r="E72" s="94" t="s">
        <v>273</v>
      </c>
      <c r="F72" s="198">
        <v>3</v>
      </c>
      <c r="G72" s="198">
        <f t="shared" si="64"/>
        <v>3</v>
      </c>
      <c r="H72" s="198">
        <v>1</v>
      </c>
      <c r="I72" s="198">
        <v>2</v>
      </c>
      <c r="J72" s="198">
        <f t="shared" si="65"/>
        <v>16</v>
      </c>
      <c r="K72" s="198">
        <v>9</v>
      </c>
      <c r="L72" s="198">
        <v>7</v>
      </c>
      <c r="M72" s="198">
        <f t="shared" si="66"/>
        <v>15</v>
      </c>
      <c r="N72" s="341">
        <v>11</v>
      </c>
      <c r="O72" s="198">
        <v>4</v>
      </c>
      <c r="P72" s="198">
        <f t="shared" si="67"/>
        <v>23</v>
      </c>
      <c r="Q72" s="198">
        <v>9</v>
      </c>
      <c r="R72" s="198">
        <v>14</v>
      </c>
      <c r="S72" s="198">
        <f t="shared" si="68"/>
        <v>22</v>
      </c>
      <c r="T72" s="198">
        <v>10</v>
      </c>
      <c r="U72" s="198">
        <v>12</v>
      </c>
      <c r="V72" s="198">
        <f t="shared" si="69"/>
        <v>14</v>
      </c>
      <c r="W72" s="198">
        <v>8</v>
      </c>
      <c r="X72" s="198">
        <v>6</v>
      </c>
      <c r="Y72" s="198">
        <f>SUM(G72,J72,M72,P72,S72,V72)</f>
        <v>93</v>
      </c>
      <c r="Z72" s="198">
        <f>SUM(H72,K72,N72,Q72,T72,W72)</f>
        <v>48</v>
      </c>
      <c r="AA72" s="198">
        <f>SUM(I72,L72,O72,R72,U72,X72)</f>
        <v>45</v>
      </c>
      <c r="AB72" s="198">
        <f t="shared" si="72"/>
        <v>15</v>
      </c>
      <c r="AC72" s="198">
        <v>1</v>
      </c>
      <c r="AD72" s="198">
        <v>14</v>
      </c>
      <c r="AE72" s="198">
        <f t="shared" si="73"/>
        <v>5</v>
      </c>
      <c r="AF72" s="198"/>
      <c r="AG72" s="342">
        <v>5</v>
      </c>
      <c r="AH72" s="213"/>
      <c r="AI72" s="90"/>
      <c r="AJ72" s="21"/>
      <c r="AK72" s="21"/>
    </row>
    <row r="73" spans="1:37" s="204" customFormat="1" ht="15.75" customHeight="1" x14ac:dyDescent="0.25">
      <c r="A73" s="199"/>
      <c r="B73" s="222" t="s">
        <v>274</v>
      </c>
      <c r="C73" s="216" t="s">
        <v>275</v>
      </c>
      <c r="D73" s="217" t="s">
        <v>276</v>
      </c>
      <c r="E73" s="94" t="s">
        <v>277</v>
      </c>
      <c r="F73" s="198">
        <v>3</v>
      </c>
      <c r="G73" s="198">
        <f t="shared" si="64"/>
        <v>12</v>
      </c>
      <c r="H73" s="198">
        <v>5</v>
      </c>
      <c r="I73" s="198">
        <v>7</v>
      </c>
      <c r="J73" s="198">
        <f t="shared" si="65"/>
        <v>30</v>
      </c>
      <c r="K73" s="198">
        <v>14</v>
      </c>
      <c r="L73" s="198">
        <v>16</v>
      </c>
      <c r="M73" s="198">
        <f t="shared" si="66"/>
        <v>30</v>
      </c>
      <c r="N73" s="341">
        <v>18</v>
      </c>
      <c r="O73" s="198">
        <v>12</v>
      </c>
      <c r="P73" s="198">
        <f t="shared" si="67"/>
        <v>32</v>
      </c>
      <c r="Q73" s="198">
        <v>17</v>
      </c>
      <c r="R73" s="198">
        <v>15</v>
      </c>
      <c r="S73" s="198">
        <f t="shared" si="68"/>
        <v>32</v>
      </c>
      <c r="T73" s="198">
        <v>18</v>
      </c>
      <c r="U73" s="198">
        <v>14</v>
      </c>
      <c r="V73" s="198">
        <f t="shared" si="69"/>
        <v>33</v>
      </c>
      <c r="W73" s="198">
        <v>19</v>
      </c>
      <c r="X73" s="198">
        <v>14</v>
      </c>
      <c r="Y73" s="198">
        <f t="shared" ref="Y73:AA84" si="77">SUM(G73,J73,M73,P73,S73,V73)</f>
        <v>169</v>
      </c>
      <c r="Z73" s="198">
        <f t="shared" si="77"/>
        <v>91</v>
      </c>
      <c r="AA73" s="198">
        <f t="shared" si="77"/>
        <v>78</v>
      </c>
      <c r="AB73" s="198">
        <f t="shared" si="72"/>
        <v>20</v>
      </c>
      <c r="AC73" s="198">
        <v>1</v>
      </c>
      <c r="AD73" s="198">
        <v>19</v>
      </c>
      <c r="AE73" s="198">
        <f t="shared" si="73"/>
        <v>6</v>
      </c>
      <c r="AF73" s="198">
        <v>1</v>
      </c>
      <c r="AG73" s="342">
        <v>5</v>
      </c>
      <c r="AH73" s="213"/>
      <c r="AI73" s="90"/>
      <c r="AJ73" s="21"/>
      <c r="AK73" s="21"/>
    </row>
    <row r="74" spans="1:37" s="204" customFormat="1" ht="15.75" customHeight="1" x14ac:dyDescent="0.25">
      <c r="A74" s="199"/>
      <c r="B74" s="223" t="s">
        <v>278</v>
      </c>
      <c r="C74" s="219" t="s">
        <v>279</v>
      </c>
      <c r="D74" s="220" t="s">
        <v>280</v>
      </c>
      <c r="E74" s="110" t="s">
        <v>281</v>
      </c>
      <c r="F74" s="211">
        <v>3</v>
      </c>
      <c r="G74" s="211">
        <f t="shared" si="64"/>
        <v>6</v>
      </c>
      <c r="H74" s="211">
        <v>4</v>
      </c>
      <c r="I74" s="211">
        <v>2</v>
      </c>
      <c r="J74" s="211">
        <f t="shared" si="65"/>
        <v>12</v>
      </c>
      <c r="K74" s="211">
        <v>4</v>
      </c>
      <c r="L74" s="211">
        <v>8</v>
      </c>
      <c r="M74" s="211">
        <f t="shared" si="66"/>
        <v>12</v>
      </c>
      <c r="N74" s="343">
        <v>6</v>
      </c>
      <c r="O74" s="211">
        <v>6</v>
      </c>
      <c r="P74" s="211">
        <f t="shared" si="67"/>
        <v>16</v>
      </c>
      <c r="Q74" s="211">
        <v>10</v>
      </c>
      <c r="R74" s="211">
        <v>6</v>
      </c>
      <c r="S74" s="211">
        <f t="shared" si="68"/>
        <v>17</v>
      </c>
      <c r="T74" s="211">
        <v>7</v>
      </c>
      <c r="U74" s="211">
        <v>10</v>
      </c>
      <c r="V74" s="211">
        <f t="shared" si="69"/>
        <v>13</v>
      </c>
      <c r="W74" s="211">
        <v>8</v>
      </c>
      <c r="X74" s="211">
        <v>5</v>
      </c>
      <c r="Y74" s="211">
        <f t="shared" si="77"/>
        <v>76</v>
      </c>
      <c r="Z74" s="211">
        <f t="shared" si="77"/>
        <v>39</v>
      </c>
      <c r="AA74" s="211">
        <f t="shared" si="77"/>
        <v>37</v>
      </c>
      <c r="AB74" s="211">
        <f t="shared" si="72"/>
        <v>15</v>
      </c>
      <c r="AC74" s="211">
        <v>4</v>
      </c>
      <c r="AD74" s="211">
        <v>11</v>
      </c>
      <c r="AE74" s="211">
        <f t="shared" si="73"/>
        <v>2</v>
      </c>
      <c r="AF74" s="211"/>
      <c r="AG74" s="344">
        <v>2</v>
      </c>
      <c r="AH74" s="213"/>
      <c r="AI74" s="90"/>
      <c r="AJ74" s="21"/>
      <c r="AK74" s="21"/>
    </row>
    <row r="75" spans="1:37" s="204" customFormat="1" ht="15.75" customHeight="1" x14ac:dyDescent="0.25">
      <c r="A75" s="199"/>
      <c r="B75" s="224" t="s">
        <v>282</v>
      </c>
      <c r="C75" s="216" t="s">
        <v>283</v>
      </c>
      <c r="D75" s="217" t="s">
        <v>284</v>
      </c>
      <c r="E75" s="94" t="s">
        <v>285</v>
      </c>
      <c r="F75" s="198">
        <v>3</v>
      </c>
      <c r="G75" s="198">
        <f t="shared" si="64"/>
        <v>5</v>
      </c>
      <c r="H75" s="198">
        <v>4</v>
      </c>
      <c r="I75" s="198">
        <v>1</v>
      </c>
      <c r="J75" s="198">
        <f t="shared" si="65"/>
        <v>11</v>
      </c>
      <c r="K75" s="198">
        <v>6</v>
      </c>
      <c r="L75" s="198">
        <v>5</v>
      </c>
      <c r="M75" s="198">
        <f t="shared" si="66"/>
        <v>14</v>
      </c>
      <c r="N75" s="341">
        <v>6</v>
      </c>
      <c r="O75" s="198">
        <v>8</v>
      </c>
      <c r="P75" s="198">
        <f t="shared" si="67"/>
        <v>16</v>
      </c>
      <c r="Q75" s="198">
        <v>5</v>
      </c>
      <c r="R75" s="198">
        <v>11</v>
      </c>
      <c r="S75" s="198">
        <f t="shared" si="68"/>
        <v>12</v>
      </c>
      <c r="T75" s="198">
        <v>3</v>
      </c>
      <c r="U75" s="198">
        <v>9</v>
      </c>
      <c r="V75" s="198">
        <f t="shared" si="69"/>
        <v>19</v>
      </c>
      <c r="W75" s="198">
        <v>11</v>
      </c>
      <c r="X75" s="198">
        <v>8</v>
      </c>
      <c r="Y75" s="198">
        <f>SUM(G75,J75,M75,P75,S75,V75)</f>
        <v>77</v>
      </c>
      <c r="Z75" s="198">
        <f t="shared" si="77"/>
        <v>35</v>
      </c>
      <c r="AA75" s="198">
        <f>SUM(I75,L75,O75,R75,U75,X75)</f>
        <v>42</v>
      </c>
      <c r="AB75" s="198">
        <f t="shared" si="72"/>
        <v>16</v>
      </c>
      <c r="AC75" s="198">
        <v>0</v>
      </c>
      <c r="AD75" s="198">
        <v>16</v>
      </c>
      <c r="AE75" s="198">
        <f t="shared" si="73"/>
        <v>5</v>
      </c>
      <c r="AF75" s="198">
        <v>0</v>
      </c>
      <c r="AG75" s="342">
        <v>5</v>
      </c>
      <c r="AH75" s="213"/>
      <c r="AI75" s="90"/>
      <c r="AJ75" s="21"/>
      <c r="AK75" s="21"/>
    </row>
    <row r="76" spans="1:37" s="204" customFormat="1" ht="15.75" customHeight="1" x14ac:dyDescent="0.25">
      <c r="A76" s="199"/>
      <c r="B76" s="224" t="s">
        <v>286</v>
      </c>
      <c r="C76" s="216" t="s">
        <v>287</v>
      </c>
      <c r="D76" s="217" t="s">
        <v>288</v>
      </c>
      <c r="E76" s="94" t="s">
        <v>289</v>
      </c>
      <c r="F76" s="198">
        <v>3</v>
      </c>
      <c r="G76" s="198">
        <f t="shared" si="64"/>
        <v>4</v>
      </c>
      <c r="H76" s="198">
        <v>1</v>
      </c>
      <c r="I76" s="198">
        <v>3</v>
      </c>
      <c r="J76" s="198">
        <f t="shared" si="65"/>
        <v>10</v>
      </c>
      <c r="K76" s="198">
        <v>3</v>
      </c>
      <c r="L76" s="198">
        <v>7</v>
      </c>
      <c r="M76" s="198">
        <f t="shared" si="66"/>
        <v>11</v>
      </c>
      <c r="N76" s="341">
        <v>4</v>
      </c>
      <c r="O76" s="198">
        <v>7</v>
      </c>
      <c r="P76" s="198">
        <f t="shared" si="67"/>
        <v>21</v>
      </c>
      <c r="Q76" s="198">
        <v>11</v>
      </c>
      <c r="R76" s="198">
        <v>10</v>
      </c>
      <c r="S76" s="198">
        <f t="shared" si="68"/>
        <v>21</v>
      </c>
      <c r="T76" s="198">
        <v>10</v>
      </c>
      <c r="U76" s="198">
        <v>11</v>
      </c>
      <c r="V76" s="198">
        <f t="shared" si="69"/>
        <v>20</v>
      </c>
      <c r="W76" s="198">
        <v>10</v>
      </c>
      <c r="X76" s="198">
        <v>10</v>
      </c>
      <c r="Y76" s="198">
        <f t="shared" ref="Y76:AA83" si="78">SUM(G76,J76,M76,P76,S76,V76)</f>
        <v>87</v>
      </c>
      <c r="Z76" s="198">
        <f t="shared" si="77"/>
        <v>39</v>
      </c>
      <c r="AA76" s="198">
        <f t="shared" si="78"/>
        <v>48</v>
      </c>
      <c r="AB76" s="198">
        <f t="shared" si="72"/>
        <v>18</v>
      </c>
      <c r="AC76" s="198">
        <v>1</v>
      </c>
      <c r="AD76" s="198">
        <v>17</v>
      </c>
      <c r="AE76" s="198">
        <f t="shared" si="73"/>
        <v>4</v>
      </c>
      <c r="AF76" s="198">
        <v>1</v>
      </c>
      <c r="AG76" s="342">
        <v>3</v>
      </c>
      <c r="AH76" s="213"/>
      <c r="AI76" s="90"/>
      <c r="AJ76" s="21"/>
      <c r="AK76" s="21"/>
    </row>
    <row r="77" spans="1:37" s="204" customFormat="1" ht="15.75" customHeight="1" x14ac:dyDescent="0.25">
      <c r="A77" s="199"/>
      <c r="B77" s="224" t="s">
        <v>290</v>
      </c>
      <c r="C77" s="216" t="s">
        <v>291</v>
      </c>
      <c r="D77" s="217" t="s">
        <v>292</v>
      </c>
      <c r="E77" s="94" t="s">
        <v>293</v>
      </c>
      <c r="F77" s="198">
        <v>6</v>
      </c>
      <c r="G77" s="198">
        <f t="shared" si="64"/>
        <v>5</v>
      </c>
      <c r="H77" s="198">
        <v>3</v>
      </c>
      <c r="I77" s="198">
        <v>2</v>
      </c>
      <c r="J77" s="198">
        <f t="shared" si="65"/>
        <v>33</v>
      </c>
      <c r="K77" s="198">
        <v>18</v>
      </c>
      <c r="L77" s="198">
        <v>15</v>
      </c>
      <c r="M77" s="198">
        <f t="shared" si="66"/>
        <v>27</v>
      </c>
      <c r="N77" s="341">
        <v>11</v>
      </c>
      <c r="O77" s="198">
        <v>16</v>
      </c>
      <c r="P77" s="198">
        <f t="shared" si="67"/>
        <v>41</v>
      </c>
      <c r="Q77" s="198">
        <v>21</v>
      </c>
      <c r="R77" s="198">
        <v>20</v>
      </c>
      <c r="S77" s="198">
        <f t="shared" si="68"/>
        <v>47</v>
      </c>
      <c r="T77" s="198">
        <v>19</v>
      </c>
      <c r="U77" s="198">
        <v>28</v>
      </c>
      <c r="V77" s="198">
        <f t="shared" si="69"/>
        <v>38</v>
      </c>
      <c r="W77" s="198">
        <v>21</v>
      </c>
      <c r="X77" s="198">
        <v>17</v>
      </c>
      <c r="Y77" s="198">
        <f t="shared" si="78"/>
        <v>191</v>
      </c>
      <c r="Z77" s="198">
        <f t="shared" si="77"/>
        <v>93</v>
      </c>
      <c r="AA77" s="198">
        <f t="shared" si="78"/>
        <v>98</v>
      </c>
      <c r="AB77" s="198">
        <f t="shared" si="72"/>
        <v>28</v>
      </c>
      <c r="AC77" s="198">
        <v>2</v>
      </c>
      <c r="AD77" s="198">
        <v>26</v>
      </c>
      <c r="AE77" s="198">
        <f t="shared" si="73"/>
        <v>7</v>
      </c>
      <c r="AF77" s="198">
        <v>1</v>
      </c>
      <c r="AG77" s="342">
        <v>6</v>
      </c>
      <c r="AH77" s="213"/>
      <c r="AI77" s="90"/>
      <c r="AJ77" s="21"/>
      <c r="AK77" s="21"/>
    </row>
    <row r="78" spans="1:37" s="204" customFormat="1" ht="15.75" customHeight="1" x14ac:dyDescent="0.25">
      <c r="A78" s="199"/>
      <c r="B78" s="224" t="s">
        <v>294</v>
      </c>
      <c r="C78" s="216" t="s">
        <v>295</v>
      </c>
      <c r="D78" s="217" t="s">
        <v>296</v>
      </c>
      <c r="E78" s="94" t="s">
        <v>297</v>
      </c>
      <c r="F78" s="345">
        <v>3</v>
      </c>
      <c r="G78" s="198">
        <f t="shared" si="64"/>
        <v>10</v>
      </c>
      <c r="H78" s="198">
        <v>6</v>
      </c>
      <c r="I78" s="198">
        <v>4</v>
      </c>
      <c r="J78" s="198">
        <f t="shared" si="65"/>
        <v>23</v>
      </c>
      <c r="K78" s="198">
        <v>9</v>
      </c>
      <c r="L78" s="198">
        <v>14</v>
      </c>
      <c r="M78" s="198">
        <f t="shared" si="66"/>
        <v>27</v>
      </c>
      <c r="N78" s="341">
        <v>14</v>
      </c>
      <c r="O78" s="198">
        <v>13</v>
      </c>
      <c r="P78" s="198">
        <f>SUM(Q78:R78)</f>
        <v>24</v>
      </c>
      <c r="Q78" s="198">
        <v>5</v>
      </c>
      <c r="R78" s="198">
        <v>19</v>
      </c>
      <c r="S78" s="198">
        <f t="shared" si="68"/>
        <v>30</v>
      </c>
      <c r="T78" s="198">
        <v>20</v>
      </c>
      <c r="U78" s="198">
        <v>10</v>
      </c>
      <c r="V78" s="198">
        <f t="shared" si="69"/>
        <v>25</v>
      </c>
      <c r="W78" s="198">
        <v>12</v>
      </c>
      <c r="X78" s="198">
        <v>13</v>
      </c>
      <c r="Y78" s="198">
        <f t="shared" si="78"/>
        <v>139</v>
      </c>
      <c r="Z78" s="198">
        <f t="shared" si="77"/>
        <v>66</v>
      </c>
      <c r="AA78" s="198">
        <f t="shared" si="78"/>
        <v>73</v>
      </c>
      <c r="AB78" s="198">
        <f t="shared" si="72"/>
        <v>32</v>
      </c>
      <c r="AC78" s="198">
        <v>0</v>
      </c>
      <c r="AD78" s="198">
        <v>32</v>
      </c>
      <c r="AE78" s="198">
        <f t="shared" si="73"/>
        <v>8</v>
      </c>
      <c r="AF78" s="198">
        <v>0</v>
      </c>
      <c r="AG78" s="342">
        <v>8</v>
      </c>
      <c r="AH78" s="213"/>
      <c r="AI78" s="90"/>
      <c r="AJ78" s="21"/>
      <c r="AK78" s="21"/>
    </row>
    <row r="79" spans="1:37" s="204" customFormat="1" ht="15.75" customHeight="1" x14ac:dyDescent="0.25">
      <c r="A79" s="199"/>
      <c r="B79" s="224" t="s">
        <v>298</v>
      </c>
      <c r="C79" s="216" t="s">
        <v>299</v>
      </c>
      <c r="D79" s="217" t="s">
        <v>300</v>
      </c>
      <c r="E79" s="94" t="s">
        <v>301</v>
      </c>
      <c r="F79" s="198">
        <v>6</v>
      </c>
      <c r="G79" s="198">
        <f t="shared" si="64"/>
        <v>9</v>
      </c>
      <c r="H79" s="198">
        <v>5</v>
      </c>
      <c r="I79" s="198">
        <v>4</v>
      </c>
      <c r="J79" s="198">
        <f t="shared" si="65"/>
        <v>38</v>
      </c>
      <c r="K79" s="198">
        <v>14</v>
      </c>
      <c r="L79" s="198">
        <v>24</v>
      </c>
      <c r="M79" s="198">
        <f t="shared" si="66"/>
        <v>38</v>
      </c>
      <c r="N79" s="341">
        <v>21</v>
      </c>
      <c r="O79" s="198">
        <v>17</v>
      </c>
      <c r="P79" s="198">
        <f t="shared" si="67"/>
        <v>36</v>
      </c>
      <c r="Q79" s="198">
        <v>17</v>
      </c>
      <c r="R79" s="198">
        <v>19</v>
      </c>
      <c r="S79" s="198">
        <f t="shared" si="68"/>
        <v>44</v>
      </c>
      <c r="T79" s="198">
        <v>23</v>
      </c>
      <c r="U79" s="198">
        <v>21</v>
      </c>
      <c r="V79" s="198">
        <f t="shared" si="69"/>
        <v>41</v>
      </c>
      <c r="W79" s="198">
        <v>18</v>
      </c>
      <c r="X79" s="198">
        <v>23</v>
      </c>
      <c r="Y79" s="198">
        <f t="shared" si="78"/>
        <v>206</v>
      </c>
      <c r="Z79" s="198">
        <f t="shared" si="77"/>
        <v>98</v>
      </c>
      <c r="AA79" s="198">
        <f t="shared" si="78"/>
        <v>108</v>
      </c>
      <c r="AB79" s="198">
        <f t="shared" si="72"/>
        <v>37</v>
      </c>
      <c r="AC79" s="198">
        <v>3</v>
      </c>
      <c r="AD79" s="198">
        <v>34</v>
      </c>
      <c r="AE79" s="198">
        <f t="shared" si="73"/>
        <v>4</v>
      </c>
      <c r="AF79" s="198">
        <v>0</v>
      </c>
      <c r="AG79" s="342">
        <v>4</v>
      </c>
      <c r="AH79" s="213"/>
      <c r="AI79" s="90"/>
      <c r="AJ79" s="21"/>
      <c r="AK79" s="21"/>
    </row>
    <row r="80" spans="1:37" s="204" customFormat="1" ht="15.75" customHeight="1" x14ac:dyDescent="0.25">
      <c r="A80" s="199"/>
      <c r="B80" s="225" t="s">
        <v>302</v>
      </c>
      <c r="C80" s="226" t="s">
        <v>60</v>
      </c>
      <c r="D80" s="227" t="s">
        <v>303</v>
      </c>
      <c r="E80" s="105" t="s">
        <v>304</v>
      </c>
      <c r="F80" s="228">
        <v>3</v>
      </c>
      <c r="G80" s="228">
        <f t="shared" si="64"/>
        <v>4</v>
      </c>
      <c r="H80" s="228">
        <v>2</v>
      </c>
      <c r="I80" s="228">
        <v>2</v>
      </c>
      <c r="J80" s="228">
        <f t="shared" si="65"/>
        <v>16</v>
      </c>
      <c r="K80" s="228">
        <v>6</v>
      </c>
      <c r="L80" s="228">
        <v>10</v>
      </c>
      <c r="M80" s="228">
        <f t="shared" si="66"/>
        <v>22</v>
      </c>
      <c r="N80" s="346">
        <v>12</v>
      </c>
      <c r="O80" s="228">
        <v>10</v>
      </c>
      <c r="P80" s="228">
        <f t="shared" si="67"/>
        <v>22</v>
      </c>
      <c r="Q80" s="228">
        <v>10</v>
      </c>
      <c r="R80" s="228">
        <v>12</v>
      </c>
      <c r="S80" s="228">
        <f t="shared" si="68"/>
        <v>23</v>
      </c>
      <c r="T80" s="228">
        <v>14</v>
      </c>
      <c r="U80" s="228">
        <v>9</v>
      </c>
      <c r="V80" s="228">
        <f t="shared" si="69"/>
        <v>18</v>
      </c>
      <c r="W80" s="228">
        <v>7</v>
      </c>
      <c r="X80" s="228">
        <v>11</v>
      </c>
      <c r="Y80" s="228">
        <f t="shared" si="78"/>
        <v>105</v>
      </c>
      <c r="Z80" s="228">
        <f t="shared" si="77"/>
        <v>51</v>
      </c>
      <c r="AA80" s="228">
        <f t="shared" si="78"/>
        <v>54</v>
      </c>
      <c r="AB80" s="228">
        <f t="shared" si="72"/>
        <v>31</v>
      </c>
      <c r="AC80" s="228">
        <v>0</v>
      </c>
      <c r="AD80" s="228">
        <v>31</v>
      </c>
      <c r="AE80" s="228">
        <f t="shared" si="73"/>
        <v>4</v>
      </c>
      <c r="AF80" s="228">
        <v>1</v>
      </c>
      <c r="AG80" s="347">
        <v>3</v>
      </c>
      <c r="AH80" s="213"/>
      <c r="AI80" s="90"/>
      <c r="AJ80" s="21"/>
      <c r="AK80" s="21"/>
    </row>
    <row r="81" spans="1:37" s="204" customFormat="1" ht="15.75" customHeight="1" x14ac:dyDescent="0.25">
      <c r="A81" s="199"/>
      <c r="B81" s="224" t="s">
        <v>305</v>
      </c>
      <c r="C81" s="216" t="s">
        <v>306</v>
      </c>
      <c r="D81" s="217" t="s">
        <v>307</v>
      </c>
      <c r="E81" s="94" t="s">
        <v>308</v>
      </c>
      <c r="F81" s="198">
        <v>3</v>
      </c>
      <c r="G81" s="198">
        <f t="shared" si="64"/>
        <v>8</v>
      </c>
      <c r="H81" s="198">
        <v>3</v>
      </c>
      <c r="I81" s="198">
        <v>5</v>
      </c>
      <c r="J81" s="198">
        <f t="shared" si="65"/>
        <v>24</v>
      </c>
      <c r="K81" s="198">
        <v>15</v>
      </c>
      <c r="L81" s="198">
        <v>9</v>
      </c>
      <c r="M81" s="198">
        <f t="shared" si="66"/>
        <v>24</v>
      </c>
      <c r="N81" s="341">
        <v>14</v>
      </c>
      <c r="O81" s="198">
        <v>10</v>
      </c>
      <c r="P81" s="198">
        <f t="shared" si="67"/>
        <v>28</v>
      </c>
      <c r="Q81" s="198">
        <v>15</v>
      </c>
      <c r="R81" s="198">
        <v>13</v>
      </c>
      <c r="S81" s="198">
        <f t="shared" si="68"/>
        <v>25</v>
      </c>
      <c r="T81" s="198">
        <v>16</v>
      </c>
      <c r="U81" s="198">
        <v>9</v>
      </c>
      <c r="V81" s="198">
        <f t="shared" si="69"/>
        <v>26</v>
      </c>
      <c r="W81" s="198">
        <v>10</v>
      </c>
      <c r="X81" s="198">
        <v>16</v>
      </c>
      <c r="Y81" s="198">
        <f t="shared" si="78"/>
        <v>135</v>
      </c>
      <c r="Z81" s="198">
        <f t="shared" si="77"/>
        <v>73</v>
      </c>
      <c r="AA81" s="198">
        <f t="shared" si="78"/>
        <v>62</v>
      </c>
      <c r="AB81" s="198">
        <f t="shared" si="72"/>
        <v>26</v>
      </c>
      <c r="AC81" s="198">
        <v>2</v>
      </c>
      <c r="AD81" s="198">
        <v>24</v>
      </c>
      <c r="AE81" s="198">
        <f t="shared" si="73"/>
        <v>2</v>
      </c>
      <c r="AF81" s="198">
        <v>0</v>
      </c>
      <c r="AG81" s="342">
        <v>2</v>
      </c>
      <c r="AH81" s="213"/>
      <c r="AI81" s="90"/>
      <c r="AJ81" s="21"/>
      <c r="AK81" s="21"/>
    </row>
    <row r="82" spans="1:37" s="204" customFormat="1" ht="15.75" customHeight="1" x14ac:dyDescent="0.25">
      <c r="A82" s="214"/>
      <c r="B82" s="212" t="s">
        <v>309</v>
      </c>
      <c r="C82" s="128" t="s">
        <v>310</v>
      </c>
      <c r="D82" s="201" t="s">
        <v>311</v>
      </c>
      <c r="E82" s="200" t="s">
        <v>312</v>
      </c>
      <c r="F82" s="348">
        <v>3</v>
      </c>
      <c r="G82" s="198">
        <f t="shared" si="64"/>
        <v>3</v>
      </c>
      <c r="H82" s="335">
        <v>1</v>
      </c>
      <c r="I82" s="335">
        <v>2</v>
      </c>
      <c r="J82" s="198">
        <f t="shared" si="65"/>
        <v>12</v>
      </c>
      <c r="K82" s="335">
        <v>7</v>
      </c>
      <c r="L82" s="335">
        <v>5</v>
      </c>
      <c r="M82" s="198">
        <f t="shared" si="66"/>
        <v>13</v>
      </c>
      <c r="N82" s="336">
        <v>5</v>
      </c>
      <c r="O82" s="335">
        <v>8</v>
      </c>
      <c r="P82" s="198">
        <f t="shared" si="67"/>
        <v>15</v>
      </c>
      <c r="Q82" s="335">
        <v>9</v>
      </c>
      <c r="R82" s="335">
        <v>6</v>
      </c>
      <c r="S82" s="198">
        <f t="shared" si="68"/>
        <v>14</v>
      </c>
      <c r="T82" s="335">
        <v>11</v>
      </c>
      <c r="U82" s="335">
        <v>3</v>
      </c>
      <c r="V82" s="198">
        <f t="shared" si="69"/>
        <v>16</v>
      </c>
      <c r="W82" s="335">
        <v>9</v>
      </c>
      <c r="X82" s="335">
        <v>7</v>
      </c>
      <c r="Y82" s="198">
        <f t="shared" si="78"/>
        <v>73</v>
      </c>
      <c r="Z82" s="198">
        <f t="shared" si="77"/>
        <v>42</v>
      </c>
      <c r="AA82" s="198">
        <f t="shared" si="78"/>
        <v>31</v>
      </c>
      <c r="AB82" s="198">
        <f t="shared" si="72"/>
        <v>15</v>
      </c>
      <c r="AC82" s="335"/>
      <c r="AD82" s="335">
        <v>15</v>
      </c>
      <c r="AE82" s="198">
        <f t="shared" si="73"/>
        <v>5</v>
      </c>
      <c r="AF82" s="335">
        <v>0</v>
      </c>
      <c r="AG82" s="337">
        <v>5</v>
      </c>
      <c r="AH82" s="202"/>
      <c r="AI82" s="90"/>
      <c r="AJ82" s="21"/>
      <c r="AK82" s="21"/>
    </row>
    <row r="83" spans="1:37" s="204" customFormat="1" ht="15.75" customHeight="1" x14ac:dyDescent="0.25">
      <c r="A83" s="199"/>
      <c r="B83" s="229" t="s">
        <v>313</v>
      </c>
      <c r="C83" s="216" t="s">
        <v>314</v>
      </c>
      <c r="D83" s="217" t="s">
        <v>315</v>
      </c>
      <c r="E83" s="94" t="s">
        <v>316</v>
      </c>
      <c r="F83" s="198">
        <v>5</v>
      </c>
      <c r="G83" s="198">
        <f t="shared" si="64"/>
        <v>7</v>
      </c>
      <c r="H83" s="198">
        <v>3</v>
      </c>
      <c r="I83" s="198">
        <v>4</v>
      </c>
      <c r="J83" s="198">
        <f t="shared" si="65"/>
        <v>22</v>
      </c>
      <c r="K83" s="198">
        <v>14</v>
      </c>
      <c r="L83" s="198">
        <v>8</v>
      </c>
      <c r="M83" s="198">
        <f t="shared" si="66"/>
        <v>23</v>
      </c>
      <c r="N83" s="341">
        <v>8</v>
      </c>
      <c r="O83" s="198">
        <v>15</v>
      </c>
      <c r="P83" s="198">
        <f t="shared" si="67"/>
        <v>25</v>
      </c>
      <c r="Q83" s="198">
        <v>15</v>
      </c>
      <c r="R83" s="198">
        <v>10</v>
      </c>
      <c r="S83" s="198">
        <f t="shared" si="68"/>
        <v>25</v>
      </c>
      <c r="T83" s="198">
        <v>12</v>
      </c>
      <c r="U83" s="198">
        <v>13</v>
      </c>
      <c r="V83" s="198">
        <f t="shared" si="69"/>
        <v>30</v>
      </c>
      <c r="W83" s="198">
        <v>16</v>
      </c>
      <c r="X83" s="198">
        <v>14</v>
      </c>
      <c r="Y83" s="198">
        <f t="shared" si="78"/>
        <v>132</v>
      </c>
      <c r="Z83" s="198">
        <f t="shared" si="77"/>
        <v>68</v>
      </c>
      <c r="AA83" s="198">
        <f t="shared" si="78"/>
        <v>64</v>
      </c>
      <c r="AB83" s="198">
        <f t="shared" si="72"/>
        <v>32</v>
      </c>
      <c r="AC83" s="198">
        <v>1</v>
      </c>
      <c r="AD83" s="198">
        <v>31</v>
      </c>
      <c r="AE83" s="198">
        <f t="shared" si="73"/>
        <v>11</v>
      </c>
      <c r="AF83" s="198">
        <v>2</v>
      </c>
      <c r="AG83" s="342">
        <v>9</v>
      </c>
      <c r="AH83" s="213"/>
      <c r="AI83" s="90"/>
      <c r="AJ83" s="21"/>
      <c r="AK83" s="21"/>
    </row>
    <row r="84" spans="1:37" s="204" customFormat="1" ht="15.75" customHeight="1" x14ac:dyDescent="0.25">
      <c r="A84" s="199"/>
      <c r="B84" s="218" t="s">
        <v>317</v>
      </c>
      <c r="C84" s="219" t="s">
        <v>318</v>
      </c>
      <c r="D84" s="220" t="s">
        <v>319</v>
      </c>
      <c r="E84" s="110" t="s">
        <v>320</v>
      </c>
      <c r="F84" s="211">
        <v>3</v>
      </c>
      <c r="G84" s="211">
        <f t="shared" si="64"/>
        <v>6</v>
      </c>
      <c r="H84" s="211">
        <v>4</v>
      </c>
      <c r="I84" s="211">
        <v>2</v>
      </c>
      <c r="J84" s="211">
        <f t="shared" si="65"/>
        <v>25</v>
      </c>
      <c r="K84" s="211">
        <v>17</v>
      </c>
      <c r="L84" s="211">
        <v>8</v>
      </c>
      <c r="M84" s="211">
        <f t="shared" si="66"/>
        <v>24</v>
      </c>
      <c r="N84" s="343">
        <v>14</v>
      </c>
      <c r="O84" s="211">
        <v>10</v>
      </c>
      <c r="P84" s="211">
        <f t="shared" si="67"/>
        <v>24</v>
      </c>
      <c r="Q84" s="211">
        <v>13</v>
      </c>
      <c r="R84" s="211">
        <v>11</v>
      </c>
      <c r="S84" s="211">
        <f t="shared" si="68"/>
        <v>24</v>
      </c>
      <c r="T84" s="211">
        <v>10</v>
      </c>
      <c r="U84" s="211">
        <v>14</v>
      </c>
      <c r="V84" s="211">
        <f t="shared" si="69"/>
        <v>25</v>
      </c>
      <c r="W84" s="211">
        <v>12</v>
      </c>
      <c r="X84" s="211">
        <v>13</v>
      </c>
      <c r="Y84" s="211">
        <f>SUM(G84,J84,M84,P84,S84,V84)</f>
        <v>128</v>
      </c>
      <c r="Z84" s="211">
        <f t="shared" si="77"/>
        <v>70</v>
      </c>
      <c r="AA84" s="211">
        <f>SUM(I84,L84,O84,R84,U84,X84)</f>
        <v>58</v>
      </c>
      <c r="AB84" s="211">
        <f t="shared" si="72"/>
        <v>26</v>
      </c>
      <c r="AC84" s="211">
        <v>0</v>
      </c>
      <c r="AD84" s="211">
        <v>26</v>
      </c>
      <c r="AE84" s="211">
        <f t="shared" si="73"/>
        <v>5</v>
      </c>
      <c r="AF84" s="211">
        <v>0</v>
      </c>
      <c r="AG84" s="344">
        <v>5</v>
      </c>
      <c r="AH84" s="213"/>
      <c r="AI84" s="90"/>
      <c r="AJ84" s="21"/>
      <c r="AK84" s="21"/>
    </row>
    <row r="85" spans="1:37" s="204" customFormat="1" ht="15.75" customHeight="1" x14ac:dyDescent="0.25">
      <c r="A85" s="199"/>
      <c r="B85" s="230" t="s">
        <v>321</v>
      </c>
      <c r="C85" s="226" t="s">
        <v>322</v>
      </c>
      <c r="D85" s="227" t="s">
        <v>323</v>
      </c>
      <c r="E85" s="105" t="s">
        <v>324</v>
      </c>
      <c r="F85" s="228">
        <v>3</v>
      </c>
      <c r="G85" s="228">
        <f t="shared" si="64"/>
        <v>7</v>
      </c>
      <c r="H85" s="228">
        <v>1</v>
      </c>
      <c r="I85" s="228">
        <v>6</v>
      </c>
      <c r="J85" s="228">
        <f t="shared" si="65"/>
        <v>15</v>
      </c>
      <c r="K85" s="228">
        <v>7</v>
      </c>
      <c r="L85" s="228">
        <v>8</v>
      </c>
      <c r="M85" s="228">
        <f t="shared" si="66"/>
        <v>17</v>
      </c>
      <c r="N85" s="346">
        <v>10</v>
      </c>
      <c r="O85" s="228">
        <v>7</v>
      </c>
      <c r="P85" s="228">
        <f t="shared" si="67"/>
        <v>14</v>
      </c>
      <c r="Q85" s="228">
        <v>8</v>
      </c>
      <c r="R85" s="228">
        <v>6</v>
      </c>
      <c r="S85" s="228">
        <f t="shared" si="68"/>
        <v>14</v>
      </c>
      <c r="T85" s="228">
        <v>6</v>
      </c>
      <c r="U85" s="228">
        <v>8</v>
      </c>
      <c r="V85" s="228">
        <f t="shared" si="69"/>
        <v>13</v>
      </c>
      <c r="W85" s="228">
        <v>8</v>
      </c>
      <c r="X85" s="228">
        <v>5</v>
      </c>
      <c r="Y85" s="228">
        <f>SUM(Z85:AA85)</f>
        <v>80</v>
      </c>
      <c r="Z85" s="228">
        <f>SUM(Q85,T85,W85,H85,K85,N85)</f>
        <v>40</v>
      </c>
      <c r="AA85" s="228">
        <f t="shared" ref="AA85:AA86" si="79">SUM(R85,U85,X85,I85,L85,O85)</f>
        <v>40</v>
      </c>
      <c r="AB85" s="228">
        <f t="shared" si="72"/>
        <v>22</v>
      </c>
      <c r="AC85" s="228"/>
      <c r="AD85" s="228">
        <v>22</v>
      </c>
      <c r="AE85" s="228">
        <f t="shared" si="73"/>
        <v>3</v>
      </c>
      <c r="AF85" s="228">
        <v>1</v>
      </c>
      <c r="AG85" s="347">
        <v>2</v>
      </c>
      <c r="AH85" s="213"/>
      <c r="AI85" s="90"/>
      <c r="AJ85" s="21"/>
      <c r="AK85" s="21"/>
    </row>
    <row r="86" spans="1:37" s="204" customFormat="1" ht="15.75" customHeight="1" x14ac:dyDescent="0.25">
      <c r="A86" s="199"/>
      <c r="B86" s="224" t="s">
        <v>325</v>
      </c>
      <c r="C86" s="216" t="s">
        <v>326</v>
      </c>
      <c r="D86" s="217" t="s">
        <v>327</v>
      </c>
      <c r="E86" s="94" t="s">
        <v>328</v>
      </c>
      <c r="F86" s="198">
        <v>3</v>
      </c>
      <c r="G86" s="198">
        <f t="shared" si="64"/>
        <v>12</v>
      </c>
      <c r="H86" s="198">
        <v>4</v>
      </c>
      <c r="I86" s="198">
        <v>8</v>
      </c>
      <c r="J86" s="198">
        <f t="shared" si="65"/>
        <v>20</v>
      </c>
      <c r="K86" s="198">
        <v>10</v>
      </c>
      <c r="L86" s="198">
        <v>10</v>
      </c>
      <c r="M86" s="198">
        <f t="shared" si="66"/>
        <v>18</v>
      </c>
      <c r="N86" s="341">
        <v>9</v>
      </c>
      <c r="O86" s="198">
        <v>9</v>
      </c>
      <c r="P86" s="198">
        <f t="shared" si="67"/>
        <v>21</v>
      </c>
      <c r="Q86" s="198">
        <v>10</v>
      </c>
      <c r="R86" s="198">
        <v>11</v>
      </c>
      <c r="S86" s="198">
        <f t="shared" si="68"/>
        <v>23</v>
      </c>
      <c r="T86" s="198">
        <v>11</v>
      </c>
      <c r="U86" s="198">
        <v>12</v>
      </c>
      <c r="V86" s="198">
        <f t="shared" si="69"/>
        <v>17</v>
      </c>
      <c r="W86" s="198">
        <v>10</v>
      </c>
      <c r="X86" s="198">
        <v>7</v>
      </c>
      <c r="Y86" s="198">
        <f>SUM(Z86:AA86)</f>
        <v>111</v>
      </c>
      <c r="Z86" s="198">
        <f>SUM(Q86,T86,W86,H86,K86,N86)</f>
        <v>54</v>
      </c>
      <c r="AA86" s="198">
        <f t="shared" si="79"/>
        <v>57</v>
      </c>
      <c r="AB86" s="198">
        <f t="shared" si="72"/>
        <v>26</v>
      </c>
      <c r="AC86" s="198">
        <v>1</v>
      </c>
      <c r="AD86" s="198">
        <v>25</v>
      </c>
      <c r="AE86" s="198">
        <f t="shared" si="73"/>
        <v>2</v>
      </c>
      <c r="AF86" s="198"/>
      <c r="AG86" s="342">
        <v>2</v>
      </c>
      <c r="AH86" s="213"/>
      <c r="AI86" s="90"/>
      <c r="AJ86" s="21"/>
      <c r="AK86" s="21"/>
    </row>
    <row r="87" spans="1:37" s="204" customFormat="1" ht="15.75" customHeight="1" x14ac:dyDescent="0.25">
      <c r="A87" s="199"/>
      <c r="B87" s="215" t="s">
        <v>329</v>
      </c>
      <c r="C87" s="216" t="s">
        <v>330</v>
      </c>
      <c r="D87" s="217" t="s">
        <v>331</v>
      </c>
      <c r="E87" s="94" t="s">
        <v>332</v>
      </c>
      <c r="F87" s="198">
        <v>3</v>
      </c>
      <c r="G87" s="198">
        <f t="shared" si="64"/>
        <v>9</v>
      </c>
      <c r="H87" s="198">
        <v>5</v>
      </c>
      <c r="I87" s="198">
        <v>4</v>
      </c>
      <c r="J87" s="198">
        <f t="shared" si="65"/>
        <v>22</v>
      </c>
      <c r="K87" s="198">
        <v>14</v>
      </c>
      <c r="L87" s="198">
        <v>8</v>
      </c>
      <c r="M87" s="198">
        <f t="shared" si="66"/>
        <v>28</v>
      </c>
      <c r="N87" s="341">
        <v>11</v>
      </c>
      <c r="O87" s="198">
        <v>17</v>
      </c>
      <c r="P87" s="198">
        <f t="shared" si="67"/>
        <v>28</v>
      </c>
      <c r="Q87" s="198">
        <v>16</v>
      </c>
      <c r="R87" s="198">
        <v>12</v>
      </c>
      <c r="S87" s="198">
        <f t="shared" si="68"/>
        <v>31</v>
      </c>
      <c r="T87" s="198">
        <v>19</v>
      </c>
      <c r="U87" s="198">
        <v>12</v>
      </c>
      <c r="V87" s="198">
        <f t="shared" si="69"/>
        <v>26</v>
      </c>
      <c r="W87" s="198">
        <v>16</v>
      </c>
      <c r="X87" s="198">
        <v>10</v>
      </c>
      <c r="Y87" s="198">
        <f t="shared" ref="Y87:AA100" si="80">SUM(G87,J87,M87,P87,S87,V87)</f>
        <v>144</v>
      </c>
      <c r="Z87" s="198">
        <f t="shared" si="80"/>
        <v>81</v>
      </c>
      <c r="AA87" s="198">
        <f t="shared" si="80"/>
        <v>63</v>
      </c>
      <c r="AB87" s="198">
        <f t="shared" si="72"/>
        <v>34</v>
      </c>
      <c r="AC87" s="198">
        <v>1</v>
      </c>
      <c r="AD87" s="198">
        <v>33</v>
      </c>
      <c r="AE87" s="198">
        <f t="shared" si="73"/>
        <v>9</v>
      </c>
      <c r="AF87" s="198">
        <v>1</v>
      </c>
      <c r="AG87" s="342">
        <v>8</v>
      </c>
      <c r="AH87" s="213"/>
      <c r="AI87" s="90"/>
      <c r="AJ87" s="231"/>
      <c r="AK87" s="231"/>
    </row>
    <row r="88" spans="1:37" s="204" customFormat="1" ht="24" x14ac:dyDescent="0.25">
      <c r="A88" s="199"/>
      <c r="B88" s="232" t="s">
        <v>333</v>
      </c>
      <c r="C88" s="216" t="s">
        <v>334</v>
      </c>
      <c r="D88" s="217" t="s">
        <v>335</v>
      </c>
      <c r="E88" s="94" t="s">
        <v>336</v>
      </c>
      <c r="F88" s="198">
        <v>3</v>
      </c>
      <c r="G88" s="198">
        <f t="shared" si="64"/>
        <v>9</v>
      </c>
      <c r="H88" s="198">
        <v>7</v>
      </c>
      <c r="I88" s="198">
        <v>2</v>
      </c>
      <c r="J88" s="198">
        <f t="shared" si="65"/>
        <v>24</v>
      </c>
      <c r="K88" s="198">
        <v>15</v>
      </c>
      <c r="L88" s="198">
        <v>9</v>
      </c>
      <c r="M88" s="198">
        <f t="shared" si="66"/>
        <v>29</v>
      </c>
      <c r="N88" s="341">
        <v>13</v>
      </c>
      <c r="O88" s="198">
        <v>16</v>
      </c>
      <c r="P88" s="198">
        <f t="shared" si="67"/>
        <v>25</v>
      </c>
      <c r="Q88" s="198">
        <v>12</v>
      </c>
      <c r="R88" s="198">
        <v>13</v>
      </c>
      <c r="S88" s="198">
        <f t="shared" si="68"/>
        <v>32</v>
      </c>
      <c r="T88" s="198">
        <v>17</v>
      </c>
      <c r="U88" s="198">
        <v>15</v>
      </c>
      <c r="V88" s="198">
        <f t="shared" si="69"/>
        <v>26</v>
      </c>
      <c r="W88" s="198">
        <v>18</v>
      </c>
      <c r="X88" s="198">
        <v>8</v>
      </c>
      <c r="Y88" s="198">
        <f t="shared" si="80"/>
        <v>145</v>
      </c>
      <c r="Z88" s="198">
        <f t="shared" si="80"/>
        <v>82</v>
      </c>
      <c r="AA88" s="198">
        <f t="shared" si="80"/>
        <v>63</v>
      </c>
      <c r="AB88" s="198">
        <f t="shared" si="72"/>
        <v>32</v>
      </c>
      <c r="AC88" s="198">
        <v>0</v>
      </c>
      <c r="AD88" s="198">
        <v>32</v>
      </c>
      <c r="AE88" s="198">
        <f t="shared" si="73"/>
        <v>6</v>
      </c>
      <c r="AF88" s="198">
        <v>1</v>
      </c>
      <c r="AG88" s="342">
        <v>5</v>
      </c>
      <c r="AH88" s="213"/>
      <c r="AI88" s="90"/>
      <c r="AJ88" s="21"/>
      <c r="AK88" s="21"/>
    </row>
    <row r="89" spans="1:37" s="204" customFormat="1" ht="15.75" customHeight="1" x14ac:dyDescent="0.25">
      <c r="A89" s="199"/>
      <c r="B89" s="223" t="s">
        <v>337</v>
      </c>
      <c r="C89" s="219" t="s">
        <v>338</v>
      </c>
      <c r="D89" s="220" t="s">
        <v>339</v>
      </c>
      <c r="E89" s="110" t="s">
        <v>340</v>
      </c>
      <c r="F89" s="211">
        <v>3</v>
      </c>
      <c r="G89" s="211">
        <f t="shared" si="64"/>
        <v>6</v>
      </c>
      <c r="H89" s="211">
        <v>5</v>
      </c>
      <c r="I89" s="211">
        <v>1</v>
      </c>
      <c r="J89" s="211">
        <f t="shared" si="65"/>
        <v>16</v>
      </c>
      <c r="K89" s="211">
        <v>6</v>
      </c>
      <c r="L89" s="211">
        <v>10</v>
      </c>
      <c r="M89" s="211">
        <f t="shared" si="66"/>
        <v>19</v>
      </c>
      <c r="N89" s="343">
        <v>9</v>
      </c>
      <c r="O89" s="211">
        <v>10</v>
      </c>
      <c r="P89" s="211">
        <f t="shared" si="67"/>
        <v>29</v>
      </c>
      <c r="Q89" s="211">
        <v>19</v>
      </c>
      <c r="R89" s="211">
        <v>10</v>
      </c>
      <c r="S89" s="211">
        <f t="shared" si="68"/>
        <v>23</v>
      </c>
      <c r="T89" s="211">
        <v>13</v>
      </c>
      <c r="U89" s="211">
        <v>10</v>
      </c>
      <c r="V89" s="211">
        <f t="shared" si="69"/>
        <v>18</v>
      </c>
      <c r="W89" s="211">
        <v>9</v>
      </c>
      <c r="X89" s="211">
        <v>9</v>
      </c>
      <c r="Y89" s="211">
        <f t="shared" si="80"/>
        <v>111</v>
      </c>
      <c r="Z89" s="211">
        <f t="shared" si="80"/>
        <v>61</v>
      </c>
      <c r="AA89" s="211">
        <f t="shared" si="80"/>
        <v>50</v>
      </c>
      <c r="AB89" s="211">
        <f t="shared" si="72"/>
        <v>14</v>
      </c>
      <c r="AC89" s="211">
        <v>0</v>
      </c>
      <c r="AD89" s="211">
        <v>14</v>
      </c>
      <c r="AE89" s="211">
        <f t="shared" si="73"/>
        <v>5</v>
      </c>
      <c r="AF89" s="211"/>
      <c r="AG89" s="344">
        <v>5</v>
      </c>
      <c r="AH89" s="213"/>
      <c r="AI89" s="90"/>
      <c r="AJ89" s="21"/>
      <c r="AK89" s="21"/>
    </row>
    <row r="90" spans="1:37" s="204" customFormat="1" ht="14" x14ac:dyDescent="0.25">
      <c r="A90" s="199"/>
      <c r="B90" s="225" t="s">
        <v>341</v>
      </c>
      <c r="C90" s="226" t="s">
        <v>342</v>
      </c>
      <c r="D90" s="233" t="s">
        <v>343</v>
      </c>
      <c r="E90" s="105" t="s">
        <v>344</v>
      </c>
      <c r="F90" s="228">
        <v>3</v>
      </c>
      <c r="G90" s="228">
        <f t="shared" si="64"/>
        <v>5</v>
      </c>
      <c r="H90" s="228">
        <v>4</v>
      </c>
      <c r="I90" s="228">
        <v>1</v>
      </c>
      <c r="J90" s="228">
        <f t="shared" si="65"/>
        <v>9</v>
      </c>
      <c r="K90" s="228">
        <v>6</v>
      </c>
      <c r="L90" s="228">
        <v>3</v>
      </c>
      <c r="M90" s="228">
        <f t="shared" si="66"/>
        <v>6</v>
      </c>
      <c r="N90" s="346">
        <v>1</v>
      </c>
      <c r="O90" s="228">
        <v>5</v>
      </c>
      <c r="P90" s="228">
        <f t="shared" si="67"/>
        <v>19</v>
      </c>
      <c r="Q90" s="228">
        <v>7</v>
      </c>
      <c r="R90" s="228">
        <v>12</v>
      </c>
      <c r="S90" s="228">
        <f t="shared" si="68"/>
        <v>14</v>
      </c>
      <c r="T90" s="228">
        <v>7</v>
      </c>
      <c r="U90" s="228">
        <v>7</v>
      </c>
      <c r="V90" s="228">
        <f t="shared" si="69"/>
        <v>13</v>
      </c>
      <c r="W90" s="228">
        <v>5</v>
      </c>
      <c r="X90" s="228">
        <v>8</v>
      </c>
      <c r="Y90" s="228">
        <f t="shared" si="80"/>
        <v>66</v>
      </c>
      <c r="Z90" s="228">
        <f t="shared" si="80"/>
        <v>30</v>
      </c>
      <c r="AA90" s="228">
        <f t="shared" si="80"/>
        <v>36</v>
      </c>
      <c r="AB90" s="228">
        <f t="shared" si="72"/>
        <v>13</v>
      </c>
      <c r="AC90" s="228">
        <v>1</v>
      </c>
      <c r="AD90" s="228">
        <v>12</v>
      </c>
      <c r="AE90" s="228">
        <f t="shared" si="73"/>
        <v>6</v>
      </c>
      <c r="AF90" s="228">
        <v>0</v>
      </c>
      <c r="AG90" s="347">
        <v>6</v>
      </c>
      <c r="AH90" s="213"/>
      <c r="AI90" s="90"/>
      <c r="AJ90" s="21"/>
      <c r="AK90" s="21"/>
    </row>
    <row r="91" spans="1:37" s="204" customFormat="1" ht="15.75" customHeight="1" x14ac:dyDescent="0.25">
      <c r="A91" s="199"/>
      <c r="B91" s="224" t="s">
        <v>345</v>
      </c>
      <c r="C91" s="216" t="s">
        <v>346</v>
      </c>
      <c r="D91" s="217" t="s">
        <v>347</v>
      </c>
      <c r="E91" s="94" t="s">
        <v>348</v>
      </c>
      <c r="F91" s="198">
        <v>5</v>
      </c>
      <c r="G91" s="198">
        <f t="shared" si="64"/>
        <v>12</v>
      </c>
      <c r="H91" s="198">
        <v>5</v>
      </c>
      <c r="I91" s="198">
        <v>7</v>
      </c>
      <c r="J91" s="198">
        <f t="shared" si="65"/>
        <v>24</v>
      </c>
      <c r="K91" s="198">
        <v>14</v>
      </c>
      <c r="L91" s="198">
        <v>10</v>
      </c>
      <c r="M91" s="198">
        <f t="shared" si="66"/>
        <v>25</v>
      </c>
      <c r="N91" s="341">
        <v>11</v>
      </c>
      <c r="O91" s="198">
        <v>14</v>
      </c>
      <c r="P91" s="198">
        <f t="shared" si="67"/>
        <v>32</v>
      </c>
      <c r="Q91" s="198">
        <v>16</v>
      </c>
      <c r="R91" s="198">
        <v>16</v>
      </c>
      <c r="S91" s="198">
        <f t="shared" si="68"/>
        <v>29</v>
      </c>
      <c r="T91" s="198">
        <v>13</v>
      </c>
      <c r="U91" s="198">
        <v>16</v>
      </c>
      <c r="V91" s="198">
        <f t="shared" si="69"/>
        <v>35</v>
      </c>
      <c r="W91" s="198">
        <v>19</v>
      </c>
      <c r="X91" s="198">
        <v>16</v>
      </c>
      <c r="Y91" s="198">
        <f t="shared" si="80"/>
        <v>157</v>
      </c>
      <c r="Z91" s="198">
        <f t="shared" si="80"/>
        <v>78</v>
      </c>
      <c r="AA91" s="198">
        <f t="shared" si="80"/>
        <v>79</v>
      </c>
      <c r="AB91" s="198">
        <f t="shared" si="72"/>
        <v>25</v>
      </c>
      <c r="AC91" s="198">
        <v>0</v>
      </c>
      <c r="AD91" s="198">
        <v>25</v>
      </c>
      <c r="AE91" s="198">
        <f t="shared" si="73"/>
        <v>6</v>
      </c>
      <c r="AF91" s="198">
        <v>1</v>
      </c>
      <c r="AG91" s="342">
        <v>5</v>
      </c>
      <c r="AH91" s="213"/>
      <c r="AI91" s="90"/>
      <c r="AJ91" s="21"/>
      <c r="AK91" s="21"/>
    </row>
    <row r="92" spans="1:37" s="204" customFormat="1" ht="15.75" customHeight="1" x14ac:dyDescent="0.25">
      <c r="A92" s="199"/>
      <c r="B92" s="224" t="s">
        <v>349</v>
      </c>
      <c r="C92" s="216" t="s">
        <v>350</v>
      </c>
      <c r="D92" s="217" t="s">
        <v>351</v>
      </c>
      <c r="E92" s="94" t="s">
        <v>352</v>
      </c>
      <c r="F92" s="198">
        <v>3</v>
      </c>
      <c r="G92" s="198">
        <f t="shared" si="64"/>
        <v>7</v>
      </c>
      <c r="H92" s="198">
        <v>4</v>
      </c>
      <c r="I92" s="198">
        <v>3</v>
      </c>
      <c r="J92" s="198">
        <f t="shared" si="65"/>
        <v>15</v>
      </c>
      <c r="K92" s="198">
        <v>9</v>
      </c>
      <c r="L92" s="198">
        <v>6</v>
      </c>
      <c r="M92" s="198">
        <f t="shared" si="66"/>
        <v>17</v>
      </c>
      <c r="N92" s="341">
        <v>7</v>
      </c>
      <c r="O92" s="198">
        <v>10</v>
      </c>
      <c r="P92" s="198">
        <f t="shared" si="67"/>
        <v>24</v>
      </c>
      <c r="Q92" s="198">
        <v>12</v>
      </c>
      <c r="R92" s="198">
        <v>12</v>
      </c>
      <c r="S92" s="198">
        <f t="shared" si="68"/>
        <v>18</v>
      </c>
      <c r="T92" s="198">
        <v>10</v>
      </c>
      <c r="U92" s="198">
        <v>8</v>
      </c>
      <c r="V92" s="198">
        <f t="shared" si="69"/>
        <v>18</v>
      </c>
      <c r="W92" s="198">
        <v>8</v>
      </c>
      <c r="X92" s="198">
        <v>10</v>
      </c>
      <c r="Y92" s="198">
        <f t="shared" si="80"/>
        <v>99</v>
      </c>
      <c r="Z92" s="198">
        <f t="shared" si="80"/>
        <v>50</v>
      </c>
      <c r="AA92" s="198">
        <f t="shared" si="80"/>
        <v>49</v>
      </c>
      <c r="AB92" s="198">
        <f t="shared" si="72"/>
        <v>25</v>
      </c>
      <c r="AC92" s="198">
        <v>1</v>
      </c>
      <c r="AD92" s="198">
        <v>24</v>
      </c>
      <c r="AE92" s="198">
        <f t="shared" si="73"/>
        <v>3</v>
      </c>
      <c r="AF92" s="198">
        <v>0</v>
      </c>
      <c r="AG92" s="342">
        <v>3</v>
      </c>
      <c r="AH92" s="213"/>
      <c r="AI92" s="90"/>
      <c r="AJ92" s="21"/>
      <c r="AK92" s="21"/>
    </row>
    <row r="93" spans="1:37" s="204" customFormat="1" ht="15.75" customHeight="1" x14ac:dyDescent="0.25">
      <c r="A93" s="199"/>
      <c r="B93" s="224" t="s">
        <v>353</v>
      </c>
      <c r="C93" s="216" t="s">
        <v>354</v>
      </c>
      <c r="D93" s="217" t="s">
        <v>355</v>
      </c>
      <c r="E93" s="94" t="s">
        <v>356</v>
      </c>
      <c r="F93" s="198">
        <v>4</v>
      </c>
      <c r="G93" s="198">
        <f t="shared" si="64"/>
        <v>4</v>
      </c>
      <c r="H93" s="198">
        <v>4</v>
      </c>
      <c r="I93" s="198">
        <v>0</v>
      </c>
      <c r="J93" s="198">
        <f t="shared" si="65"/>
        <v>18</v>
      </c>
      <c r="K93" s="198">
        <v>7</v>
      </c>
      <c r="L93" s="198">
        <v>11</v>
      </c>
      <c r="M93" s="198">
        <f t="shared" si="66"/>
        <v>24</v>
      </c>
      <c r="N93" s="341">
        <v>10</v>
      </c>
      <c r="O93" s="198">
        <v>14</v>
      </c>
      <c r="P93" s="198">
        <f t="shared" si="67"/>
        <v>25</v>
      </c>
      <c r="Q93" s="198">
        <v>11</v>
      </c>
      <c r="R93" s="198">
        <v>14</v>
      </c>
      <c r="S93" s="198">
        <f t="shared" si="68"/>
        <v>20</v>
      </c>
      <c r="T93" s="198">
        <v>10</v>
      </c>
      <c r="U93" s="198">
        <v>10</v>
      </c>
      <c r="V93" s="198">
        <f t="shared" si="69"/>
        <v>25</v>
      </c>
      <c r="W93" s="198">
        <v>11</v>
      </c>
      <c r="X93" s="198">
        <v>14</v>
      </c>
      <c r="Y93" s="198">
        <f t="shared" si="80"/>
        <v>116</v>
      </c>
      <c r="Z93" s="198">
        <f t="shared" si="80"/>
        <v>53</v>
      </c>
      <c r="AA93" s="198">
        <f t="shared" si="80"/>
        <v>63</v>
      </c>
      <c r="AB93" s="198">
        <f t="shared" si="72"/>
        <v>21</v>
      </c>
      <c r="AC93" s="198">
        <v>0</v>
      </c>
      <c r="AD93" s="198">
        <v>21</v>
      </c>
      <c r="AE93" s="198">
        <f t="shared" si="73"/>
        <v>8</v>
      </c>
      <c r="AF93" s="198">
        <v>2</v>
      </c>
      <c r="AG93" s="342">
        <v>6</v>
      </c>
      <c r="AH93" s="213"/>
      <c r="AI93" s="90"/>
      <c r="AJ93" s="21"/>
      <c r="AK93" s="21"/>
    </row>
    <row r="94" spans="1:37" s="204" customFormat="1" ht="14" x14ac:dyDescent="0.25">
      <c r="A94" s="199"/>
      <c r="B94" s="218" t="s">
        <v>357</v>
      </c>
      <c r="C94" s="219" t="s">
        <v>358</v>
      </c>
      <c r="D94" s="220" t="s">
        <v>359</v>
      </c>
      <c r="E94" s="110" t="s">
        <v>360</v>
      </c>
      <c r="F94" s="211">
        <v>3</v>
      </c>
      <c r="G94" s="211">
        <f t="shared" si="64"/>
        <v>2</v>
      </c>
      <c r="H94" s="211">
        <v>1</v>
      </c>
      <c r="I94" s="211">
        <v>1</v>
      </c>
      <c r="J94" s="211">
        <f t="shared" si="65"/>
        <v>8</v>
      </c>
      <c r="K94" s="211">
        <v>5</v>
      </c>
      <c r="L94" s="211">
        <v>3</v>
      </c>
      <c r="M94" s="211">
        <f t="shared" si="66"/>
        <v>14</v>
      </c>
      <c r="N94" s="343">
        <v>7</v>
      </c>
      <c r="O94" s="211">
        <v>7</v>
      </c>
      <c r="P94" s="211">
        <f t="shared" si="67"/>
        <v>15</v>
      </c>
      <c r="Q94" s="211">
        <v>9</v>
      </c>
      <c r="R94" s="211">
        <v>6</v>
      </c>
      <c r="S94" s="211">
        <f t="shared" si="68"/>
        <v>18</v>
      </c>
      <c r="T94" s="211">
        <v>8</v>
      </c>
      <c r="U94" s="211">
        <v>10</v>
      </c>
      <c r="V94" s="211">
        <f t="shared" si="69"/>
        <v>17</v>
      </c>
      <c r="W94" s="211">
        <v>9</v>
      </c>
      <c r="X94" s="211">
        <v>8</v>
      </c>
      <c r="Y94" s="211">
        <f t="shared" si="80"/>
        <v>74</v>
      </c>
      <c r="Z94" s="211">
        <f t="shared" si="80"/>
        <v>39</v>
      </c>
      <c r="AA94" s="211">
        <f t="shared" si="80"/>
        <v>35</v>
      </c>
      <c r="AB94" s="211">
        <f t="shared" si="72"/>
        <v>18</v>
      </c>
      <c r="AC94" s="211">
        <v>1</v>
      </c>
      <c r="AD94" s="211">
        <v>17</v>
      </c>
      <c r="AE94" s="211">
        <f t="shared" si="73"/>
        <v>4</v>
      </c>
      <c r="AF94" s="211">
        <v>1</v>
      </c>
      <c r="AG94" s="344">
        <v>3</v>
      </c>
      <c r="AH94" s="213"/>
      <c r="AI94" s="90"/>
      <c r="AJ94" s="21"/>
      <c r="AK94" s="21"/>
    </row>
    <row r="95" spans="1:37" s="204" customFormat="1" ht="15.75" customHeight="1" x14ac:dyDescent="0.25">
      <c r="A95" s="199"/>
      <c r="B95" s="215" t="s">
        <v>361</v>
      </c>
      <c r="C95" s="216" t="s">
        <v>362</v>
      </c>
      <c r="D95" s="217" t="s">
        <v>363</v>
      </c>
      <c r="E95" s="94" t="s">
        <v>364</v>
      </c>
      <c r="F95" s="198">
        <v>3</v>
      </c>
      <c r="G95" s="198">
        <f t="shared" si="64"/>
        <v>4</v>
      </c>
      <c r="H95" s="198">
        <v>4</v>
      </c>
      <c r="I95" s="198">
        <v>0</v>
      </c>
      <c r="J95" s="198">
        <f t="shared" si="65"/>
        <v>18</v>
      </c>
      <c r="K95" s="198">
        <v>9</v>
      </c>
      <c r="L95" s="198">
        <v>9</v>
      </c>
      <c r="M95" s="198">
        <f t="shared" si="66"/>
        <v>23</v>
      </c>
      <c r="N95" s="341">
        <v>11</v>
      </c>
      <c r="O95" s="198">
        <v>12</v>
      </c>
      <c r="P95" s="198">
        <f t="shared" si="67"/>
        <v>24</v>
      </c>
      <c r="Q95" s="198">
        <v>13</v>
      </c>
      <c r="R95" s="198">
        <v>11</v>
      </c>
      <c r="S95" s="198">
        <f t="shared" si="68"/>
        <v>25</v>
      </c>
      <c r="T95" s="198">
        <v>10</v>
      </c>
      <c r="U95" s="198">
        <v>15</v>
      </c>
      <c r="V95" s="198">
        <f t="shared" si="69"/>
        <v>31</v>
      </c>
      <c r="W95" s="198">
        <v>16</v>
      </c>
      <c r="X95" s="198">
        <v>15</v>
      </c>
      <c r="Y95" s="198">
        <f t="shared" si="80"/>
        <v>125</v>
      </c>
      <c r="Z95" s="198">
        <f t="shared" si="80"/>
        <v>63</v>
      </c>
      <c r="AA95" s="198">
        <f t="shared" si="80"/>
        <v>62</v>
      </c>
      <c r="AB95" s="198">
        <f t="shared" si="72"/>
        <v>36</v>
      </c>
      <c r="AC95" s="198">
        <v>2</v>
      </c>
      <c r="AD95" s="198">
        <v>34</v>
      </c>
      <c r="AE95" s="198">
        <f t="shared" si="73"/>
        <v>6</v>
      </c>
      <c r="AF95" s="198">
        <v>1</v>
      </c>
      <c r="AG95" s="342">
        <v>5</v>
      </c>
      <c r="AH95" s="213"/>
      <c r="AI95" s="90"/>
      <c r="AJ95" s="21"/>
      <c r="AK95" s="21"/>
    </row>
    <row r="96" spans="1:37" s="204" customFormat="1" ht="15.75" customHeight="1" x14ac:dyDescent="0.25">
      <c r="A96" s="199"/>
      <c r="B96" s="212" t="s">
        <v>365</v>
      </c>
      <c r="C96" s="128" t="s">
        <v>366</v>
      </c>
      <c r="D96" s="234" t="s">
        <v>367</v>
      </c>
      <c r="E96" s="200" t="s">
        <v>368</v>
      </c>
      <c r="F96" s="198">
        <v>4</v>
      </c>
      <c r="G96" s="198">
        <f t="shared" si="64"/>
        <v>3</v>
      </c>
      <c r="H96" s="198">
        <v>2</v>
      </c>
      <c r="I96" s="198">
        <v>1</v>
      </c>
      <c r="J96" s="198">
        <f t="shared" si="65"/>
        <v>11</v>
      </c>
      <c r="K96" s="198">
        <v>7</v>
      </c>
      <c r="L96" s="198">
        <v>4</v>
      </c>
      <c r="M96" s="198">
        <f t="shared" si="66"/>
        <v>6</v>
      </c>
      <c r="N96" s="341">
        <v>3</v>
      </c>
      <c r="O96" s="198">
        <v>3</v>
      </c>
      <c r="P96" s="198">
        <f t="shared" si="67"/>
        <v>24</v>
      </c>
      <c r="Q96" s="198">
        <v>17</v>
      </c>
      <c r="R96" s="198">
        <v>7</v>
      </c>
      <c r="S96" s="198">
        <f t="shared" si="68"/>
        <v>10</v>
      </c>
      <c r="T96" s="198">
        <v>4</v>
      </c>
      <c r="U96" s="198">
        <v>6</v>
      </c>
      <c r="V96" s="198">
        <f t="shared" si="69"/>
        <v>16</v>
      </c>
      <c r="W96" s="198">
        <v>7</v>
      </c>
      <c r="X96" s="198">
        <v>9</v>
      </c>
      <c r="Y96" s="198">
        <f t="shared" si="80"/>
        <v>70</v>
      </c>
      <c r="Z96" s="198">
        <f t="shared" si="80"/>
        <v>40</v>
      </c>
      <c r="AA96" s="198">
        <f t="shared" si="80"/>
        <v>30</v>
      </c>
      <c r="AB96" s="198">
        <f t="shared" si="72"/>
        <v>18</v>
      </c>
      <c r="AC96" s="198">
        <v>0</v>
      </c>
      <c r="AD96" s="198">
        <v>18</v>
      </c>
      <c r="AE96" s="198">
        <f t="shared" si="73"/>
        <v>2</v>
      </c>
      <c r="AF96" s="198">
        <v>1</v>
      </c>
      <c r="AG96" s="342">
        <v>1</v>
      </c>
      <c r="AH96" s="213"/>
      <c r="AI96" s="90"/>
      <c r="AJ96" s="231"/>
      <c r="AK96" s="231"/>
    </row>
    <row r="97" spans="1:37" s="204" customFormat="1" ht="15.75" customHeight="1" x14ac:dyDescent="0.25">
      <c r="A97" s="199"/>
      <c r="B97" s="215" t="s">
        <v>369</v>
      </c>
      <c r="C97" s="216" t="s">
        <v>370</v>
      </c>
      <c r="D97" s="217" t="s">
        <v>371</v>
      </c>
      <c r="E97" s="94" t="s">
        <v>372</v>
      </c>
      <c r="F97" s="198">
        <v>3</v>
      </c>
      <c r="G97" s="198">
        <f t="shared" si="64"/>
        <v>0</v>
      </c>
      <c r="H97" s="198">
        <v>0</v>
      </c>
      <c r="I97" s="198">
        <v>0</v>
      </c>
      <c r="J97" s="198">
        <f t="shared" si="65"/>
        <v>17</v>
      </c>
      <c r="K97" s="198">
        <v>10</v>
      </c>
      <c r="L97" s="198">
        <v>7</v>
      </c>
      <c r="M97" s="198">
        <f t="shared" si="66"/>
        <v>13</v>
      </c>
      <c r="N97" s="341">
        <v>6</v>
      </c>
      <c r="O97" s="198">
        <v>7</v>
      </c>
      <c r="P97" s="198">
        <f t="shared" si="67"/>
        <v>24</v>
      </c>
      <c r="Q97" s="198">
        <v>14</v>
      </c>
      <c r="R97" s="198">
        <v>10</v>
      </c>
      <c r="S97" s="198">
        <f t="shared" si="68"/>
        <v>18</v>
      </c>
      <c r="T97" s="198">
        <v>13</v>
      </c>
      <c r="U97" s="198">
        <v>5</v>
      </c>
      <c r="V97" s="198">
        <f t="shared" si="69"/>
        <v>17</v>
      </c>
      <c r="W97" s="198">
        <v>9</v>
      </c>
      <c r="X97" s="198">
        <v>8</v>
      </c>
      <c r="Y97" s="198">
        <f t="shared" si="80"/>
        <v>89</v>
      </c>
      <c r="Z97" s="198">
        <f t="shared" si="80"/>
        <v>52</v>
      </c>
      <c r="AA97" s="198">
        <f t="shared" si="80"/>
        <v>37</v>
      </c>
      <c r="AB97" s="198">
        <f t="shared" si="72"/>
        <v>16</v>
      </c>
      <c r="AC97" s="198"/>
      <c r="AD97" s="198">
        <v>16</v>
      </c>
      <c r="AE97" s="198">
        <f t="shared" si="73"/>
        <v>4</v>
      </c>
      <c r="AF97" s="198"/>
      <c r="AG97" s="342">
        <v>4</v>
      </c>
      <c r="AH97" s="213"/>
      <c r="AI97" s="90"/>
      <c r="AJ97" s="231"/>
      <c r="AK97" s="231"/>
    </row>
    <row r="98" spans="1:37" s="204" customFormat="1" ht="15.75" customHeight="1" x14ac:dyDescent="0.25">
      <c r="A98" s="199"/>
      <c r="B98" s="215" t="s">
        <v>373</v>
      </c>
      <c r="C98" s="216" t="s">
        <v>374</v>
      </c>
      <c r="D98" s="217" t="s">
        <v>375</v>
      </c>
      <c r="E98" s="94" t="s">
        <v>376</v>
      </c>
      <c r="F98" s="198">
        <v>4</v>
      </c>
      <c r="G98" s="198">
        <f t="shared" si="64"/>
        <v>2</v>
      </c>
      <c r="H98" s="198"/>
      <c r="I98" s="198">
        <v>2</v>
      </c>
      <c r="J98" s="198">
        <f t="shared" si="65"/>
        <v>14</v>
      </c>
      <c r="K98" s="198">
        <v>6</v>
      </c>
      <c r="L98" s="198">
        <v>8</v>
      </c>
      <c r="M98" s="198">
        <f t="shared" si="66"/>
        <v>16</v>
      </c>
      <c r="N98" s="341">
        <v>7</v>
      </c>
      <c r="O98" s="198">
        <v>9</v>
      </c>
      <c r="P98" s="198">
        <f t="shared" si="67"/>
        <v>27</v>
      </c>
      <c r="Q98" s="198">
        <v>18</v>
      </c>
      <c r="R98" s="198">
        <v>9</v>
      </c>
      <c r="S98" s="198">
        <f t="shared" si="68"/>
        <v>22</v>
      </c>
      <c r="T98" s="198">
        <v>10</v>
      </c>
      <c r="U98" s="198">
        <v>12</v>
      </c>
      <c r="V98" s="198">
        <f t="shared" si="69"/>
        <v>22</v>
      </c>
      <c r="W98" s="198">
        <v>7</v>
      </c>
      <c r="X98" s="198">
        <v>15</v>
      </c>
      <c r="Y98" s="198">
        <f t="shared" si="80"/>
        <v>103</v>
      </c>
      <c r="Z98" s="198">
        <f t="shared" si="80"/>
        <v>48</v>
      </c>
      <c r="AA98" s="198">
        <f t="shared" si="80"/>
        <v>55</v>
      </c>
      <c r="AB98" s="198">
        <f t="shared" si="72"/>
        <v>26</v>
      </c>
      <c r="AC98" s="198"/>
      <c r="AD98" s="198">
        <v>26</v>
      </c>
      <c r="AE98" s="198">
        <f t="shared" si="73"/>
        <v>7</v>
      </c>
      <c r="AF98" s="198"/>
      <c r="AG98" s="342">
        <v>7</v>
      </c>
      <c r="AH98" s="213"/>
      <c r="AI98" s="90"/>
      <c r="AJ98" s="231"/>
      <c r="AK98" s="231"/>
    </row>
    <row r="99" spans="1:37" s="204" customFormat="1" ht="15.75" customHeight="1" x14ac:dyDescent="0.25">
      <c r="A99" s="199"/>
      <c r="B99" s="223" t="s">
        <v>377</v>
      </c>
      <c r="C99" s="219" t="s">
        <v>378</v>
      </c>
      <c r="D99" s="220" t="s">
        <v>379</v>
      </c>
      <c r="E99" s="110" t="s">
        <v>380</v>
      </c>
      <c r="F99" s="211">
        <v>1</v>
      </c>
      <c r="G99" s="211">
        <f t="shared" si="64"/>
        <v>4</v>
      </c>
      <c r="H99" s="211">
        <v>2</v>
      </c>
      <c r="I99" s="211">
        <v>2</v>
      </c>
      <c r="J99" s="211">
        <f t="shared" si="65"/>
        <v>9</v>
      </c>
      <c r="K99" s="211">
        <v>8</v>
      </c>
      <c r="L99" s="211">
        <v>1</v>
      </c>
      <c r="M99" s="211">
        <f t="shared" si="66"/>
        <v>12</v>
      </c>
      <c r="N99" s="343">
        <v>10</v>
      </c>
      <c r="O99" s="211">
        <v>2</v>
      </c>
      <c r="P99" s="211">
        <f t="shared" si="67"/>
        <v>12</v>
      </c>
      <c r="Q99" s="211">
        <v>6</v>
      </c>
      <c r="R99" s="211">
        <v>6</v>
      </c>
      <c r="S99" s="211">
        <f t="shared" si="68"/>
        <v>10</v>
      </c>
      <c r="T99" s="211">
        <v>2</v>
      </c>
      <c r="U99" s="211">
        <v>8</v>
      </c>
      <c r="V99" s="211">
        <f t="shared" si="69"/>
        <v>6</v>
      </c>
      <c r="W99" s="211">
        <v>4</v>
      </c>
      <c r="X99" s="211">
        <v>2</v>
      </c>
      <c r="Y99" s="211">
        <f t="shared" si="80"/>
        <v>53</v>
      </c>
      <c r="Z99" s="211">
        <f t="shared" si="80"/>
        <v>32</v>
      </c>
      <c r="AA99" s="211">
        <f t="shared" si="80"/>
        <v>21</v>
      </c>
      <c r="AB99" s="211">
        <f t="shared" si="72"/>
        <v>16</v>
      </c>
      <c r="AC99" s="211">
        <v>1</v>
      </c>
      <c r="AD99" s="211">
        <v>15</v>
      </c>
      <c r="AE99" s="211">
        <f t="shared" si="73"/>
        <v>1</v>
      </c>
      <c r="AF99" s="211"/>
      <c r="AG99" s="344">
        <v>1</v>
      </c>
      <c r="AH99" s="213"/>
      <c r="AI99" s="90"/>
      <c r="AJ99" s="21"/>
      <c r="AK99" s="21"/>
    </row>
    <row r="100" spans="1:37" s="204" customFormat="1" ht="15.75" customHeight="1" x14ac:dyDescent="0.25">
      <c r="A100" s="199"/>
      <c r="B100" s="224" t="s">
        <v>381</v>
      </c>
      <c r="C100" s="216" t="s">
        <v>382</v>
      </c>
      <c r="D100" s="217" t="s">
        <v>383</v>
      </c>
      <c r="E100" s="94" t="s">
        <v>384</v>
      </c>
      <c r="F100" s="198">
        <v>3</v>
      </c>
      <c r="G100" s="198">
        <f t="shared" si="64"/>
        <v>2</v>
      </c>
      <c r="H100" s="198">
        <v>1</v>
      </c>
      <c r="I100" s="198">
        <v>1</v>
      </c>
      <c r="J100" s="198">
        <f t="shared" si="65"/>
        <v>7</v>
      </c>
      <c r="K100" s="198">
        <v>4</v>
      </c>
      <c r="L100" s="198">
        <v>3</v>
      </c>
      <c r="M100" s="198">
        <f t="shared" si="66"/>
        <v>10</v>
      </c>
      <c r="N100" s="341">
        <v>7</v>
      </c>
      <c r="O100" s="198">
        <v>3</v>
      </c>
      <c r="P100" s="198">
        <f t="shared" si="67"/>
        <v>11</v>
      </c>
      <c r="Q100" s="198">
        <v>6</v>
      </c>
      <c r="R100" s="198">
        <v>5</v>
      </c>
      <c r="S100" s="198">
        <f t="shared" si="68"/>
        <v>9</v>
      </c>
      <c r="T100" s="198">
        <v>4</v>
      </c>
      <c r="U100" s="198">
        <v>5</v>
      </c>
      <c r="V100" s="198">
        <f t="shared" si="69"/>
        <v>6</v>
      </c>
      <c r="W100" s="198">
        <v>5</v>
      </c>
      <c r="X100" s="198">
        <v>1</v>
      </c>
      <c r="Y100" s="198">
        <f t="shared" si="80"/>
        <v>45</v>
      </c>
      <c r="Z100" s="198">
        <f t="shared" si="80"/>
        <v>27</v>
      </c>
      <c r="AA100" s="198">
        <f t="shared" si="80"/>
        <v>18</v>
      </c>
      <c r="AB100" s="198">
        <f t="shared" si="72"/>
        <v>19</v>
      </c>
      <c r="AC100" s="198"/>
      <c r="AD100" s="198">
        <v>19</v>
      </c>
      <c r="AE100" s="198">
        <f t="shared" si="73"/>
        <v>4</v>
      </c>
      <c r="AF100" s="198">
        <v>1</v>
      </c>
      <c r="AG100" s="342">
        <v>3</v>
      </c>
      <c r="AH100" s="213"/>
      <c r="AI100" s="90"/>
      <c r="AJ100" s="21"/>
      <c r="AK100" s="21"/>
    </row>
    <row r="101" spans="1:37" s="204" customFormat="1" ht="14" x14ac:dyDescent="0.25">
      <c r="A101" s="199"/>
      <c r="B101" s="215" t="s">
        <v>385</v>
      </c>
      <c r="C101" s="216" t="s">
        <v>386</v>
      </c>
      <c r="D101" s="235" t="s">
        <v>387</v>
      </c>
      <c r="E101" s="94" t="s">
        <v>388</v>
      </c>
      <c r="F101" s="198">
        <v>4</v>
      </c>
      <c r="G101" s="198">
        <f t="shared" si="64"/>
        <v>1</v>
      </c>
      <c r="H101" s="198">
        <v>1</v>
      </c>
      <c r="I101" s="198">
        <v>0</v>
      </c>
      <c r="J101" s="198">
        <f t="shared" si="65"/>
        <v>20</v>
      </c>
      <c r="K101" s="198">
        <v>12</v>
      </c>
      <c r="L101" s="198">
        <v>8</v>
      </c>
      <c r="M101" s="198">
        <f t="shared" si="66"/>
        <v>23</v>
      </c>
      <c r="N101" s="341">
        <v>9</v>
      </c>
      <c r="O101" s="198">
        <v>14</v>
      </c>
      <c r="P101" s="198">
        <f t="shared" si="67"/>
        <v>36</v>
      </c>
      <c r="Q101" s="198">
        <v>20</v>
      </c>
      <c r="R101" s="198">
        <v>16</v>
      </c>
      <c r="S101" s="198">
        <f t="shared" si="68"/>
        <v>37</v>
      </c>
      <c r="T101" s="198">
        <v>13</v>
      </c>
      <c r="U101" s="198">
        <v>24</v>
      </c>
      <c r="V101" s="198">
        <f t="shared" si="69"/>
        <v>33</v>
      </c>
      <c r="W101" s="198">
        <v>16</v>
      </c>
      <c r="X101" s="198">
        <v>17</v>
      </c>
      <c r="Y101" s="198">
        <f t="shared" ref="Y101" si="81">SUM(Z101:AA101)</f>
        <v>150</v>
      </c>
      <c r="Z101" s="198">
        <f>SUM(Q101,T101,W101,H101,K101,N101)</f>
        <v>71</v>
      </c>
      <c r="AA101" s="198">
        <f t="shared" ref="AA101" si="82">SUM(R101,U101,X101,I101,L101,O101)</f>
        <v>79</v>
      </c>
      <c r="AB101" s="198">
        <f t="shared" si="72"/>
        <v>20</v>
      </c>
      <c r="AC101" s="198">
        <v>3</v>
      </c>
      <c r="AD101" s="198">
        <v>17</v>
      </c>
      <c r="AE101" s="198">
        <f t="shared" si="73"/>
        <v>2</v>
      </c>
      <c r="AF101" s="198">
        <v>1</v>
      </c>
      <c r="AG101" s="342">
        <v>1</v>
      </c>
      <c r="AH101" s="213"/>
      <c r="AI101" s="90"/>
      <c r="AJ101" s="21"/>
      <c r="AK101" s="21"/>
    </row>
    <row r="102" spans="1:37" s="204" customFormat="1" ht="14" x14ac:dyDescent="0.25">
      <c r="A102" s="199"/>
      <c r="B102" s="236" t="s">
        <v>389</v>
      </c>
      <c r="C102" s="216" t="s">
        <v>390</v>
      </c>
      <c r="D102" s="217" t="s">
        <v>391</v>
      </c>
      <c r="E102" s="94" t="s">
        <v>392</v>
      </c>
      <c r="F102" s="198">
        <v>3</v>
      </c>
      <c r="G102" s="198">
        <f t="shared" si="64"/>
        <v>8</v>
      </c>
      <c r="H102" s="198">
        <v>4</v>
      </c>
      <c r="I102" s="198">
        <v>4</v>
      </c>
      <c r="J102" s="198">
        <f t="shared" si="65"/>
        <v>16</v>
      </c>
      <c r="K102" s="198">
        <v>4</v>
      </c>
      <c r="L102" s="198">
        <v>12</v>
      </c>
      <c r="M102" s="198">
        <f t="shared" si="66"/>
        <v>23</v>
      </c>
      <c r="N102" s="341">
        <v>13</v>
      </c>
      <c r="O102" s="198">
        <v>10</v>
      </c>
      <c r="P102" s="198">
        <f t="shared" si="67"/>
        <v>20</v>
      </c>
      <c r="Q102" s="198">
        <v>13</v>
      </c>
      <c r="R102" s="198">
        <v>7</v>
      </c>
      <c r="S102" s="198">
        <f t="shared" si="68"/>
        <v>22</v>
      </c>
      <c r="T102" s="198">
        <v>11</v>
      </c>
      <c r="U102" s="198">
        <v>11</v>
      </c>
      <c r="V102" s="198">
        <f t="shared" si="69"/>
        <v>17</v>
      </c>
      <c r="W102" s="198">
        <v>7</v>
      </c>
      <c r="X102" s="198">
        <v>10</v>
      </c>
      <c r="Y102" s="198">
        <f>SUM(G102,J102,M102,P102,S102,V102)</f>
        <v>106</v>
      </c>
      <c r="Z102" s="198">
        <f>SUM(H102,K102,N102,Q102,T102,W102)</f>
        <v>52</v>
      </c>
      <c r="AA102" s="198">
        <f>SUM(I102,L102,O102,R102,U102,X102)</f>
        <v>54</v>
      </c>
      <c r="AB102" s="198">
        <f t="shared" si="72"/>
        <v>22</v>
      </c>
      <c r="AC102" s="198">
        <v>2</v>
      </c>
      <c r="AD102" s="198">
        <v>20</v>
      </c>
      <c r="AE102" s="198">
        <f t="shared" si="73"/>
        <v>5</v>
      </c>
      <c r="AF102" s="198"/>
      <c r="AG102" s="342">
        <v>5</v>
      </c>
      <c r="AH102" s="213"/>
      <c r="AI102" s="90"/>
      <c r="AJ102" s="21"/>
      <c r="AK102" s="21"/>
    </row>
    <row r="103" spans="1:37" s="204" customFormat="1" ht="15.75" customHeight="1" x14ac:dyDescent="0.25">
      <c r="A103" s="199" t="s">
        <v>393</v>
      </c>
      <c r="B103" s="215" t="s">
        <v>394</v>
      </c>
      <c r="C103" s="216" t="s">
        <v>395</v>
      </c>
      <c r="D103" s="217" t="s">
        <v>396</v>
      </c>
      <c r="E103" s="94" t="s">
        <v>397</v>
      </c>
      <c r="F103" s="198">
        <v>3</v>
      </c>
      <c r="G103" s="198">
        <f t="shared" si="64"/>
        <v>4</v>
      </c>
      <c r="H103" s="198">
        <v>4</v>
      </c>
      <c r="I103" s="198">
        <v>0</v>
      </c>
      <c r="J103" s="198">
        <f t="shared" si="65"/>
        <v>18</v>
      </c>
      <c r="K103" s="198">
        <v>11</v>
      </c>
      <c r="L103" s="198">
        <v>7</v>
      </c>
      <c r="M103" s="198">
        <f t="shared" si="66"/>
        <v>15</v>
      </c>
      <c r="N103" s="341">
        <v>8</v>
      </c>
      <c r="O103" s="198">
        <v>7</v>
      </c>
      <c r="P103" s="198">
        <f t="shared" si="67"/>
        <v>18</v>
      </c>
      <c r="Q103" s="198">
        <v>11</v>
      </c>
      <c r="R103" s="198">
        <v>7</v>
      </c>
      <c r="S103" s="198">
        <f t="shared" si="68"/>
        <v>20</v>
      </c>
      <c r="T103" s="198">
        <v>13</v>
      </c>
      <c r="U103" s="198">
        <v>7</v>
      </c>
      <c r="V103" s="198">
        <f t="shared" si="69"/>
        <v>14</v>
      </c>
      <c r="W103" s="198">
        <v>9</v>
      </c>
      <c r="X103" s="198">
        <v>5</v>
      </c>
      <c r="Y103" s="198">
        <f t="shared" ref="Y103:AA105" si="83">SUM(G103,J103,M103,P103,S103,V103)</f>
        <v>89</v>
      </c>
      <c r="Z103" s="198">
        <f>SUM(H103,K103,N103,Q103,T103,W103)</f>
        <v>56</v>
      </c>
      <c r="AA103" s="198">
        <f t="shared" si="83"/>
        <v>33</v>
      </c>
      <c r="AB103" s="198">
        <f t="shared" si="72"/>
        <v>25</v>
      </c>
      <c r="AC103" s="198">
        <v>1</v>
      </c>
      <c r="AD103" s="198">
        <v>24</v>
      </c>
      <c r="AE103" s="198">
        <f t="shared" si="73"/>
        <v>6</v>
      </c>
      <c r="AF103" s="198">
        <v>1</v>
      </c>
      <c r="AG103" s="342">
        <v>5</v>
      </c>
      <c r="AH103" s="213"/>
      <c r="AI103" s="90"/>
      <c r="AJ103" s="21"/>
      <c r="AK103" s="21"/>
    </row>
    <row r="104" spans="1:37" s="204" customFormat="1" ht="15.75" customHeight="1" x14ac:dyDescent="0.25">
      <c r="A104" s="199" t="s">
        <v>398</v>
      </c>
      <c r="B104" s="237" t="s">
        <v>399</v>
      </c>
      <c r="C104" s="219" t="s">
        <v>395</v>
      </c>
      <c r="D104" s="238" t="s">
        <v>400</v>
      </c>
      <c r="E104" s="110" t="s">
        <v>401</v>
      </c>
      <c r="F104" s="211">
        <v>3</v>
      </c>
      <c r="G104" s="211">
        <f t="shared" si="64"/>
        <v>5</v>
      </c>
      <c r="H104" s="211">
        <v>1</v>
      </c>
      <c r="I104" s="211">
        <v>4</v>
      </c>
      <c r="J104" s="211">
        <f t="shared" si="65"/>
        <v>20</v>
      </c>
      <c r="K104" s="211">
        <v>11</v>
      </c>
      <c r="L104" s="211">
        <v>9</v>
      </c>
      <c r="M104" s="211">
        <f t="shared" si="66"/>
        <v>24</v>
      </c>
      <c r="N104" s="343">
        <v>11</v>
      </c>
      <c r="O104" s="211">
        <v>13</v>
      </c>
      <c r="P104" s="211">
        <f t="shared" si="67"/>
        <v>18</v>
      </c>
      <c r="Q104" s="211">
        <v>9</v>
      </c>
      <c r="R104" s="211">
        <v>9</v>
      </c>
      <c r="S104" s="211">
        <f t="shared" si="68"/>
        <v>23</v>
      </c>
      <c r="T104" s="211">
        <v>9</v>
      </c>
      <c r="U104" s="211">
        <v>14</v>
      </c>
      <c r="V104" s="211">
        <f t="shared" si="69"/>
        <v>22</v>
      </c>
      <c r="W104" s="211">
        <v>13</v>
      </c>
      <c r="X104" s="211">
        <v>9</v>
      </c>
      <c r="Y104" s="211">
        <f t="shared" si="83"/>
        <v>112</v>
      </c>
      <c r="Z104" s="211">
        <f>SUM(H104,K104,N104,Q104,T104,W104)</f>
        <v>54</v>
      </c>
      <c r="AA104" s="211">
        <f t="shared" si="83"/>
        <v>58</v>
      </c>
      <c r="AB104" s="211">
        <f t="shared" si="72"/>
        <v>23</v>
      </c>
      <c r="AC104" s="211">
        <v>0</v>
      </c>
      <c r="AD104" s="211">
        <v>23</v>
      </c>
      <c r="AE104" s="211">
        <f t="shared" si="73"/>
        <v>4</v>
      </c>
      <c r="AF104" s="211">
        <v>0</v>
      </c>
      <c r="AG104" s="344">
        <v>4</v>
      </c>
      <c r="AH104" s="213"/>
      <c r="AI104" s="90"/>
      <c r="AJ104" s="21"/>
      <c r="AK104" s="21"/>
    </row>
    <row r="105" spans="1:37" s="204" customFormat="1" ht="15.75" customHeight="1" x14ac:dyDescent="0.25">
      <c r="A105" s="199" t="s">
        <v>402</v>
      </c>
      <c r="B105" s="222" t="s">
        <v>403</v>
      </c>
      <c r="C105" s="219" t="s">
        <v>404</v>
      </c>
      <c r="D105" s="239" t="s">
        <v>405</v>
      </c>
      <c r="E105" s="94" t="s">
        <v>406</v>
      </c>
      <c r="F105" s="198">
        <v>4</v>
      </c>
      <c r="G105" s="198">
        <f t="shared" si="64"/>
        <v>6</v>
      </c>
      <c r="H105" s="198">
        <v>4</v>
      </c>
      <c r="I105" s="198">
        <v>2</v>
      </c>
      <c r="J105" s="198">
        <f t="shared" si="65"/>
        <v>21</v>
      </c>
      <c r="K105" s="198">
        <v>13</v>
      </c>
      <c r="L105" s="198">
        <v>8</v>
      </c>
      <c r="M105" s="198">
        <f t="shared" si="66"/>
        <v>20</v>
      </c>
      <c r="N105" s="341">
        <v>7</v>
      </c>
      <c r="O105" s="198">
        <v>13</v>
      </c>
      <c r="P105" s="198">
        <f t="shared" si="67"/>
        <v>24</v>
      </c>
      <c r="Q105" s="198">
        <v>16</v>
      </c>
      <c r="R105" s="198">
        <v>8</v>
      </c>
      <c r="S105" s="198">
        <f t="shared" si="68"/>
        <v>18</v>
      </c>
      <c r="T105" s="198">
        <v>14</v>
      </c>
      <c r="U105" s="198">
        <v>4</v>
      </c>
      <c r="V105" s="198">
        <f t="shared" si="69"/>
        <v>26</v>
      </c>
      <c r="W105" s="198">
        <v>17</v>
      </c>
      <c r="X105" s="198">
        <v>9</v>
      </c>
      <c r="Y105" s="198">
        <f t="shared" si="83"/>
        <v>115</v>
      </c>
      <c r="Z105" s="198">
        <f>SUM(H105,K105,N105,Q105,T105,W105)</f>
        <v>71</v>
      </c>
      <c r="AA105" s="198">
        <f t="shared" si="83"/>
        <v>44</v>
      </c>
      <c r="AB105" s="198">
        <f t="shared" si="72"/>
        <v>30</v>
      </c>
      <c r="AC105" s="198">
        <v>1</v>
      </c>
      <c r="AD105" s="198">
        <v>29</v>
      </c>
      <c r="AE105" s="198">
        <f t="shared" si="73"/>
        <v>4</v>
      </c>
      <c r="AF105" s="198">
        <v>1</v>
      </c>
      <c r="AG105" s="342">
        <v>3</v>
      </c>
      <c r="AH105" s="213"/>
      <c r="AI105" s="90"/>
      <c r="AJ105" s="240"/>
      <c r="AK105" s="240"/>
    </row>
    <row r="106" spans="1:37" s="204" customFormat="1" ht="15.75" customHeight="1" x14ac:dyDescent="0.25">
      <c r="A106" s="241"/>
      <c r="B106" s="356" t="s">
        <v>158</v>
      </c>
      <c r="C106" s="357"/>
      <c r="D106" s="357"/>
      <c r="E106" s="242"/>
      <c r="F106" s="243">
        <f t="shared" ref="F106:AG106" si="84">SUM(F60:F105)</f>
        <v>168</v>
      </c>
      <c r="G106" s="243">
        <f t="shared" si="84"/>
        <v>271</v>
      </c>
      <c r="H106" s="243">
        <f t="shared" si="84"/>
        <v>152</v>
      </c>
      <c r="I106" s="243">
        <f t="shared" si="84"/>
        <v>119</v>
      </c>
      <c r="J106" s="243">
        <f t="shared" si="84"/>
        <v>816</v>
      </c>
      <c r="K106" s="243">
        <f t="shared" si="84"/>
        <v>416</v>
      </c>
      <c r="L106" s="243">
        <f t="shared" si="84"/>
        <v>400</v>
      </c>
      <c r="M106" s="243">
        <f t="shared" si="84"/>
        <v>903</v>
      </c>
      <c r="N106" s="244">
        <f t="shared" si="84"/>
        <v>446</v>
      </c>
      <c r="O106" s="243">
        <f t="shared" si="84"/>
        <v>457</v>
      </c>
      <c r="P106" s="243">
        <f t="shared" si="84"/>
        <v>1177</v>
      </c>
      <c r="Q106" s="243">
        <f t="shared" si="84"/>
        <v>628</v>
      </c>
      <c r="R106" s="243">
        <f t="shared" si="84"/>
        <v>549</v>
      </c>
      <c r="S106" s="243">
        <f t="shared" si="84"/>
        <v>1118</v>
      </c>
      <c r="T106" s="243">
        <f t="shared" si="84"/>
        <v>572</v>
      </c>
      <c r="U106" s="243">
        <f t="shared" si="84"/>
        <v>546</v>
      </c>
      <c r="V106" s="243">
        <f t="shared" si="84"/>
        <v>1091</v>
      </c>
      <c r="W106" s="243">
        <f t="shared" si="84"/>
        <v>558</v>
      </c>
      <c r="X106" s="243">
        <f t="shared" si="84"/>
        <v>533</v>
      </c>
      <c r="Y106" s="243">
        <f t="shared" si="84"/>
        <v>5376</v>
      </c>
      <c r="Z106" s="243">
        <f t="shared" si="84"/>
        <v>2772</v>
      </c>
      <c r="AA106" s="243">
        <f t="shared" si="84"/>
        <v>2604</v>
      </c>
      <c r="AB106" s="243">
        <f t="shared" si="84"/>
        <v>1068</v>
      </c>
      <c r="AC106" s="243">
        <f t="shared" si="84"/>
        <v>45</v>
      </c>
      <c r="AD106" s="243">
        <f t="shared" si="84"/>
        <v>1023</v>
      </c>
      <c r="AE106" s="243">
        <f t="shared" si="84"/>
        <v>196</v>
      </c>
      <c r="AF106" s="243">
        <f t="shared" si="84"/>
        <v>23</v>
      </c>
      <c r="AG106" s="245">
        <f t="shared" si="84"/>
        <v>173</v>
      </c>
      <c r="AH106" s="246"/>
      <c r="AI106" s="90"/>
      <c r="AJ106" s="231"/>
      <c r="AK106" s="231"/>
    </row>
    <row r="107" spans="1:37" s="204" customFormat="1" ht="15.75" customHeight="1" x14ac:dyDescent="0.25">
      <c r="A107" s="247" t="s">
        <v>407</v>
      </c>
      <c r="B107" s="248">
        <f>COUNTIF(B5:B59,"*園")</f>
        <v>45</v>
      </c>
      <c r="C107" s="349" t="s">
        <v>410</v>
      </c>
      <c r="D107" s="249"/>
      <c r="E107" s="250"/>
      <c r="F107" s="251">
        <f t="shared" ref="F107:AG107" si="85">SUM(F16,F24,F29,F33,F34,F38,F41,F47,F48,F51,F54,F59)</f>
        <v>213</v>
      </c>
      <c r="G107" s="251">
        <f t="shared" si="85"/>
        <v>133</v>
      </c>
      <c r="H107" s="251">
        <f t="shared" si="85"/>
        <v>77</v>
      </c>
      <c r="I107" s="251">
        <f t="shared" si="85"/>
        <v>56</v>
      </c>
      <c r="J107" s="251">
        <f t="shared" si="85"/>
        <v>591</v>
      </c>
      <c r="K107" s="251">
        <f t="shared" si="85"/>
        <v>311</v>
      </c>
      <c r="L107" s="251">
        <f t="shared" si="85"/>
        <v>280</v>
      </c>
      <c r="M107" s="251">
        <f t="shared" si="85"/>
        <v>668</v>
      </c>
      <c r="N107" s="251">
        <f t="shared" si="85"/>
        <v>344</v>
      </c>
      <c r="O107" s="251">
        <f t="shared" si="85"/>
        <v>324</v>
      </c>
      <c r="P107" s="251">
        <f t="shared" si="85"/>
        <v>1047</v>
      </c>
      <c r="Q107" s="251">
        <f t="shared" si="85"/>
        <v>545</v>
      </c>
      <c r="R107" s="251">
        <f t="shared" si="85"/>
        <v>502</v>
      </c>
      <c r="S107" s="251">
        <f t="shared" si="85"/>
        <v>1073</v>
      </c>
      <c r="T107" s="251">
        <f t="shared" si="85"/>
        <v>534</v>
      </c>
      <c r="U107" s="251">
        <f t="shared" si="85"/>
        <v>539</v>
      </c>
      <c r="V107" s="251">
        <f t="shared" si="85"/>
        <v>1135</v>
      </c>
      <c r="W107" s="251">
        <f t="shared" si="85"/>
        <v>602</v>
      </c>
      <c r="X107" s="251">
        <f t="shared" si="85"/>
        <v>533</v>
      </c>
      <c r="Y107" s="251">
        <f t="shared" si="85"/>
        <v>4647</v>
      </c>
      <c r="Z107" s="251">
        <f>SUM(Z16,Z24,Z29,Z33,Z34,Z38,Z41,Z47,Z48,Z51,Z54,Z59)</f>
        <v>2413</v>
      </c>
      <c r="AA107" s="251">
        <f t="shared" si="85"/>
        <v>2234</v>
      </c>
      <c r="AB107" s="251">
        <f t="shared" si="85"/>
        <v>809</v>
      </c>
      <c r="AC107" s="251">
        <f t="shared" si="85"/>
        <v>39</v>
      </c>
      <c r="AD107" s="251">
        <f t="shared" si="85"/>
        <v>770</v>
      </c>
      <c r="AE107" s="251">
        <f t="shared" si="85"/>
        <v>166</v>
      </c>
      <c r="AF107" s="251">
        <f t="shared" si="85"/>
        <v>13</v>
      </c>
      <c r="AG107" s="252">
        <f t="shared" si="85"/>
        <v>153</v>
      </c>
      <c r="AH107" s="253"/>
      <c r="AI107" s="90"/>
      <c r="AJ107" s="231"/>
      <c r="AK107" s="231"/>
    </row>
    <row r="108" spans="1:37" s="204" customFormat="1" ht="15.75" customHeight="1" x14ac:dyDescent="0.25">
      <c r="A108" s="247" t="s">
        <v>222</v>
      </c>
      <c r="B108" s="248">
        <f>COUNTA(B60:B105)</f>
        <v>46</v>
      </c>
      <c r="C108" s="350" t="s">
        <v>411</v>
      </c>
      <c r="D108" s="254"/>
      <c r="E108" s="255"/>
      <c r="F108" s="256">
        <f>F106</f>
        <v>168</v>
      </c>
      <c r="G108" s="256">
        <f>G106</f>
        <v>271</v>
      </c>
      <c r="H108" s="256">
        <f t="shared" ref="H108:AG108" si="86">H106</f>
        <v>152</v>
      </c>
      <c r="I108" s="256">
        <f t="shared" si="86"/>
        <v>119</v>
      </c>
      <c r="J108" s="256">
        <f t="shared" si="86"/>
        <v>816</v>
      </c>
      <c r="K108" s="256">
        <f t="shared" si="86"/>
        <v>416</v>
      </c>
      <c r="L108" s="256">
        <f t="shared" si="86"/>
        <v>400</v>
      </c>
      <c r="M108" s="256">
        <f t="shared" si="86"/>
        <v>903</v>
      </c>
      <c r="N108" s="257">
        <f t="shared" si="86"/>
        <v>446</v>
      </c>
      <c r="O108" s="256">
        <f t="shared" si="86"/>
        <v>457</v>
      </c>
      <c r="P108" s="256">
        <f t="shared" si="86"/>
        <v>1177</v>
      </c>
      <c r="Q108" s="256">
        <f t="shared" si="86"/>
        <v>628</v>
      </c>
      <c r="R108" s="256">
        <f t="shared" si="86"/>
        <v>549</v>
      </c>
      <c r="S108" s="256">
        <f t="shared" si="86"/>
        <v>1118</v>
      </c>
      <c r="T108" s="256">
        <f t="shared" si="86"/>
        <v>572</v>
      </c>
      <c r="U108" s="256">
        <f t="shared" si="86"/>
        <v>546</v>
      </c>
      <c r="V108" s="256">
        <f t="shared" si="86"/>
        <v>1091</v>
      </c>
      <c r="W108" s="256">
        <f t="shared" si="86"/>
        <v>558</v>
      </c>
      <c r="X108" s="256">
        <f t="shared" si="86"/>
        <v>533</v>
      </c>
      <c r="Y108" s="256">
        <f t="shared" si="86"/>
        <v>5376</v>
      </c>
      <c r="Z108" s="256">
        <f t="shared" si="86"/>
        <v>2772</v>
      </c>
      <c r="AA108" s="256">
        <f t="shared" si="86"/>
        <v>2604</v>
      </c>
      <c r="AB108" s="256">
        <f t="shared" si="86"/>
        <v>1068</v>
      </c>
      <c r="AC108" s="256">
        <f t="shared" si="86"/>
        <v>45</v>
      </c>
      <c r="AD108" s="256">
        <f t="shared" si="86"/>
        <v>1023</v>
      </c>
      <c r="AE108" s="256">
        <f t="shared" si="86"/>
        <v>196</v>
      </c>
      <c r="AF108" s="256">
        <f t="shared" si="86"/>
        <v>23</v>
      </c>
      <c r="AG108" s="258">
        <f t="shared" si="86"/>
        <v>173</v>
      </c>
      <c r="AH108" s="259"/>
      <c r="AI108" s="90"/>
      <c r="AJ108" s="231"/>
      <c r="AK108" s="231"/>
    </row>
    <row r="109" spans="1:37" s="204" customFormat="1" ht="15.75" customHeight="1" x14ac:dyDescent="0.25">
      <c r="A109" s="247" t="s">
        <v>408</v>
      </c>
      <c r="B109" s="248">
        <f>SUM(B107:B108)</f>
        <v>91</v>
      </c>
      <c r="C109" s="350" t="s">
        <v>412</v>
      </c>
      <c r="D109" s="254"/>
      <c r="E109" s="255"/>
      <c r="F109" s="260">
        <f>SUM(F107:F108)</f>
        <v>381</v>
      </c>
      <c r="G109" s="260">
        <f>SUM(G107:G108)</f>
        <v>404</v>
      </c>
      <c r="H109" s="260">
        <f t="shared" ref="H109:AG109" si="87">SUM(H107:H108)</f>
        <v>229</v>
      </c>
      <c r="I109" s="260">
        <f t="shared" si="87"/>
        <v>175</v>
      </c>
      <c r="J109" s="260">
        <f t="shared" si="87"/>
        <v>1407</v>
      </c>
      <c r="K109" s="260">
        <f t="shared" si="87"/>
        <v>727</v>
      </c>
      <c r="L109" s="260">
        <f t="shared" si="87"/>
        <v>680</v>
      </c>
      <c r="M109" s="260">
        <f t="shared" si="87"/>
        <v>1571</v>
      </c>
      <c r="N109" s="261">
        <f t="shared" si="87"/>
        <v>790</v>
      </c>
      <c r="O109" s="260">
        <f t="shared" si="87"/>
        <v>781</v>
      </c>
      <c r="P109" s="260">
        <f>SUM(P107:P108)</f>
        <v>2224</v>
      </c>
      <c r="Q109" s="260">
        <f t="shared" si="87"/>
        <v>1173</v>
      </c>
      <c r="R109" s="260">
        <f t="shared" si="87"/>
        <v>1051</v>
      </c>
      <c r="S109" s="260">
        <f t="shared" si="87"/>
        <v>2191</v>
      </c>
      <c r="T109" s="260">
        <f t="shared" si="87"/>
        <v>1106</v>
      </c>
      <c r="U109" s="260">
        <f t="shared" si="87"/>
        <v>1085</v>
      </c>
      <c r="V109" s="260">
        <f t="shared" si="87"/>
        <v>2226</v>
      </c>
      <c r="W109" s="260">
        <f t="shared" si="87"/>
        <v>1160</v>
      </c>
      <c r="X109" s="260">
        <f t="shared" si="87"/>
        <v>1066</v>
      </c>
      <c r="Y109" s="260">
        <f t="shared" si="87"/>
        <v>10023</v>
      </c>
      <c r="Z109" s="260">
        <f t="shared" si="87"/>
        <v>5185</v>
      </c>
      <c r="AA109" s="260">
        <f t="shared" si="87"/>
        <v>4838</v>
      </c>
      <c r="AB109" s="260">
        <f t="shared" si="87"/>
        <v>1877</v>
      </c>
      <c r="AC109" s="260">
        <f t="shared" si="87"/>
        <v>84</v>
      </c>
      <c r="AD109" s="260">
        <f t="shared" si="87"/>
        <v>1793</v>
      </c>
      <c r="AE109" s="260">
        <f t="shared" si="87"/>
        <v>362</v>
      </c>
      <c r="AF109" s="260">
        <f t="shared" si="87"/>
        <v>36</v>
      </c>
      <c r="AG109" s="262">
        <f t="shared" si="87"/>
        <v>326</v>
      </c>
      <c r="AH109" s="263"/>
      <c r="AI109" s="90"/>
      <c r="AJ109" s="231"/>
      <c r="AK109" s="231"/>
    </row>
    <row r="110" spans="1:37" s="204" customFormat="1" ht="15" customHeight="1" x14ac:dyDescent="0.25">
      <c r="A110" s="264"/>
      <c r="B110" s="264"/>
      <c r="C110" s="265"/>
      <c r="D110" s="266"/>
      <c r="L110" s="267"/>
      <c r="M110" s="268"/>
      <c r="Y110" s="269"/>
      <c r="Z110" s="269"/>
      <c r="AA110" s="269"/>
      <c r="AB110" s="270"/>
      <c r="AG110" s="268"/>
      <c r="AH110" s="267"/>
      <c r="AJ110" s="231"/>
      <c r="AK110" s="231"/>
    </row>
    <row r="111" spans="1:37" s="204" customFormat="1" ht="15" customHeight="1" x14ac:dyDescent="0.25">
      <c r="A111" s="264"/>
      <c r="B111" s="264"/>
      <c r="C111" s="265"/>
      <c r="D111" s="271"/>
      <c r="L111" s="267"/>
      <c r="M111" s="267"/>
      <c r="Y111" s="265"/>
      <c r="Z111" s="266"/>
      <c r="AA111" s="265"/>
      <c r="AB111" s="270"/>
      <c r="AG111" s="267"/>
      <c r="AH111" s="267"/>
      <c r="AJ111" s="231"/>
      <c r="AK111" s="231"/>
    </row>
    <row r="112" spans="1:37" s="204" customFormat="1" ht="15" customHeight="1" x14ac:dyDescent="0.25">
      <c r="A112" s="264"/>
      <c r="B112" s="264"/>
      <c r="C112" s="265"/>
      <c r="D112" s="266"/>
      <c r="L112" s="267"/>
      <c r="M112" s="267"/>
      <c r="Y112" s="269"/>
      <c r="AA112" s="269"/>
      <c r="AB112" s="270"/>
      <c r="AG112" s="267"/>
      <c r="AH112" s="267"/>
      <c r="AJ112" s="231"/>
      <c r="AK112" s="231"/>
    </row>
  </sheetData>
  <sheetProtection selectLockedCells="1"/>
  <mergeCells count="17">
    <mergeCell ref="AB2:AD3"/>
    <mergeCell ref="AE2:AG3"/>
    <mergeCell ref="B41:D41"/>
    <mergeCell ref="F2:F4"/>
    <mergeCell ref="G2:O2"/>
    <mergeCell ref="P2:X2"/>
    <mergeCell ref="Y2:AA3"/>
    <mergeCell ref="B16:D16"/>
    <mergeCell ref="B24:D24"/>
    <mergeCell ref="B29:D29"/>
    <mergeCell ref="B33:D33"/>
    <mergeCell ref="B38:D38"/>
    <mergeCell ref="B47:D47"/>
    <mergeCell ref="B51:D51"/>
    <mergeCell ref="B54:D54"/>
    <mergeCell ref="B59:D59"/>
    <mergeCell ref="B106:D106"/>
  </mergeCells>
  <phoneticPr fontId="2"/>
  <printOptions horizontalCentered="1"/>
  <pageMargins left="0.39370078740157483" right="0.39370078740157483" top="0.78740157480314965" bottom="0.39370078740157483" header="0.51181102362204722" footer="0.19685039370078741"/>
  <pageSetup paperSize="9" scale="52" firstPageNumber="4" fitToHeight="0" pageOrder="overThenDown" orientation="landscape" r:id="rId1"/>
  <headerFooter scaleWithDoc="0">
    <oddFooter xml:space="preserve">&amp;C&amp;9
</oddFooter>
  </headerFooter>
  <rowBreaks count="1" manualBreakCount="1">
    <brk id="59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こども園</vt:lpstr>
      <vt:lpstr>こども園!Print_Area</vt:lpstr>
      <vt:lpstr>こども園!Print_Area_MI</vt:lpstr>
      <vt:lpstr>こども園!Print_Titles</vt:lpstr>
      <vt:lpstr>こども園!Print_Titles_MI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2025-08-26T00:34:41Z</cp:lastPrinted>
  <dcterms:created xsi:type="dcterms:W3CDTF">2025-08-26T00:29:10Z</dcterms:created>
  <dcterms:modified xsi:type="dcterms:W3CDTF">2025-09-01T08:24:20Z</dcterms:modified>
</cp:coreProperties>
</file>