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13E737D8453D1CBD841C317FBEFF89D4A5A414AE" xr6:coauthVersionLast="47" xr6:coauthVersionMax="47" xr10:uidLastSave="{148B83E8-9DCB-44A7-A577-C73E602DAE8D}"/>
  <workbookProtection workbookAlgorithmName="SHA-512" workbookHashValue="tuNoYhmN3EppiJ0/2a9YZ6DxxBeDzfj86HH4iwr2koZ5dCi1Qgx2IUJy6og/kn5tf0AhbD9Cv3Y5iZWZuh0jRw==" workbookSaltValue="fjTEV+1fBrfVcfoGsOGoH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<sst xmlns="http://schemas.openxmlformats.org/spreadsheetml/2006/main" count="253" uniqueCount="115">
  <si>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</si>
  <si>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</si>
  <si>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</si>
  <si>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</si>
  <si>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</si>
  <si>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</si>
  <si>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</si>
  <si>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</si>
  <si>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</si>
  <si>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</si>
  <si>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</si>
  <si>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</si>
  <si>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</si>
  <si>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</si>
  <si>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</si>
  <si>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</si>
  <si>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</si>
  <si>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</si>
  <si>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</si>
  <si>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</si>
  <si>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</si>
  <si>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</si>
  <si>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</si>
  <si>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</si>
  <si>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</si>
  <si>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</si>
  <si>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</si>
  <si>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</si>
  <si>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</si>
  <si>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</si>
  <si>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</si>
  <si>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</si>
  <si>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</si>
  <si>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</si>
  <si>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</si>
  <si>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</si>
  <si>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</si>
  <si>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</si>
  <si>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</si>
  <si>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</si>
  <si>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</si>
  <si>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</si>
  <si>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</si>
  <si>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</si>
  <si>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</si>
  <si>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</si>
  <si>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</si>
  <si>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</si>
  <si>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</si>
  <si>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</si>
  <si>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</si>
  <si>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</si>
  <si>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</si>
  <si>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</si>
  <si>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</si>
  <si>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</si>
  <si>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</si>
  <si>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</si>
  <si>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</si>
  <si>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</si>
  <si>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</si>
  <si>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</si>
  <si>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</si>
  <si>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</si>
  <si>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</si>
  <si>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</si>
  <si>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</si>
  <si>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</si>
  <si>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</si>
  <si>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</si>
  <si>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</si>
  <si>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</si>
  <si>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</si>
  <si>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</si>
  <si>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</si>
  <si>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</si>
  <si>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</si>
  <si>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</si>
  <si>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</si>
  <si>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</si>
  <si>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</si>
  <si>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</si>
  <si>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</si>
  <si>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</si>
  <si>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</si>
  <si>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</si>
  <si>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</si>
  <si>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</si>
  <si>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</si>
  <si>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</si>
  <si>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</si>
  <si>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</si>
  <si>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</si>
  <si>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</si>
  <si>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</si>
  <si>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</si>
  <si>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</si>
  <si>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</si>
  <si>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</si>
  <si>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</si>
  <si>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</si>
  <si>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</si>
  <si>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</si>
  <si>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</si>
  <si>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</si>
  <si>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</si>
  <si>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</si>
  <si>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</si>
  <si>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</si>
  <si>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</si>
  <si>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</si>
  <si>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</si>
  <si>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
　令和２年度に地方公営企業法を適用したことから減価償却累計額が少なく計上されており、類似団体の平均値を大きく下回っている。
②管渠老朽化率
　耐用年数を経過した管渠がないため、0％となっている。
③管渠改善率
　耐用年数を経過した管渠はないが、管渠調査の結果に基づき、計画的に実態に合わせた必要な箇所の更新に努める必要がある。</t>
    <rPh sb="119" eb="123">
      <t>タイヨウネンスウ</t>
    </rPh>
    <rPh sb="124" eb="126">
      <t>ケイカ</t>
    </rPh>
    <rPh sb="128" eb="130">
      <t>カンキョ</t>
    </rPh>
    <phoneticPr fontId="4"/>
  </si>
  <si>
    <t>　物価高騰の影響を踏まえて、流域関連市町からの負担金単価を令和５年度から大幅に引き上げたため、経営基盤の強化が図られた。
　経常収支比率、流動比率や施設利用率は、他の類似団体と同水準となっており、国の経済対策で電気代が抑制されたものの、今後は汚水処理原価の上昇が課題である。
　今後の経営状況の見通しについては、燃料や原材料価格に加えて、労務費や金利の上昇が顕著となっていることから、ストックマネジメント計画に基づく施設の老朽化対策に取り組むとともに、経営資源を有効に活用しながら維持管理費の抑制に取り組んでいく必要がある。</t>
    <rPh sb="69" eb="73">
      <t>リュウドウヒリツ</t>
    </rPh>
    <rPh sb="98" eb="99">
      <t>クニ</t>
    </rPh>
    <rPh sb="100" eb="104">
      <t>ケイザイタイサク</t>
    </rPh>
    <rPh sb="105" eb="108">
      <t>デンキダイ</t>
    </rPh>
    <rPh sb="109" eb="111">
      <t>ヨクセイ</t>
    </rPh>
    <rPh sb="118" eb="120">
      <t>コンゴ</t>
    </rPh>
    <rPh sb="165" eb="166">
      <t>クワ</t>
    </rPh>
    <rPh sb="173" eb="175">
      <t>キンリ</t>
    </rPh>
    <rPh sb="179" eb="181">
      <t>ケンチョ</t>
    </rPh>
    <rPh sb="226" eb="230">
      <t>ケイエイシゲン</t>
    </rPh>
    <rPh sb="231" eb="233">
      <t>ユウコウ</t>
    </rPh>
    <rPh sb="234" eb="236">
      <t>カツヨウ</t>
    </rPh>
    <phoneticPr fontId="4"/>
  </si>
  <si>
    <t>①経常収支比率
　令和５年度に流域関連市町からの負担金単価を引き上げたことにより指標が改善し、健全経営の水準とされる100％を上回った。
②累積欠損金比率
　累積欠損金は発生していない。
③流動比率
　負担金単価の引き上げや余剰地の処分によって保有資金が増加したため改善した。
④企業債残高対事業規模比率
　営業収益が増加したことにより、これまでの数値と比べて減少（改善）しており、今後も同程度で推移する見込みである。
⑤経費回収率
　使用料収入がなく、0％となっている。
⑥汚水処理原価
　燃料価格の高騰に伴い汚泥処分費が上昇し、類似団体の平均値を上回っている。労務費や金利の上昇も顕著なため、優先順位を考慮した維持修繕や資産活用によるコスト抑制に取り組む必要がある。
⑦施設利用率
　類似団体の平均値と同水準であり、適切な施設規模で稼働している。今後も同程度の水準で推移する見込みである。
⑧水洗化率
　流域下水道に接続している関連市町の公共下水道の数値が反映されている。類似団体の平均値をやや下回っており、関連市町と連携して広域化や下水道処理人口普及率の向上に取り組む必要がある。</t>
    <rPh sb="9" eb="11">
      <t>レイワ</t>
    </rPh>
    <rPh sb="12" eb="14">
      <t>ネンド</t>
    </rPh>
    <rPh sb="15" eb="21">
      <t>リュウイキカンレンシマチ</t>
    </rPh>
    <rPh sb="24" eb="29">
      <t>フタンキンタンカ</t>
    </rPh>
    <rPh sb="30" eb="31">
      <t>ヒ</t>
    </rPh>
    <rPh sb="32" eb="33">
      <t>ア</t>
    </rPh>
    <rPh sb="40" eb="42">
      <t>シヒョウ</t>
    </rPh>
    <rPh sb="43" eb="45">
      <t>カイゼン</t>
    </rPh>
    <rPh sb="47" eb="51">
      <t>ケンゼンケイエイ</t>
    </rPh>
    <rPh sb="52" eb="54">
      <t>スイジュン</t>
    </rPh>
    <rPh sb="63" eb="65">
      <t>ウワマワ</t>
    </rPh>
    <rPh sb="101" eb="106">
      <t>フタンキンタンカ</t>
    </rPh>
    <rPh sb="107" eb="108">
      <t>ヒ</t>
    </rPh>
    <rPh sb="109" eb="110">
      <t>ア</t>
    </rPh>
    <rPh sb="112" eb="115">
      <t>ヨジョウチ</t>
    </rPh>
    <rPh sb="116" eb="118">
      <t>ショブン</t>
    </rPh>
    <rPh sb="122" eb="126">
      <t>ホユウシキン</t>
    </rPh>
    <rPh sb="127" eb="129">
      <t>ゾウカ</t>
    </rPh>
    <rPh sb="133" eb="135">
      <t>カイゼン</t>
    </rPh>
    <rPh sb="154" eb="158">
      <t>エイギョウシュウエキ</t>
    </rPh>
    <rPh sb="159" eb="161">
      <t>ゾウカ</t>
    </rPh>
    <rPh sb="174" eb="176">
      <t>スウチ</t>
    </rPh>
    <rPh sb="177" eb="178">
      <t>クラ</t>
    </rPh>
    <rPh sb="180" eb="182">
      <t>ゲンショウ</t>
    </rPh>
    <rPh sb="183" eb="185">
      <t>カイゼン</t>
    </rPh>
    <rPh sb="191" eb="193">
      <t>コンゴ</t>
    </rPh>
    <rPh sb="194" eb="197">
      <t>ドウテイド</t>
    </rPh>
    <rPh sb="198" eb="200">
      <t>スイイ</t>
    </rPh>
    <rPh sb="202" eb="204">
      <t>ミコ</t>
    </rPh>
    <rPh sb="246" eb="248">
      <t>ネンリョウ</t>
    </rPh>
    <rPh sb="248" eb="250">
      <t>カカク</t>
    </rPh>
    <rPh sb="254" eb="255">
      <t>トモナ</t>
    </rPh>
    <rPh sb="256" eb="261">
      <t>オデイショブンヒ</t>
    </rPh>
    <rPh sb="262" eb="264">
      <t>ジョウショウ</t>
    </rPh>
    <rPh sb="282" eb="285">
      <t>ロウムヒ</t>
    </rPh>
    <rPh sb="286" eb="288">
      <t>キンリ</t>
    </rPh>
    <rPh sb="289" eb="291">
      <t>ジョウショウ</t>
    </rPh>
    <rPh sb="292" eb="294">
      <t>ケンチョ</t>
    </rPh>
    <rPh sb="309" eb="311">
      <t>シュウゼン</t>
    </rPh>
    <rPh sb="363" eb="365">
      <t>シセツ</t>
    </rPh>
    <rPh sb="465" eb="468">
      <t>コウイキカ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</si>
</sst>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0.54</c:v>
                </c:pt>
                <c:pt idx="2">
                  <c:v>0.56000000000000005</c:v>
                </c:pt>
                <c:pt idx="3">
                  <c:v>0.38</c:v>
                </c:pt>
                <c:pt idx="4" formatCode="#,##0.00;&quot;△&quot;#,##0.00">
                  <c:v>0</c:v>
                </c:pt>
              </c:numCache>
            </c:numRef>
          </c:val>
          <c:extLst>
            <c:ext xmlns:c16="http://schemas.microsoft.com/office/drawing/2014/chart" uri="{C3380CC4-5D6E-409C-BE32-E72D297353CC}">
              <c16:uniqueId val="{00000000-5C57-47EE-9EF4-023B6E4D15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1.87</c:v>
                </c:pt>
                <c:pt idx="2">
                  <c:v>0.1</c:v>
                </c:pt>
                <c:pt idx="3">
                  <c:v>0.09</c:v>
                </c:pt>
                <c:pt idx="4">
                  <c:v>0.06</c:v>
                </c:pt>
              </c:numCache>
            </c:numRef>
          </c:val>
          <c:smooth val="0"/>
          <c:extLst>
            <c:ext xmlns:c16="http://schemas.microsoft.com/office/drawing/2014/chart" uri="{C3380CC4-5D6E-409C-BE32-E72D297353CC}">
              <c16:uniqueId val="{00000001-5C57-47EE-9EF4-023B6E4D15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67.17</c:v>
                </c:pt>
                <c:pt idx="2">
                  <c:v>66.760000000000005</c:v>
                </c:pt>
                <c:pt idx="3">
                  <c:v>65.45</c:v>
                </c:pt>
                <c:pt idx="4">
                  <c:v>67.31</c:v>
                </c:pt>
              </c:numCache>
            </c:numRef>
          </c:val>
          <c:extLst>
            <c:ext xmlns:c16="http://schemas.microsoft.com/office/drawing/2014/chart" uri="{C3380CC4-5D6E-409C-BE32-E72D297353CC}">
              <c16:uniqueId val="{00000000-51B6-4687-893E-6D4B20DE726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51B6-4687-893E-6D4B20DE726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89.7</c:v>
                </c:pt>
                <c:pt idx="2">
                  <c:v>86.17</c:v>
                </c:pt>
                <c:pt idx="3">
                  <c:v>86.7</c:v>
                </c:pt>
                <c:pt idx="4">
                  <c:v>86.71</c:v>
                </c:pt>
              </c:numCache>
            </c:numRef>
          </c:val>
          <c:extLst>
            <c:ext xmlns:c16="http://schemas.microsoft.com/office/drawing/2014/chart" uri="{C3380CC4-5D6E-409C-BE32-E72D297353CC}">
              <c16:uniqueId val="{00000000-29DE-4266-A8F0-1F9460FCFD7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94.01</c:v>
                </c:pt>
                <c:pt idx="2">
                  <c:v>94.14</c:v>
                </c:pt>
                <c:pt idx="3">
                  <c:v>94.02</c:v>
                </c:pt>
                <c:pt idx="4">
                  <c:v>94.43</c:v>
                </c:pt>
              </c:numCache>
            </c:numRef>
          </c:val>
          <c:smooth val="0"/>
          <c:extLst>
            <c:ext xmlns:c16="http://schemas.microsoft.com/office/drawing/2014/chart" uri="{C3380CC4-5D6E-409C-BE32-E72D297353CC}">
              <c16:uniqueId val="{00000001-29DE-4266-A8F0-1F9460FCFD7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100.24</c:v>
                </c:pt>
                <c:pt idx="2">
                  <c:v>99.98</c:v>
                </c:pt>
                <c:pt idx="3">
                  <c:v>99.35</c:v>
                </c:pt>
                <c:pt idx="4">
                  <c:v>104.08</c:v>
                </c:pt>
              </c:numCache>
            </c:numRef>
          </c:val>
          <c:extLst>
            <c:ext xmlns:c16="http://schemas.microsoft.com/office/drawing/2014/chart" uri="{C3380CC4-5D6E-409C-BE32-E72D297353CC}">
              <c16:uniqueId val="{00000000-95B1-4264-B0DA-2B1C5864B03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101.63</c:v>
                </c:pt>
                <c:pt idx="2">
                  <c:v>100.14</c:v>
                </c:pt>
                <c:pt idx="3">
                  <c:v>99.22</c:v>
                </c:pt>
                <c:pt idx="4">
                  <c:v>100.31</c:v>
                </c:pt>
              </c:numCache>
            </c:numRef>
          </c:val>
          <c:smooth val="0"/>
          <c:extLst>
            <c:ext xmlns:c16="http://schemas.microsoft.com/office/drawing/2014/chart" uri="{C3380CC4-5D6E-409C-BE32-E72D297353CC}">
              <c16:uniqueId val="{00000001-95B1-4264-B0DA-2B1C5864B03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5.69</c:v>
                </c:pt>
                <c:pt idx="2">
                  <c:v>10.61</c:v>
                </c:pt>
                <c:pt idx="3">
                  <c:v>15.08</c:v>
                </c:pt>
                <c:pt idx="4">
                  <c:v>18.760000000000002</c:v>
                </c:pt>
              </c:numCache>
            </c:numRef>
          </c:val>
          <c:extLst>
            <c:ext xmlns:c16="http://schemas.microsoft.com/office/drawing/2014/chart" uri="{C3380CC4-5D6E-409C-BE32-E72D297353CC}">
              <c16:uniqueId val="{00000000-EFC4-476C-87B9-BBF84CCAFB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31.96</c:v>
                </c:pt>
                <c:pt idx="2">
                  <c:v>34.17</c:v>
                </c:pt>
                <c:pt idx="3">
                  <c:v>36.770000000000003</c:v>
                </c:pt>
                <c:pt idx="4">
                  <c:v>41.04</c:v>
                </c:pt>
              </c:numCache>
            </c:numRef>
          </c:val>
          <c:smooth val="0"/>
          <c:extLst>
            <c:ext xmlns:c16="http://schemas.microsoft.com/office/drawing/2014/chart" uri="{C3380CC4-5D6E-409C-BE32-E72D297353CC}">
              <c16:uniqueId val="{00000001-EFC4-476C-87B9-BBF84CCAFB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99F-4199-B0EF-DD67BFB32C9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0.93</c:v>
                </c:pt>
                <c:pt idx="2">
                  <c:v>1.04</c:v>
                </c:pt>
                <c:pt idx="3">
                  <c:v>1.26</c:v>
                </c:pt>
                <c:pt idx="4">
                  <c:v>1.64</c:v>
                </c:pt>
              </c:numCache>
            </c:numRef>
          </c:val>
          <c:smooth val="0"/>
          <c:extLst>
            <c:ext xmlns:c16="http://schemas.microsoft.com/office/drawing/2014/chart" uri="{C3380CC4-5D6E-409C-BE32-E72D297353CC}">
              <c16:uniqueId val="{00000001-299F-4199-B0EF-DD67BFB32C9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660-41B5-8338-137683F68B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9.1</c:v>
                </c:pt>
                <c:pt idx="2">
                  <c:v>10.71</c:v>
                </c:pt>
                <c:pt idx="3">
                  <c:v>11.46</c:v>
                </c:pt>
                <c:pt idx="4">
                  <c:v>9.85</c:v>
                </c:pt>
              </c:numCache>
            </c:numRef>
          </c:val>
          <c:smooth val="0"/>
          <c:extLst>
            <c:ext xmlns:c16="http://schemas.microsoft.com/office/drawing/2014/chart" uri="{C3380CC4-5D6E-409C-BE32-E72D297353CC}">
              <c16:uniqueId val="{00000001-E660-41B5-8338-137683F68B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33.549999999999997</c:v>
                </c:pt>
                <c:pt idx="2">
                  <c:v>62.5</c:v>
                </c:pt>
                <c:pt idx="3">
                  <c:v>56.15</c:v>
                </c:pt>
                <c:pt idx="4">
                  <c:v>101.02</c:v>
                </c:pt>
              </c:numCache>
            </c:numRef>
          </c:val>
          <c:extLst>
            <c:ext xmlns:c16="http://schemas.microsoft.com/office/drawing/2014/chart" uri="{C3380CC4-5D6E-409C-BE32-E72D297353CC}">
              <c16:uniqueId val="{00000000-FFDF-40ED-A491-F32AC958B0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101.14</c:v>
                </c:pt>
                <c:pt idx="2">
                  <c:v>104.74</c:v>
                </c:pt>
                <c:pt idx="3">
                  <c:v>104.74</c:v>
                </c:pt>
                <c:pt idx="4">
                  <c:v>104.66</c:v>
                </c:pt>
              </c:numCache>
            </c:numRef>
          </c:val>
          <c:smooth val="0"/>
          <c:extLst>
            <c:ext xmlns:c16="http://schemas.microsoft.com/office/drawing/2014/chart" uri="{C3380CC4-5D6E-409C-BE32-E72D297353CC}">
              <c16:uniqueId val="{00000001-FFDF-40ED-A491-F32AC958B0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143.94</c:v>
                </c:pt>
                <c:pt idx="2">
                  <c:v>144.1</c:v>
                </c:pt>
                <c:pt idx="3">
                  <c:v>151.30000000000001</c:v>
                </c:pt>
                <c:pt idx="4">
                  <c:v>94.66</c:v>
                </c:pt>
              </c:numCache>
            </c:numRef>
          </c:val>
          <c:extLst>
            <c:ext xmlns:c16="http://schemas.microsoft.com/office/drawing/2014/chart" uri="{C3380CC4-5D6E-409C-BE32-E72D297353CC}">
              <c16:uniqueId val="{00000000-122D-4223-B81B-73596EA00F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255.67</c:v>
                </c:pt>
                <c:pt idx="2">
                  <c:v>242.44</c:v>
                </c:pt>
                <c:pt idx="3">
                  <c:v>228.09</c:v>
                </c:pt>
                <c:pt idx="4">
                  <c:v>223.54</c:v>
                </c:pt>
              </c:numCache>
            </c:numRef>
          </c:val>
          <c:smooth val="0"/>
          <c:extLst>
            <c:ext xmlns:c16="http://schemas.microsoft.com/office/drawing/2014/chart" uri="{C3380CC4-5D6E-409C-BE32-E72D297353CC}">
              <c16:uniqueId val="{00000001-122D-4223-B81B-73596EA00F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281-4A08-8733-D2C1546CF6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4281-4A08-8733-D2C1546CF6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74.430000000000007</c:v>
                </c:pt>
                <c:pt idx="2">
                  <c:v>73.3</c:v>
                </c:pt>
                <c:pt idx="3">
                  <c:v>72.17</c:v>
                </c:pt>
                <c:pt idx="4">
                  <c:v>80.12</c:v>
                </c:pt>
              </c:numCache>
            </c:numRef>
          </c:val>
          <c:extLst>
            <c:ext xmlns:c16="http://schemas.microsoft.com/office/drawing/2014/chart" uri="{C3380CC4-5D6E-409C-BE32-E72D297353CC}">
              <c16:uniqueId val="{00000000-F51E-4E1E-A3D1-44EFC25441D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50.67</c:v>
                </c:pt>
                <c:pt idx="2">
                  <c:v>48.7</c:v>
                </c:pt>
                <c:pt idx="3">
                  <c:v>52.53</c:v>
                </c:pt>
                <c:pt idx="4">
                  <c:v>52.75</c:v>
                </c:pt>
              </c:numCache>
            </c:numRef>
          </c:val>
          <c:smooth val="0"/>
          <c:extLst>
            <c:ext xmlns:c16="http://schemas.microsoft.com/office/drawing/2014/chart" uri="{C3380CC4-5D6E-409C-BE32-E72D297353CC}">
              <c16:uniqueId val="{00000001-F51E-4E1E-A3D1-44EFC25441D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香川県</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流域下水道</v>
      </c>
      <c r="Q8" s="64"/>
      <c r="R8" s="64"/>
      <c r="S8" s="64"/>
      <c r="T8" s="64"/>
      <c r="U8" s="64"/>
      <c r="V8" s="64"/>
      <c r="W8" s="64" t="str">
        <f>データ!L6</f>
        <v>E1</v>
      </c>
      <c r="X8" s="64"/>
      <c r="Y8" s="64"/>
      <c r="Z8" s="64"/>
      <c r="AA8" s="64"/>
      <c r="AB8" s="64"/>
      <c r="AC8" s="64"/>
      <c r="AD8" s="65" t="str">
        <f>データ!$M$6</f>
        <v>非設置</v>
      </c>
      <c r="AE8" s="65"/>
      <c r="AF8" s="65"/>
      <c r="AG8" s="65"/>
      <c r="AH8" s="65"/>
      <c r="AI8" s="65"/>
      <c r="AJ8" s="65"/>
      <c r="AK8" s="3"/>
      <c r="AL8" s="44">
        <f>データ!S6</f>
        <v>948585</v>
      </c>
      <c r="AM8" s="44"/>
      <c r="AN8" s="44"/>
      <c r="AO8" s="44"/>
      <c r="AP8" s="44"/>
      <c r="AQ8" s="44"/>
      <c r="AR8" s="44"/>
      <c r="AS8" s="44"/>
      <c r="AT8" s="45">
        <f>データ!T6</f>
        <v>1876.86</v>
      </c>
      <c r="AU8" s="45"/>
      <c r="AV8" s="45"/>
      <c r="AW8" s="45"/>
      <c r="AX8" s="45"/>
      <c r="AY8" s="45"/>
      <c r="AZ8" s="45"/>
      <c r="BA8" s="45"/>
      <c r="BB8" s="45">
        <f>データ!U6</f>
        <v>505.41</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88.75</v>
      </c>
      <c r="J10" s="45"/>
      <c r="K10" s="45"/>
      <c r="L10" s="45"/>
      <c r="M10" s="45"/>
      <c r="N10" s="45"/>
      <c r="O10" s="45"/>
      <c r="P10" s="45">
        <f>データ!P6</f>
        <v>43.71</v>
      </c>
      <c r="Q10" s="45"/>
      <c r="R10" s="45"/>
      <c r="S10" s="45"/>
      <c r="T10" s="45"/>
      <c r="U10" s="45"/>
      <c r="V10" s="45"/>
      <c r="W10" s="45">
        <f>データ!Q6</f>
        <v>100</v>
      </c>
      <c r="X10" s="45"/>
      <c r="Y10" s="45"/>
      <c r="Z10" s="45"/>
      <c r="AA10" s="45"/>
      <c r="AB10" s="45"/>
      <c r="AC10" s="45"/>
      <c r="AD10" s="44">
        <f>データ!R6</f>
        <v>0</v>
      </c>
      <c r="AE10" s="44"/>
      <c r="AF10" s="44"/>
      <c r="AG10" s="44"/>
      <c r="AH10" s="44"/>
      <c r="AI10" s="44"/>
      <c r="AJ10" s="44"/>
      <c r="AK10" s="2"/>
      <c r="AL10" s="44">
        <f>データ!V6</f>
        <v>85875</v>
      </c>
      <c r="AM10" s="44"/>
      <c r="AN10" s="44"/>
      <c r="AO10" s="44"/>
      <c r="AP10" s="44"/>
      <c r="AQ10" s="44"/>
      <c r="AR10" s="44"/>
      <c r="AS10" s="44"/>
      <c r="AT10" s="45">
        <f>データ!W6</f>
        <v>37.340000000000003</v>
      </c>
      <c r="AU10" s="45"/>
      <c r="AV10" s="45"/>
      <c r="AW10" s="45"/>
      <c r="AX10" s="45"/>
      <c r="AY10" s="45"/>
      <c r="AZ10" s="45"/>
      <c r="BA10" s="45"/>
      <c r="BB10" s="45">
        <f>データ!X6</f>
        <v>2299.81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svc+rm5L2uK6E+os9sc+NJLq8FqgZlYRs3Eu5qkdSe3obBFVq8BtT5kpK9FQmpU+Wm+HRxVaCwlGvGENRpiDTg==" saltValue="PrzKs6OoOZvIvopfk+3z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370002</v>
      </c>
      <c r="D6" s="19">
        <f t="shared" si="3"/>
        <v>46</v>
      </c>
      <c r="E6" s="19">
        <f t="shared" si="3"/>
        <v>17</v>
      </c>
      <c r="F6" s="19">
        <f t="shared" si="3"/>
        <v>3</v>
      </c>
      <c r="G6" s="19">
        <f t="shared" si="3"/>
        <v>0</v>
      </c>
      <c r="H6" s="19" t="str">
        <f t="shared" si="3"/>
        <v>香川県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88.75</v>
      </c>
      <c r="P6" s="20">
        <f t="shared" si="3"/>
        <v>43.71</v>
      </c>
      <c r="Q6" s="20">
        <f t="shared" si="3"/>
        <v>100</v>
      </c>
      <c r="R6" s="20">
        <f t="shared" si="3"/>
        <v>0</v>
      </c>
      <c r="S6" s="20">
        <f t="shared" si="3"/>
        <v>948585</v>
      </c>
      <c r="T6" s="20">
        <f t="shared" si="3"/>
        <v>1876.86</v>
      </c>
      <c r="U6" s="20">
        <f t="shared" si="3"/>
        <v>505.41</v>
      </c>
      <c r="V6" s="20">
        <f t="shared" si="3"/>
        <v>85875</v>
      </c>
      <c r="W6" s="20">
        <f t="shared" si="3"/>
        <v>37.340000000000003</v>
      </c>
      <c r="X6" s="20">
        <f t="shared" si="3"/>
        <v>2299.81</v>
      </c>
      <c r="Y6" s="21" t="str">
        <f>IF(Y7="",NA(),Y7)</f>
        <v>-</v>
      </c>
      <c r="Z6" s="21">
        <f t="shared" ref="Z6:AH6" si="4">IF(Z7="",NA(),Z7)</f>
        <v>100.24</v>
      </c>
      <c r="AA6" s="21">
        <f t="shared" si="4"/>
        <v>99.98</v>
      </c>
      <c r="AB6" s="21">
        <f t="shared" si="4"/>
        <v>99.35</v>
      </c>
      <c r="AC6" s="21">
        <f t="shared" si="4"/>
        <v>104.08</v>
      </c>
      <c r="AD6" s="21" t="str">
        <f t="shared" si="4"/>
        <v>-</v>
      </c>
      <c r="AE6" s="21">
        <f t="shared" si="4"/>
        <v>101.63</v>
      </c>
      <c r="AF6" s="21">
        <f t="shared" si="4"/>
        <v>100.14</v>
      </c>
      <c r="AG6" s="21">
        <f t="shared" si="4"/>
        <v>99.22</v>
      </c>
      <c r="AH6" s="21">
        <f t="shared" si="4"/>
        <v>100.31</v>
      </c>
      <c r="AI6" s="20" t="str">
        <f>IF(AI7="","",IF(AI7="-","【-】","【"&amp;SUBSTITUTE(TEXT(AI7,"#,##0.00"),"-","△")&amp;"】"))</f>
        <v>【100.34】</v>
      </c>
      <c r="AJ6" s="21" t="str">
        <f>IF(AJ7="",NA(),AJ7)</f>
        <v>-</v>
      </c>
      <c r="AK6" s="20">
        <f t="shared" ref="AK6:AS6" si="5">IF(AK7="",NA(),AK7)</f>
        <v>0</v>
      </c>
      <c r="AL6" s="20">
        <f t="shared" si="5"/>
        <v>0</v>
      </c>
      <c r="AM6" s="20">
        <f t="shared" si="5"/>
        <v>0</v>
      </c>
      <c r="AN6" s="20">
        <f t="shared" si="5"/>
        <v>0</v>
      </c>
      <c r="AO6" s="21" t="str">
        <f t="shared" si="5"/>
        <v>-</v>
      </c>
      <c r="AP6" s="21">
        <f t="shared" si="5"/>
        <v>9.1</v>
      </c>
      <c r="AQ6" s="21">
        <f t="shared" si="5"/>
        <v>10.71</v>
      </c>
      <c r="AR6" s="21">
        <f t="shared" si="5"/>
        <v>11.46</v>
      </c>
      <c r="AS6" s="21">
        <f t="shared" si="5"/>
        <v>9.85</v>
      </c>
      <c r="AT6" s="20" t="str">
        <f>IF(AT7="","",IF(AT7="-","【-】","【"&amp;SUBSTITUTE(TEXT(AT7,"#,##0.00"),"-","△")&amp;"】"))</f>
        <v>【9.79】</v>
      </c>
      <c r="AU6" s="21" t="str">
        <f>IF(AU7="",NA(),AU7)</f>
        <v>-</v>
      </c>
      <c r="AV6" s="21">
        <f t="shared" ref="AV6:BD6" si="6">IF(AV7="",NA(),AV7)</f>
        <v>33.549999999999997</v>
      </c>
      <c r="AW6" s="21">
        <f t="shared" si="6"/>
        <v>62.5</v>
      </c>
      <c r="AX6" s="21">
        <f t="shared" si="6"/>
        <v>56.15</v>
      </c>
      <c r="AY6" s="21">
        <f t="shared" si="6"/>
        <v>101.02</v>
      </c>
      <c r="AZ6" s="21" t="str">
        <f t="shared" si="6"/>
        <v>-</v>
      </c>
      <c r="BA6" s="21">
        <f t="shared" si="6"/>
        <v>101.14</v>
      </c>
      <c r="BB6" s="21">
        <f t="shared" si="6"/>
        <v>104.74</v>
      </c>
      <c r="BC6" s="21">
        <f t="shared" si="6"/>
        <v>104.74</v>
      </c>
      <c r="BD6" s="21">
        <f t="shared" si="6"/>
        <v>104.66</v>
      </c>
      <c r="BE6" s="20" t="str">
        <f>IF(BE7="","",IF(BE7="-","【-】","【"&amp;SUBSTITUTE(TEXT(BE7,"#,##0.00"),"-","△")&amp;"】"))</f>
        <v>【104.39】</v>
      </c>
      <c r="BF6" s="21" t="str">
        <f>IF(BF7="",NA(),BF7)</f>
        <v>-</v>
      </c>
      <c r="BG6" s="21">
        <f t="shared" ref="BG6:BO6" si="7">IF(BG7="",NA(),BG7)</f>
        <v>143.94</v>
      </c>
      <c r="BH6" s="21">
        <f t="shared" si="7"/>
        <v>144.1</v>
      </c>
      <c r="BI6" s="21">
        <f t="shared" si="7"/>
        <v>151.30000000000001</v>
      </c>
      <c r="BJ6" s="21">
        <f t="shared" si="7"/>
        <v>94.66</v>
      </c>
      <c r="BK6" s="21" t="str">
        <f t="shared" si="7"/>
        <v>-</v>
      </c>
      <c r="BL6" s="21">
        <f t="shared" si="7"/>
        <v>255.67</v>
      </c>
      <c r="BM6" s="21">
        <f t="shared" si="7"/>
        <v>242.44</v>
      </c>
      <c r="BN6" s="21">
        <f t="shared" si="7"/>
        <v>228.09</v>
      </c>
      <c r="BO6" s="21">
        <f t="shared" si="7"/>
        <v>223.54</v>
      </c>
      <c r="BP6" s="20" t="str">
        <f>IF(BP7="","",IF(BP7="-","【-】","【"&amp;SUBSTITUTE(TEXT(BP7,"#,##0.00"),"-","△")&amp;"】"))</f>
        <v>【225.90】</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74.430000000000007</v>
      </c>
      <c r="CD6" s="21">
        <f t="shared" si="9"/>
        <v>73.3</v>
      </c>
      <c r="CE6" s="21">
        <f t="shared" si="9"/>
        <v>72.17</v>
      </c>
      <c r="CF6" s="21">
        <f t="shared" si="9"/>
        <v>80.12</v>
      </c>
      <c r="CG6" s="21" t="str">
        <f t="shared" si="9"/>
        <v>-</v>
      </c>
      <c r="CH6" s="21">
        <f t="shared" si="9"/>
        <v>50.67</v>
      </c>
      <c r="CI6" s="21">
        <f t="shared" si="9"/>
        <v>48.7</v>
      </c>
      <c r="CJ6" s="21">
        <f t="shared" si="9"/>
        <v>52.53</v>
      </c>
      <c r="CK6" s="21">
        <f t="shared" si="9"/>
        <v>52.75</v>
      </c>
      <c r="CL6" s="20" t="str">
        <f>IF(CL7="","",IF(CL7="-","【-】","【"&amp;SUBSTITUTE(TEXT(CL7,"#,##0.00"),"-","△")&amp;"】"))</f>
        <v>【52.93】</v>
      </c>
      <c r="CM6" s="21" t="str">
        <f>IF(CM7="",NA(),CM7)</f>
        <v>-</v>
      </c>
      <c r="CN6" s="21">
        <f t="shared" ref="CN6:CV6" si="10">IF(CN7="",NA(),CN7)</f>
        <v>67.17</v>
      </c>
      <c r="CO6" s="21">
        <f t="shared" si="10"/>
        <v>66.760000000000005</v>
      </c>
      <c r="CP6" s="21">
        <f t="shared" si="10"/>
        <v>65.45</v>
      </c>
      <c r="CQ6" s="21">
        <f t="shared" si="10"/>
        <v>67.31</v>
      </c>
      <c r="CR6" s="21" t="str">
        <f t="shared" si="10"/>
        <v>-</v>
      </c>
      <c r="CS6" s="21">
        <f t="shared" si="10"/>
        <v>68.2</v>
      </c>
      <c r="CT6" s="21">
        <f t="shared" si="10"/>
        <v>68.05</v>
      </c>
      <c r="CU6" s="21">
        <f t="shared" si="10"/>
        <v>67.099999999999994</v>
      </c>
      <c r="CV6" s="21">
        <f t="shared" si="10"/>
        <v>71.900000000000006</v>
      </c>
      <c r="CW6" s="20" t="str">
        <f>IF(CW7="","",IF(CW7="-","【-】","【"&amp;SUBSTITUTE(TEXT(CW7,"#,##0.00"),"-","△")&amp;"】"))</f>
        <v>【71.88】</v>
      </c>
      <c r="CX6" s="21" t="str">
        <f>IF(CX7="",NA(),CX7)</f>
        <v>-</v>
      </c>
      <c r="CY6" s="21">
        <f t="shared" ref="CY6:DG6" si="11">IF(CY7="",NA(),CY7)</f>
        <v>89.7</v>
      </c>
      <c r="CZ6" s="21">
        <f t="shared" si="11"/>
        <v>86.17</v>
      </c>
      <c r="DA6" s="21">
        <f t="shared" si="11"/>
        <v>86.7</v>
      </c>
      <c r="DB6" s="21">
        <f t="shared" si="11"/>
        <v>86.71</v>
      </c>
      <c r="DC6" s="21" t="str">
        <f t="shared" si="11"/>
        <v>-</v>
      </c>
      <c r="DD6" s="21">
        <f t="shared" si="11"/>
        <v>94.01</v>
      </c>
      <c r="DE6" s="21">
        <f t="shared" si="11"/>
        <v>94.14</v>
      </c>
      <c r="DF6" s="21">
        <f t="shared" si="11"/>
        <v>94.02</v>
      </c>
      <c r="DG6" s="21">
        <f t="shared" si="11"/>
        <v>94.43</v>
      </c>
      <c r="DH6" s="20" t="str">
        <f>IF(DH7="","",IF(DH7="-","【-】","【"&amp;SUBSTITUTE(TEXT(DH7,"#,##0.00"),"-","△")&amp;"】"))</f>
        <v>【94.36】</v>
      </c>
      <c r="DI6" s="21" t="str">
        <f>IF(DI7="",NA(),DI7)</f>
        <v>-</v>
      </c>
      <c r="DJ6" s="21">
        <f t="shared" ref="DJ6:DR6" si="12">IF(DJ7="",NA(),DJ7)</f>
        <v>5.69</v>
      </c>
      <c r="DK6" s="21">
        <f t="shared" si="12"/>
        <v>10.61</v>
      </c>
      <c r="DL6" s="21">
        <f t="shared" si="12"/>
        <v>15.08</v>
      </c>
      <c r="DM6" s="21">
        <f t="shared" si="12"/>
        <v>18.760000000000002</v>
      </c>
      <c r="DN6" s="21" t="str">
        <f t="shared" si="12"/>
        <v>-</v>
      </c>
      <c r="DO6" s="21">
        <f t="shared" si="12"/>
        <v>31.96</v>
      </c>
      <c r="DP6" s="21">
        <f t="shared" si="12"/>
        <v>34.17</v>
      </c>
      <c r="DQ6" s="21">
        <f t="shared" si="12"/>
        <v>36.770000000000003</v>
      </c>
      <c r="DR6" s="21">
        <f t="shared" si="12"/>
        <v>41.04</v>
      </c>
      <c r="DS6" s="20" t="str">
        <f>IF(DS7="","",IF(DS7="-","【-】","【"&amp;SUBSTITUTE(TEXT(DS7,"#,##0.00"),"-","△")&amp;"】"))</f>
        <v>【40.81】</v>
      </c>
      <c r="DT6" s="21" t="str">
        <f>IF(DT7="",NA(),DT7)</f>
        <v>-</v>
      </c>
      <c r="DU6" s="20">
        <f t="shared" ref="DU6:EC6" si="13">IF(DU7="",NA(),DU7)</f>
        <v>0</v>
      </c>
      <c r="DV6" s="20">
        <f t="shared" si="13"/>
        <v>0</v>
      </c>
      <c r="DW6" s="20">
        <f t="shared" si="13"/>
        <v>0</v>
      </c>
      <c r="DX6" s="20">
        <f t="shared" si="13"/>
        <v>0</v>
      </c>
      <c r="DY6" s="21" t="str">
        <f t="shared" si="13"/>
        <v>-</v>
      </c>
      <c r="DZ6" s="21">
        <f t="shared" si="13"/>
        <v>0.93</v>
      </c>
      <c r="EA6" s="21">
        <f t="shared" si="13"/>
        <v>1.04</v>
      </c>
      <c r="EB6" s="21">
        <f t="shared" si="13"/>
        <v>1.26</v>
      </c>
      <c r="EC6" s="21">
        <f t="shared" si="13"/>
        <v>1.64</v>
      </c>
      <c r="ED6" s="20" t="str">
        <f>IF(ED7="","",IF(ED7="-","【-】","【"&amp;SUBSTITUTE(TEXT(ED7,"#,##0.00"),"-","△")&amp;"】"))</f>
        <v>【1.62】</v>
      </c>
      <c r="EE6" s="21" t="str">
        <f>IF(EE7="",NA(),EE7)</f>
        <v>-</v>
      </c>
      <c r="EF6" s="21">
        <f t="shared" ref="EF6:EN6" si="14">IF(EF7="",NA(),EF7)</f>
        <v>0.54</v>
      </c>
      <c r="EG6" s="21">
        <f t="shared" si="14"/>
        <v>0.56000000000000005</v>
      </c>
      <c r="EH6" s="21">
        <f t="shared" si="14"/>
        <v>0.38</v>
      </c>
      <c r="EI6" s="20">
        <f t="shared" si="14"/>
        <v>0</v>
      </c>
      <c r="EJ6" s="21" t="str">
        <f t="shared" si="14"/>
        <v>-</v>
      </c>
      <c r="EK6" s="21">
        <f t="shared" si="14"/>
        <v>1.87</v>
      </c>
      <c r="EL6" s="21">
        <f t="shared" si="14"/>
        <v>0.1</v>
      </c>
      <c r="EM6" s="21">
        <f t="shared" si="14"/>
        <v>0.09</v>
      </c>
      <c r="EN6" s="21">
        <f t="shared" si="14"/>
        <v>0.06</v>
      </c>
      <c r="EO6" s="20" t="str">
        <f>IF(EO7="","",IF(EO7="-","【-】","【"&amp;SUBSTITUTE(TEXT(EO7,"#,##0.00"),"-","△")&amp;"】"))</f>
        <v>【0.06】</v>
      </c>
    </row>
    <row r="7" spans="1:148" s="22" customFormat="1" x14ac:dyDescent="0.15">
      <c r="A7" s="14"/>
      <c r="B7" s="23">
        <v>2023</v>
      </c>
      <c r="C7" s="23">
        <v>370002</v>
      </c>
      <c r="D7" s="23">
        <v>46</v>
      </c>
      <c r="E7" s="23">
        <v>17</v>
      </c>
      <c r="F7" s="23">
        <v>3</v>
      </c>
      <c r="G7" s="23">
        <v>0</v>
      </c>
      <c r="H7" s="23" t="s">
        <v>96</v>
      </c>
      <c r="I7" s="23" t="s">
        <v>97</v>
      </c>
      <c r="J7" s="23" t="s">
        <v>98</v>
      </c>
      <c r="K7" s="23" t="s">
        <v>99</v>
      </c>
      <c r="L7" s="23" t="s">
        <v>100</v>
      </c>
      <c r="M7" s="23" t="s">
        <v>101</v>
      </c>
      <c r="N7" s="24" t="s">
        <v>102</v>
      </c>
      <c r="O7" s="24">
        <v>88.75</v>
      </c>
      <c r="P7" s="24">
        <v>43.71</v>
      </c>
      <c r="Q7" s="24">
        <v>100</v>
      </c>
      <c r="R7" s="24">
        <v>0</v>
      </c>
      <c r="S7" s="24">
        <v>948585</v>
      </c>
      <c r="T7" s="24">
        <v>1876.86</v>
      </c>
      <c r="U7" s="24">
        <v>505.41</v>
      </c>
      <c r="V7" s="24">
        <v>85875</v>
      </c>
      <c r="W7" s="24">
        <v>37.340000000000003</v>
      </c>
      <c r="X7" s="24">
        <v>2299.81</v>
      </c>
      <c r="Y7" s="24" t="s">
        <v>102</v>
      </c>
      <c r="Z7" s="24">
        <v>100.24</v>
      </c>
      <c r="AA7" s="24">
        <v>99.98</v>
      </c>
      <c r="AB7" s="24">
        <v>99.35</v>
      </c>
      <c r="AC7" s="24">
        <v>104.08</v>
      </c>
      <c r="AD7" s="24" t="s">
        <v>102</v>
      </c>
      <c r="AE7" s="24">
        <v>101.63</v>
      </c>
      <c r="AF7" s="24">
        <v>100.14</v>
      </c>
      <c r="AG7" s="24">
        <v>99.22</v>
      </c>
      <c r="AH7" s="24">
        <v>100.31</v>
      </c>
      <c r="AI7" s="24">
        <v>100.34</v>
      </c>
      <c r="AJ7" s="24" t="s">
        <v>102</v>
      </c>
      <c r="AK7" s="24">
        <v>0</v>
      </c>
      <c r="AL7" s="24">
        <v>0</v>
      </c>
      <c r="AM7" s="24">
        <v>0</v>
      </c>
      <c r="AN7" s="24">
        <v>0</v>
      </c>
      <c r="AO7" s="24" t="s">
        <v>102</v>
      </c>
      <c r="AP7" s="24">
        <v>9.1</v>
      </c>
      <c r="AQ7" s="24">
        <v>10.71</v>
      </c>
      <c r="AR7" s="24">
        <v>11.46</v>
      </c>
      <c r="AS7" s="24">
        <v>9.85</v>
      </c>
      <c r="AT7" s="24">
        <v>9.7899999999999991</v>
      </c>
      <c r="AU7" s="24" t="s">
        <v>102</v>
      </c>
      <c r="AV7" s="24">
        <v>33.549999999999997</v>
      </c>
      <c r="AW7" s="24">
        <v>62.5</v>
      </c>
      <c r="AX7" s="24">
        <v>56.15</v>
      </c>
      <c r="AY7" s="24">
        <v>101.02</v>
      </c>
      <c r="AZ7" s="24" t="s">
        <v>102</v>
      </c>
      <c r="BA7" s="24">
        <v>101.14</v>
      </c>
      <c r="BB7" s="24">
        <v>104.74</v>
      </c>
      <c r="BC7" s="24">
        <v>104.74</v>
      </c>
      <c r="BD7" s="24">
        <v>104.66</v>
      </c>
      <c r="BE7" s="24">
        <v>104.39</v>
      </c>
      <c r="BF7" s="24" t="s">
        <v>102</v>
      </c>
      <c r="BG7" s="24">
        <v>143.94</v>
      </c>
      <c r="BH7" s="24">
        <v>144.1</v>
      </c>
      <c r="BI7" s="24">
        <v>151.30000000000001</v>
      </c>
      <c r="BJ7" s="24">
        <v>94.66</v>
      </c>
      <c r="BK7" s="24" t="s">
        <v>102</v>
      </c>
      <c r="BL7" s="24">
        <v>255.67</v>
      </c>
      <c r="BM7" s="24">
        <v>242.44</v>
      </c>
      <c r="BN7" s="24">
        <v>228.09</v>
      </c>
      <c r="BO7" s="24">
        <v>223.54</v>
      </c>
      <c r="BP7" s="24">
        <v>225.9</v>
      </c>
      <c r="BQ7" s="24" t="s">
        <v>102</v>
      </c>
      <c r="BR7" s="24">
        <v>0</v>
      </c>
      <c r="BS7" s="24">
        <v>0</v>
      </c>
      <c r="BT7" s="24">
        <v>0</v>
      </c>
      <c r="BU7" s="24">
        <v>0</v>
      </c>
      <c r="BV7" s="24" t="s">
        <v>102</v>
      </c>
      <c r="BW7" s="24">
        <v>0</v>
      </c>
      <c r="BX7" s="24">
        <v>0</v>
      </c>
      <c r="BY7" s="24">
        <v>0</v>
      </c>
      <c r="BZ7" s="24">
        <v>0</v>
      </c>
      <c r="CA7" s="24">
        <v>0</v>
      </c>
      <c r="CB7" s="24" t="s">
        <v>102</v>
      </c>
      <c r="CC7" s="24">
        <v>74.430000000000007</v>
      </c>
      <c r="CD7" s="24">
        <v>73.3</v>
      </c>
      <c r="CE7" s="24">
        <v>72.17</v>
      </c>
      <c r="CF7" s="24">
        <v>80.12</v>
      </c>
      <c r="CG7" s="24" t="s">
        <v>102</v>
      </c>
      <c r="CH7" s="24">
        <v>50.67</v>
      </c>
      <c r="CI7" s="24">
        <v>48.7</v>
      </c>
      <c r="CJ7" s="24">
        <v>52.53</v>
      </c>
      <c r="CK7" s="24">
        <v>52.75</v>
      </c>
      <c r="CL7" s="24">
        <v>52.93</v>
      </c>
      <c r="CM7" s="24" t="s">
        <v>102</v>
      </c>
      <c r="CN7" s="24">
        <v>67.17</v>
      </c>
      <c r="CO7" s="24">
        <v>66.760000000000005</v>
      </c>
      <c r="CP7" s="24">
        <v>65.45</v>
      </c>
      <c r="CQ7" s="24">
        <v>67.31</v>
      </c>
      <c r="CR7" s="24" t="s">
        <v>102</v>
      </c>
      <c r="CS7" s="24">
        <v>68.2</v>
      </c>
      <c r="CT7" s="24">
        <v>68.05</v>
      </c>
      <c r="CU7" s="24">
        <v>67.099999999999994</v>
      </c>
      <c r="CV7" s="24">
        <v>71.900000000000006</v>
      </c>
      <c r="CW7" s="24">
        <v>71.88</v>
      </c>
      <c r="CX7" s="24" t="s">
        <v>102</v>
      </c>
      <c r="CY7" s="24">
        <v>89.7</v>
      </c>
      <c r="CZ7" s="24">
        <v>86.17</v>
      </c>
      <c r="DA7" s="24">
        <v>86.7</v>
      </c>
      <c r="DB7" s="24">
        <v>86.71</v>
      </c>
      <c r="DC7" s="24" t="s">
        <v>102</v>
      </c>
      <c r="DD7" s="24">
        <v>94.01</v>
      </c>
      <c r="DE7" s="24">
        <v>94.14</v>
      </c>
      <c r="DF7" s="24">
        <v>94.02</v>
      </c>
      <c r="DG7" s="24">
        <v>94.43</v>
      </c>
      <c r="DH7" s="24">
        <v>94.36</v>
      </c>
      <c r="DI7" s="24" t="s">
        <v>102</v>
      </c>
      <c r="DJ7" s="24">
        <v>5.69</v>
      </c>
      <c r="DK7" s="24">
        <v>10.61</v>
      </c>
      <c r="DL7" s="24">
        <v>15.08</v>
      </c>
      <c r="DM7" s="24">
        <v>18.760000000000002</v>
      </c>
      <c r="DN7" s="24" t="s">
        <v>102</v>
      </c>
      <c r="DO7" s="24">
        <v>31.96</v>
      </c>
      <c r="DP7" s="24">
        <v>34.17</v>
      </c>
      <c r="DQ7" s="24">
        <v>36.770000000000003</v>
      </c>
      <c r="DR7" s="24">
        <v>41.04</v>
      </c>
      <c r="DS7" s="24">
        <v>40.81</v>
      </c>
      <c r="DT7" s="24" t="s">
        <v>102</v>
      </c>
      <c r="DU7" s="24">
        <v>0</v>
      </c>
      <c r="DV7" s="24">
        <v>0</v>
      </c>
      <c r="DW7" s="24">
        <v>0</v>
      </c>
      <c r="DX7" s="24">
        <v>0</v>
      </c>
      <c r="DY7" s="24" t="s">
        <v>102</v>
      </c>
      <c r="DZ7" s="24">
        <v>0.93</v>
      </c>
      <c r="EA7" s="24">
        <v>1.04</v>
      </c>
      <c r="EB7" s="24">
        <v>1.26</v>
      </c>
      <c r="EC7" s="24">
        <v>1.64</v>
      </c>
      <c r="ED7" s="24">
        <v>1.62</v>
      </c>
      <c r="EE7" s="24" t="s">
        <v>102</v>
      </c>
      <c r="EF7" s="24">
        <v>0.54</v>
      </c>
      <c r="EG7" s="24">
        <v>0.56000000000000005</v>
      </c>
      <c r="EH7" s="24">
        <v>0.38</v>
      </c>
      <c r="EI7" s="24">
        <v>0</v>
      </c>
      <c r="EJ7" s="24" t="s">
        <v>102</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2025-02-15T06:01:18Z</dcterms:created>
  <dcterms:modified xsi:type="dcterms:W3CDTF">2025-02-15T06:01:32Z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