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10_総務・企画Ｇ\02_高松空港県営駐車場\2022年度(令和４年度)\06_予算課等照会\20230125〆_公営企業に係る経営比較分析表（令和３年度決算）の分析等\"/>
    </mc:Choice>
  </mc:AlternateContent>
  <workbookProtection workbookAlgorithmName="SHA-512" workbookHashValue="1R8D8yv/1pa54gr0sdhvvll2Pq7Uv7sdmfnHX9jaTV+XHs8mIz/92yjnpJNNOK0APq8T3Nz7FqM54AXun6UO1g==" workbookSaltValue="z3asU4qS/QSEnYKjGD+8uQ=="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HP76" i="4" l="1"/>
  <c r="BG51" i="4"/>
  <c r="FX30" i="4"/>
  <c r="LE76" i="4"/>
  <c r="BG30" i="4"/>
  <c r="FX51" i="4"/>
  <c r="AV76" i="4"/>
  <c r="KO51" i="4"/>
  <c r="KO30" i="4"/>
  <c r="R76" i="4"/>
  <c r="JC51" i="4"/>
  <c r="KA76" i="4"/>
  <c r="EL51" i="4"/>
  <c r="JC30" i="4"/>
  <c r="GL76" i="4"/>
  <c r="U51" i="4"/>
  <c r="EL30" i="4"/>
  <c r="U30" i="4"/>
  <c r="BZ30" i="4"/>
  <c r="GQ30" i="4"/>
  <c r="BK76" i="4"/>
  <c r="LH51" i="4"/>
  <c r="IE76" i="4"/>
  <c r="LT76" i="4"/>
  <c r="GQ51" i="4"/>
  <c r="LH30" i="4"/>
  <c r="BZ51"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<sst xmlns="http://schemas.openxmlformats.org/spreadsheetml/2006/main" count="278" uniqueCount="141">
  <si>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</si>
  <si>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</si>
  <si>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</si>
  <si>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</si>
  <si>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</si>
  <si>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</si>
  <si>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</si>
  <si>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</si>
  <si>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</si>
  <si>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</si>
  <si>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</si>
  <si>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</si>
  <si>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</si>
  <si>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</si>
  <si>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</si>
  <si>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</si>
  <si>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</si>
  <si>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</si>
  <si>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</si>
  <si>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</si>
  <si>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</si>
  <si>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</si>
  <si>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</si>
  <si>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</si>
  <si>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</si>
  <si>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</si>
  <si>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</si>
  <si>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</si>
  <si>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</si>
  <si>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</si>
  <si>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</si>
  <si>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</si>
  <si>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</si>
  <si>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</si>
  <si>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</si>
  <si>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</si>
  <si>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</si>
  <si>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</si>
  <si>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</si>
  <si>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</si>
  <si>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</si>
  <si>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</si>
  <si>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</si>
  <si>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</si>
  <si>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</si>
  <si>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</si>
  <si>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</si>
  <si>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</si>
  <si>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</si>
  <si>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</si>
  <si>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</si>
  <si>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</si>
  <si>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</si>
  <si>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</si>
  <si>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</si>
  <si>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</si>
  <si>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</si>
  <si>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</si>
  <si>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</si>
  <si>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</si>
  <si>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</si>
  <si>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</si>
  <si>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</si>
  <si>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</si>
  <si>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</si>
  <si>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</si>
  <si>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</si>
  <si>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</si>
  <si>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</si>
  <si>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</si>
  <si>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</si>
  <si>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</si>
  <si>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</si>
  <si>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</si>
  <si>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</si>
  <si>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</si>
  <si>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</si>
  <si>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</si>
  <si>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</si>
  <si>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</si>
  <si>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</si>
  <si>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</si>
  <si>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</si>
  <si>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</si>
  <si>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</si>
  <si>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</si>
  <si>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</si>
  <si>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</si>
  <si>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</si>
  <si>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</si>
  <si>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</si>
  <si>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</si>
  <si>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</si>
  <si>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</si>
  <si>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</si>
  <si>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</si>
  <si>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</si>
  <si>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</si>
  <si>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</si>
  <si>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</si>
  <si>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</si>
  <si>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</si>
  <si>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</si>
  <si>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</si>
  <si>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</si>
  <si>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</si>
  <si>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当該値(N-3)</t>
    <phoneticPr fontId="5"/>
  </si>
  <si>
    <t>当該値(N-1)</t>
    <phoneticPr fontId="5"/>
  </si>
  <si>
    <t>当該値(N-4)</t>
    <phoneticPr fontId="5"/>
  </si>
  <si>
    <t>当該値(N-2)</t>
    <phoneticPr fontId="5"/>
  </si>
  <si>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</si>
  <si>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</si>
  <si>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</si>
  <si>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</si>
  <si>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</si>
  <si>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</si>
  <si>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</si>
  <si>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</si>
  <si>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</si>
  <si>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香川県</t>
  </si>
  <si>
    <t>高松空港県営駐車場</t>
  </si>
  <si>
    <t>法非適用</t>
  </si>
  <si>
    <t>駐車場整備事業</t>
  </si>
  <si>
    <t>-</t>
  </si>
  <si>
    <t>Ａ３Ｂ２</t>
  </si>
  <si>
    <t>非設置</t>
  </si>
  <si>
    <t>該当数値なし</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</si>
  <si>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</si>
  <si>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</si>
  <si>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</si>
  <si>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</si>
  <si>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</si>
  <si>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</si>
  <si>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</si>
  <si>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</si>
  <si>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</si>
  <si>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</si>
  <si>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昨年度に引き続き、①収益的収支比率は100%を大きく割り込み、単年度収支が赤字となった。また、⑤ＥＢＩＴＤＡが対前年度比で改善したものの、依然として①収益的収支比率、④売上高ＧＯＰ比率、⑤ＥＢＩＴＤＡの各指標が全国平均値を下回っている。長期にわたって営業を休止したことにより、料金収入が減少したことが各種指標悪化の主な要因であると考えられる。</t>
    <rPh sb="1" eb="4">
      <t>サクネンド</t>
    </rPh>
    <rPh sb="5" eb="6">
      <t>ヒ</t>
    </rPh>
    <rPh sb="7" eb="8">
      <t>ツヅ</t>
    </rPh>
    <rPh sb="24" eb="25">
      <t>オオ</t>
    </rPh>
    <rPh sb="62" eb="64">
      <t>カイゼン</t>
    </rPh>
    <rPh sb="70" eb="72">
      <t>イゼン</t>
    </rPh>
    <rPh sb="102" eb="105">
      <t>カクシヒョウ</t>
    </rPh>
    <rPh sb="119" eb="121">
      <t>チョウキ</t>
    </rPh>
    <rPh sb="126" eb="128">
      <t>エイギョウ</t>
    </rPh>
    <rPh sb="129" eb="131">
      <t>キュウシ</t>
    </rPh>
    <rPh sb="139" eb="143">
      <t>リョウキンシュウニュウ</t>
    </rPh>
    <rPh sb="144" eb="146">
      <t>ゲンショウ</t>
    </rPh>
    <rPh sb="151" eb="153">
      <t>カクシュ</t>
    </rPh>
    <rPh sb="153" eb="155">
      <t>シヒョウ</t>
    </rPh>
    <rPh sb="155" eb="157">
      <t>アッカ</t>
    </rPh>
    <phoneticPr fontId="5"/>
  </si>
  <si>
    <t>　⑩企業債残高対料金収入比率については、営業休止によって料金収入が減少したことから、従前比で大幅に増加している状況が継続している。</t>
    <rPh sb="20" eb="22">
      <t>エイギョウ</t>
    </rPh>
    <rPh sb="22" eb="24">
      <t>キュウシ</t>
    </rPh>
    <rPh sb="42" eb="44">
      <t>ジュウゼン</t>
    </rPh>
    <rPh sb="44" eb="45">
      <t>ヒ</t>
    </rPh>
    <rPh sb="46" eb="48">
      <t>オオハバ</t>
    </rPh>
    <rPh sb="55" eb="57">
      <t>ジョウキョウ</t>
    </rPh>
    <rPh sb="58" eb="60">
      <t>ケイゾク</t>
    </rPh>
    <phoneticPr fontId="5"/>
  </si>
  <si>
    <t>　⑪稼働率は、平成30年度まで50%～60%で推移していたところ、令和元年度は10%台に下落、令和２年度以降は営業休止の影響により1%未満となった。なお、平成30年度から令和元年度にかけての減少要因は、当駐車場を利用していた定期利用者（空港関係者）がすべて、新設された従業員駐車場へ移動したことにあると考えられる。</t>
    <rPh sb="7" eb="9">
      <t>ヘイセイ</t>
    </rPh>
    <rPh sb="11" eb="13">
      <t>ネンド</t>
    </rPh>
    <rPh sb="33" eb="35">
      <t>レイワ</t>
    </rPh>
    <rPh sb="35" eb="37">
      <t>ガンネン</t>
    </rPh>
    <rPh sb="37" eb="38">
      <t>ド</t>
    </rPh>
    <rPh sb="47" eb="49">
      <t>レイワ</t>
    </rPh>
    <rPh sb="50" eb="52">
      <t>ネンド</t>
    </rPh>
    <rPh sb="52" eb="54">
      <t>イコウ</t>
    </rPh>
    <rPh sb="55" eb="57">
      <t>エイギョウ</t>
    </rPh>
    <rPh sb="57" eb="59">
      <t>キュウシ</t>
    </rPh>
    <rPh sb="60" eb="62">
      <t>エイキョウ</t>
    </rPh>
    <rPh sb="67" eb="69">
      <t>ミマン</t>
    </rPh>
    <rPh sb="77" eb="79">
      <t>ヘイセイ</t>
    </rPh>
    <rPh sb="81" eb="83">
      <t>ネンド</t>
    </rPh>
    <rPh sb="85" eb="87">
      <t>レイワ</t>
    </rPh>
    <rPh sb="87" eb="89">
      <t>ガンネン</t>
    </rPh>
    <rPh sb="89" eb="90">
      <t>ド</t>
    </rPh>
    <rPh sb="95" eb="97">
      <t>ゲンショウ</t>
    </rPh>
    <rPh sb="97" eb="99">
      <t>ヨウイン</t>
    </rPh>
    <phoneticPr fontId="5"/>
  </si>
  <si>
    <t>　当駐車場は、高松空港駐車場の慢性的な混雑の解消、利用者の利便性向上を目的として空港隣接地に設立されたものであり、稼働率や営業収益及び各種指標については、高松空港利用者の増減の影響を受けやすい特性にある。
　平成30年度からは指定管理者制度（利用料金制）に移行している。
　当該年度における各種指標の悪化は、新型コロナウイルス感染拡大による航空需要の減退によって高松空港の駐車場利用者数も大幅に減少し、高松空港県営駐車場については指定管理者の申出を受けて令和２年４月下旬から営業を休止していたことが主な要因であると考えられる。</t>
    <rPh sb="118" eb="120">
      <t>セイド</t>
    </rPh>
    <rPh sb="121" eb="123">
      <t>リヨウ</t>
    </rPh>
    <rPh sb="123" eb="125">
      <t>リョウキン</t>
    </rPh>
    <rPh sb="125" eb="126">
      <t>セイ</t>
    </rPh>
    <rPh sb="201" eb="210">
      <t>タカマツクウコウケンエイチュウシャジョウ</t>
    </rPh>
    <rPh sb="227" eb="229">
      <t>レイワ</t>
    </rPh>
    <rPh sb="230" eb="231">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</si>
</sst>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337.5</c:v>
                </c:pt>
                <c:pt idx="1">
                  <c:v>107.2</c:v>
                </c:pt>
                <c:pt idx="2">
                  <c:v>73.900000000000006</c:v>
                </c:pt>
                <c:pt idx="3">
                  <c:v>1.3</c:v>
                </c:pt>
                <c:pt idx="4">
                  <c:v>5.3</c:v>
                </c:pt>
              </c:numCache>
            </c:numRef>
          </c:val>
          <c:extLst>
            <c:ext xmlns:c16="http://schemas.microsoft.com/office/drawing/2014/chart" uri="{C3380CC4-5D6E-409C-BE32-E72D297353CC}">
              <c16:uniqueId val="{00000000-F43C-4C81-B99A-C0295AA3368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F43C-4C81-B99A-C0295AA3368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727.3</c:v>
                </c:pt>
                <c:pt idx="1">
                  <c:v>435.1</c:v>
                </c:pt>
                <c:pt idx="2">
                  <c:v>727</c:v>
                </c:pt>
                <c:pt idx="3">
                  <c:v>56392.9</c:v>
                </c:pt>
                <c:pt idx="4">
                  <c:v>1138.4000000000001</c:v>
                </c:pt>
              </c:numCache>
            </c:numRef>
          </c:val>
          <c:extLst>
            <c:ext xmlns:c16="http://schemas.microsoft.com/office/drawing/2014/chart" uri="{C3380CC4-5D6E-409C-BE32-E72D297353CC}">
              <c16:uniqueId val="{00000000-64E4-474F-81DA-DA59B2EF44B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64E4-474F-81DA-DA59B2EF44B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3E0-4A24-B227-2CD35BF9E56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3E0-4A24-B227-2CD35BF9E56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3D4-4859-9CED-FF23118A079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D4-4859-9CED-FF23118A079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8.6</c:v>
                </c:pt>
                <c:pt idx="2">
                  <c:v>0</c:v>
                </c:pt>
                <c:pt idx="3">
                  <c:v>0</c:v>
                </c:pt>
                <c:pt idx="4">
                  <c:v>0</c:v>
                </c:pt>
              </c:numCache>
            </c:numRef>
          </c:val>
          <c:extLst>
            <c:ext xmlns:c16="http://schemas.microsoft.com/office/drawing/2014/chart" uri="{C3380CC4-5D6E-409C-BE32-E72D297353CC}">
              <c16:uniqueId val="{00000000-C9A7-4EEF-ADCC-290D971813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C9A7-4EEF-ADCC-290D9718136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41</c:v>
                </c:pt>
                <c:pt idx="2">
                  <c:v>0</c:v>
                </c:pt>
                <c:pt idx="3">
                  <c:v>0</c:v>
                </c:pt>
                <c:pt idx="4">
                  <c:v>0</c:v>
                </c:pt>
              </c:numCache>
            </c:numRef>
          </c:val>
          <c:extLst>
            <c:ext xmlns:c16="http://schemas.microsoft.com/office/drawing/2014/chart" uri="{C3380CC4-5D6E-409C-BE32-E72D297353CC}">
              <c16:uniqueId val="{00000000-E59C-480A-A30D-984CB2FE4ED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E59C-480A-A30D-984CB2FE4ED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64</c:v>
                </c:pt>
                <c:pt idx="1">
                  <c:v>56.7</c:v>
                </c:pt>
                <c:pt idx="2">
                  <c:v>10</c:v>
                </c:pt>
                <c:pt idx="3">
                  <c:v>0.7</c:v>
                </c:pt>
                <c:pt idx="4">
                  <c:v>0.7</c:v>
                </c:pt>
              </c:numCache>
            </c:numRef>
          </c:val>
          <c:extLst>
            <c:ext xmlns:c16="http://schemas.microsoft.com/office/drawing/2014/chart" uri="{C3380CC4-5D6E-409C-BE32-E72D297353CC}">
              <c16:uniqueId val="{00000000-CA09-4220-8C14-ACB5F5B9DA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CA09-4220-8C14-ACB5F5B9DA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76.2</c:v>
                </c:pt>
                <c:pt idx="1">
                  <c:v>32.1</c:v>
                </c:pt>
                <c:pt idx="2">
                  <c:v>21.3</c:v>
                </c:pt>
                <c:pt idx="3">
                  <c:v>-3371.4</c:v>
                </c:pt>
                <c:pt idx="4">
                  <c:v>-736.1</c:v>
                </c:pt>
              </c:numCache>
            </c:numRef>
          </c:val>
          <c:extLst>
            <c:ext xmlns:c16="http://schemas.microsoft.com/office/drawing/2014/chart" uri="{C3380CC4-5D6E-409C-BE32-E72D297353CC}">
              <c16:uniqueId val="{00000000-7FEA-4A51-A7AA-CA46BCAA5AA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7FEA-4A51-A7AA-CA46BCAA5AA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8066</c:v>
                </c:pt>
                <c:pt idx="1">
                  <c:v>4640</c:v>
                </c:pt>
                <c:pt idx="2">
                  <c:v>1824</c:v>
                </c:pt>
                <c:pt idx="3">
                  <c:v>-3776</c:v>
                </c:pt>
                <c:pt idx="4">
                  <c:v>-3423</c:v>
                </c:pt>
              </c:numCache>
            </c:numRef>
          </c:val>
          <c:extLst>
            <c:ext xmlns:c16="http://schemas.microsoft.com/office/drawing/2014/chart" uri="{C3380CC4-5D6E-409C-BE32-E72D297353CC}">
              <c16:uniqueId val="{00000000-0863-42C0-A349-B144618EC57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0863-42C0-A349-B144618EC57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Z59" zoomScale="80" zoomScaleNormal="80" zoomScaleSheetLayoutView="70" workbookViewId="0">
      <selection activeCell="NK89" sqref="NK89"/>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香川県　高松空港県営駐車場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6128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150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137</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337.5</v>
      </c>
      <c r="V31" s="98"/>
      <c r="W31" s="98"/>
      <c r="X31" s="98"/>
      <c r="Y31" s="98"/>
      <c r="Z31" s="98"/>
      <c r="AA31" s="98"/>
      <c r="AB31" s="98"/>
      <c r="AC31" s="98"/>
      <c r="AD31" s="98"/>
      <c r="AE31" s="98"/>
      <c r="AF31" s="98"/>
      <c r="AG31" s="98"/>
      <c r="AH31" s="98"/>
      <c r="AI31" s="98"/>
      <c r="AJ31" s="98"/>
      <c r="AK31" s="98"/>
      <c r="AL31" s="98"/>
      <c r="AM31" s="98"/>
      <c r="AN31" s="98">
        <f>データ!Z7</f>
        <v>107.2</v>
      </c>
      <c r="AO31" s="98"/>
      <c r="AP31" s="98"/>
      <c r="AQ31" s="98"/>
      <c r="AR31" s="98"/>
      <c r="AS31" s="98"/>
      <c r="AT31" s="98"/>
      <c r="AU31" s="98"/>
      <c r="AV31" s="98"/>
      <c r="AW31" s="98"/>
      <c r="AX31" s="98"/>
      <c r="AY31" s="98"/>
      <c r="AZ31" s="98"/>
      <c r="BA31" s="98"/>
      <c r="BB31" s="98"/>
      <c r="BC31" s="98"/>
      <c r="BD31" s="98"/>
      <c r="BE31" s="98"/>
      <c r="BF31" s="98"/>
      <c r="BG31" s="98">
        <f>データ!AA7</f>
        <v>73.900000000000006</v>
      </c>
      <c r="BH31" s="98"/>
      <c r="BI31" s="98"/>
      <c r="BJ31" s="98"/>
      <c r="BK31" s="98"/>
      <c r="BL31" s="98"/>
      <c r="BM31" s="98"/>
      <c r="BN31" s="98"/>
      <c r="BO31" s="98"/>
      <c r="BP31" s="98"/>
      <c r="BQ31" s="98"/>
      <c r="BR31" s="98"/>
      <c r="BS31" s="98"/>
      <c r="BT31" s="98"/>
      <c r="BU31" s="98"/>
      <c r="BV31" s="98"/>
      <c r="BW31" s="98"/>
      <c r="BX31" s="98"/>
      <c r="BY31" s="98"/>
      <c r="BZ31" s="98">
        <f>データ!AB7</f>
        <v>1.3</v>
      </c>
      <c r="CA31" s="98"/>
      <c r="CB31" s="98"/>
      <c r="CC31" s="98"/>
      <c r="CD31" s="98"/>
      <c r="CE31" s="98"/>
      <c r="CF31" s="98"/>
      <c r="CG31" s="98"/>
      <c r="CH31" s="98"/>
      <c r="CI31" s="98"/>
      <c r="CJ31" s="98"/>
      <c r="CK31" s="98"/>
      <c r="CL31" s="98"/>
      <c r="CM31" s="98"/>
      <c r="CN31" s="98"/>
      <c r="CO31" s="98"/>
      <c r="CP31" s="98"/>
      <c r="CQ31" s="98"/>
      <c r="CR31" s="98"/>
      <c r="CS31" s="98">
        <f>データ!AC7</f>
        <v>5.3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8.6</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64</v>
      </c>
      <c r="JD31" s="67"/>
      <c r="JE31" s="67"/>
      <c r="JF31" s="67"/>
      <c r="JG31" s="67"/>
      <c r="JH31" s="67"/>
      <c r="JI31" s="67"/>
      <c r="JJ31" s="67"/>
      <c r="JK31" s="67"/>
      <c r="JL31" s="67"/>
      <c r="JM31" s="67"/>
      <c r="JN31" s="67"/>
      <c r="JO31" s="67"/>
      <c r="JP31" s="67"/>
      <c r="JQ31" s="67"/>
      <c r="JR31" s="67"/>
      <c r="JS31" s="67"/>
      <c r="JT31" s="67"/>
      <c r="JU31" s="68"/>
      <c r="JV31" s="66">
        <f>データ!DL7</f>
        <v>56.7</v>
      </c>
      <c r="JW31" s="67"/>
      <c r="JX31" s="67"/>
      <c r="JY31" s="67"/>
      <c r="JZ31" s="67"/>
      <c r="KA31" s="67"/>
      <c r="KB31" s="67"/>
      <c r="KC31" s="67"/>
      <c r="KD31" s="67"/>
      <c r="KE31" s="67"/>
      <c r="KF31" s="67"/>
      <c r="KG31" s="67"/>
      <c r="KH31" s="67"/>
      <c r="KI31" s="67"/>
      <c r="KJ31" s="67"/>
      <c r="KK31" s="67"/>
      <c r="KL31" s="67"/>
      <c r="KM31" s="67"/>
      <c r="KN31" s="68"/>
      <c r="KO31" s="66">
        <f>データ!DM7</f>
        <v>10</v>
      </c>
      <c r="KP31" s="67"/>
      <c r="KQ31" s="67"/>
      <c r="KR31" s="67"/>
      <c r="KS31" s="67"/>
      <c r="KT31" s="67"/>
      <c r="KU31" s="67"/>
      <c r="KV31" s="67"/>
      <c r="KW31" s="67"/>
      <c r="KX31" s="67"/>
      <c r="KY31" s="67"/>
      <c r="KZ31" s="67"/>
      <c r="LA31" s="67"/>
      <c r="LB31" s="67"/>
      <c r="LC31" s="67"/>
      <c r="LD31" s="67"/>
      <c r="LE31" s="67"/>
      <c r="LF31" s="67"/>
      <c r="LG31" s="68"/>
      <c r="LH31" s="66">
        <f>データ!DN7</f>
        <v>0.7</v>
      </c>
      <c r="LI31" s="67"/>
      <c r="LJ31" s="67"/>
      <c r="LK31" s="67"/>
      <c r="LL31" s="67"/>
      <c r="LM31" s="67"/>
      <c r="LN31" s="67"/>
      <c r="LO31" s="67"/>
      <c r="LP31" s="67"/>
      <c r="LQ31" s="67"/>
      <c r="LR31" s="67"/>
      <c r="LS31" s="67"/>
      <c r="LT31" s="67"/>
      <c r="LU31" s="67"/>
      <c r="LV31" s="67"/>
      <c r="LW31" s="67"/>
      <c r="LX31" s="67"/>
      <c r="LY31" s="67"/>
      <c r="LZ31" s="68"/>
      <c r="MA31" s="66">
        <f>データ!DO7</f>
        <v>0.7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41</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76.2</v>
      </c>
      <c r="EM52" s="98"/>
      <c r="EN52" s="98"/>
      <c r="EO52" s="98"/>
      <c r="EP52" s="98"/>
      <c r="EQ52" s="98"/>
      <c r="ER52" s="98"/>
      <c r="ES52" s="98"/>
      <c r="ET52" s="98"/>
      <c r="EU52" s="98"/>
      <c r="EV52" s="98"/>
      <c r="EW52" s="98"/>
      <c r="EX52" s="98"/>
      <c r="EY52" s="98"/>
      <c r="EZ52" s="98"/>
      <c r="FA52" s="98"/>
      <c r="FB52" s="98"/>
      <c r="FC52" s="98"/>
      <c r="FD52" s="98"/>
      <c r="FE52" s="98">
        <f>データ!BG7</f>
        <v>32.1</v>
      </c>
      <c r="FF52" s="98"/>
      <c r="FG52" s="98"/>
      <c r="FH52" s="98"/>
      <c r="FI52" s="98"/>
      <c r="FJ52" s="98"/>
      <c r="FK52" s="98"/>
      <c r="FL52" s="98"/>
      <c r="FM52" s="98"/>
      <c r="FN52" s="98"/>
      <c r="FO52" s="98"/>
      <c r="FP52" s="98"/>
      <c r="FQ52" s="98"/>
      <c r="FR52" s="98"/>
      <c r="FS52" s="98"/>
      <c r="FT52" s="98"/>
      <c r="FU52" s="98"/>
      <c r="FV52" s="98"/>
      <c r="FW52" s="98"/>
      <c r="FX52" s="98">
        <f>データ!BH7</f>
        <v>21.3</v>
      </c>
      <c r="FY52" s="98"/>
      <c r="FZ52" s="98"/>
      <c r="GA52" s="98"/>
      <c r="GB52" s="98"/>
      <c r="GC52" s="98"/>
      <c r="GD52" s="98"/>
      <c r="GE52" s="98"/>
      <c r="GF52" s="98"/>
      <c r="GG52" s="98"/>
      <c r="GH52" s="98"/>
      <c r="GI52" s="98"/>
      <c r="GJ52" s="98"/>
      <c r="GK52" s="98"/>
      <c r="GL52" s="98"/>
      <c r="GM52" s="98"/>
      <c r="GN52" s="98"/>
      <c r="GO52" s="98"/>
      <c r="GP52" s="98"/>
      <c r="GQ52" s="98">
        <f>データ!BI7</f>
        <v>-3371.4</v>
      </c>
      <c r="GR52" s="98"/>
      <c r="GS52" s="98"/>
      <c r="GT52" s="98"/>
      <c r="GU52" s="98"/>
      <c r="GV52" s="98"/>
      <c r="GW52" s="98"/>
      <c r="GX52" s="98"/>
      <c r="GY52" s="98"/>
      <c r="GZ52" s="98"/>
      <c r="HA52" s="98"/>
      <c r="HB52" s="98"/>
      <c r="HC52" s="98"/>
      <c r="HD52" s="98"/>
      <c r="HE52" s="98"/>
      <c r="HF52" s="98"/>
      <c r="HG52" s="98"/>
      <c r="HH52" s="98"/>
      <c r="HI52" s="98"/>
      <c r="HJ52" s="98">
        <f>データ!BJ7</f>
        <v>-736.1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8066</v>
      </c>
      <c r="JD52" s="97"/>
      <c r="JE52" s="97"/>
      <c r="JF52" s="97"/>
      <c r="JG52" s="97"/>
      <c r="JH52" s="97"/>
      <c r="JI52" s="97"/>
      <c r="JJ52" s="97"/>
      <c r="JK52" s="97"/>
      <c r="JL52" s="97"/>
      <c r="JM52" s="97"/>
      <c r="JN52" s="97"/>
      <c r="JO52" s="97"/>
      <c r="JP52" s="97"/>
      <c r="JQ52" s="97"/>
      <c r="JR52" s="97"/>
      <c r="JS52" s="97"/>
      <c r="JT52" s="97"/>
      <c r="JU52" s="97"/>
      <c r="JV52" s="97">
        <f>データ!BR7</f>
        <v>4640</v>
      </c>
      <c r="JW52" s="97"/>
      <c r="JX52" s="97"/>
      <c r="JY52" s="97"/>
      <c r="JZ52" s="97"/>
      <c r="KA52" s="97"/>
      <c r="KB52" s="97"/>
      <c r="KC52" s="97"/>
      <c r="KD52" s="97"/>
      <c r="KE52" s="97"/>
      <c r="KF52" s="97"/>
      <c r="KG52" s="97"/>
      <c r="KH52" s="97"/>
      <c r="KI52" s="97"/>
      <c r="KJ52" s="97"/>
      <c r="KK52" s="97"/>
      <c r="KL52" s="97"/>
      <c r="KM52" s="97"/>
      <c r="KN52" s="97"/>
      <c r="KO52" s="97">
        <f>データ!BS7</f>
        <v>1824</v>
      </c>
      <c r="KP52" s="97"/>
      <c r="KQ52" s="97"/>
      <c r="KR52" s="97"/>
      <c r="KS52" s="97"/>
      <c r="KT52" s="97"/>
      <c r="KU52" s="97"/>
      <c r="KV52" s="97"/>
      <c r="KW52" s="97"/>
      <c r="KX52" s="97"/>
      <c r="KY52" s="97"/>
      <c r="KZ52" s="97"/>
      <c r="LA52" s="97"/>
      <c r="LB52" s="97"/>
      <c r="LC52" s="97"/>
      <c r="LD52" s="97"/>
      <c r="LE52" s="97"/>
      <c r="LF52" s="97"/>
      <c r="LG52" s="97"/>
      <c r="LH52" s="97">
        <f>データ!BT7</f>
        <v>-3776</v>
      </c>
      <c r="LI52" s="97"/>
      <c r="LJ52" s="97"/>
      <c r="LK52" s="97"/>
      <c r="LL52" s="97"/>
      <c r="LM52" s="97"/>
      <c r="LN52" s="97"/>
      <c r="LO52" s="97"/>
      <c r="LP52" s="97"/>
      <c r="LQ52" s="97"/>
      <c r="LR52" s="97"/>
      <c r="LS52" s="97"/>
      <c r="LT52" s="97"/>
      <c r="LU52" s="97"/>
      <c r="LV52" s="97"/>
      <c r="LW52" s="97"/>
      <c r="LX52" s="97"/>
      <c r="LY52" s="97"/>
      <c r="LZ52" s="97"/>
      <c r="MA52" s="97">
        <f>データ!BU7</f>
        <v>-3423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727.3</v>
      </c>
      <c r="KB77" s="67"/>
      <c r="KC77" s="67"/>
      <c r="KD77" s="67"/>
      <c r="KE77" s="67"/>
      <c r="KF77" s="67"/>
      <c r="KG77" s="67"/>
      <c r="KH77" s="67"/>
      <c r="KI77" s="67"/>
      <c r="KJ77" s="67"/>
      <c r="KK77" s="67"/>
      <c r="KL77" s="67"/>
      <c r="KM77" s="67"/>
      <c r="KN77" s="67"/>
      <c r="KO77" s="68"/>
      <c r="KP77" s="66">
        <f>データ!DA7</f>
        <v>435.1</v>
      </c>
      <c r="KQ77" s="67"/>
      <c r="KR77" s="67"/>
      <c r="KS77" s="67"/>
      <c r="KT77" s="67"/>
      <c r="KU77" s="67"/>
      <c r="KV77" s="67"/>
      <c r="KW77" s="67"/>
      <c r="KX77" s="67"/>
      <c r="KY77" s="67"/>
      <c r="KZ77" s="67"/>
      <c r="LA77" s="67"/>
      <c r="LB77" s="67"/>
      <c r="LC77" s="67"/>
      <c r="LD77" s="68"/>
      <c r="LE77" s="66">
        <f>データ!DB7</f>
        <v>727</v>
      </c>
      <c r="LF77" s="67"/>
      <c r="LG77" s="67"/>
      <c r="LH77" s="67"/>
      <c r="LI77" s="67"/>
      <c r="LJ77" s="67"/>
      <c r="LK77" s="67"/>
      <c r="LL77" s="67"/>
      <c r="LM77" s="67"/>
      <c r="LN77" s="67"/>
      <c r="LO77" s="67"/>
      <c r="LP77" s="67"/>
      <c r="LQ77" s="67"/>
      <c r="LR77" s="67"/>
      <c r="LS77" s="68"/>
      <c r="LT77" s="66">
        <f>データ!DC7</f>
        <v>56392.9</v>
      </c>
      <c r="LU77" s="67"/>
      <c r="LV77" s="67"/>
      <c r="LW77" s="67"/>
      <c r="LX77" s="67"/>
      <c r="LY77" s="67"/>
      <c r="LZ77" s="67"/>
      <c r="MA77" s="67"/>
      <c r="MB77" s="67"/>
      <c r="MC77" s="67"/>
      <c r="MD77" s="67"/>
      <c r="ME77" s="67"/>
      <c r="MF77" s="67"/>
      <c r="MG77" s="67"/>
      <c r="MH77" s="68"/>
      <c r="MI77" s="66">
        <f>データ!DD7</f>
        <v>1138.4000000000001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ATuCGL5s8nVUaWTWaSESpdyQ3E5THf0Fkvi7EGMkwYRsZdIWBj4qz8X3xE3Sm/JbR5O34cfx5btD7c7uwp3Gg==" saltValue="l0zkfu3WlYzh1VGe6ZYFS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88</v>
      </c>
      <c r="AV5" s="47" t="s">
        <v>89</v>
      </c>
      <c r="AW5" s="47" t="s">
        <v>104</v>
      </c>
      <c r="AX5" s="47" t="s">
        <v>91</v>
      </c>
      <c r="AY5" s="47" t="s">
        <v>105</v>
      </c>
      <c r="AZ5" s="47" t="s">
        <v>93</v>
      </c>
      <c r="BA5" s="47" t="s">
        <v>94</v>
      </c>
      <c r="BB5" s="47" t="s">
        <v>95</v>
      </c>
      <c r="BC5" s="47" t="s">
        <v>96</v>
      </c>
      <c r="BD5" s="47" t="s">
        <v>97</v>
      </c>
      <c r="BE5" s="47" t="s">
        <v>98</v>
      </c>
      <c r="BF5" s="47" t="s">
        <v>88</v>
      </c>
      <c r="BG5" s="47" t="s">
        <v>106</v>
      </c>
      <c r="BH5" s="47" t="s">
        <v>90</v>
      </c>
      <c r="BI5" s="47" t="s">
        <v>107</v>
      </c>
      <c r="BJ5" s="47" t="s">
        <v>92</v>
      </c>
      <c r="BK5" s="47" t="s">
        <v>93</v>
      </c>
      <c r="BL5" s="47" t="s">
        <v>94</v>
      </c>
      <c r="BM5" s="47" t="s">
        <v>95</v>
      </c>
      <c r="BN5" s="47" t="s">
        <v>96</v>
      </c>
      <c r="BO5" s="47" t="s">
        <v>97</v>
      </c>
      <c r="BP5" s="47" t="s">
        <v>98</v>
      </c>
      <c r="BQ5" s="47" t="s">
        <v>108</v>
      </c>
      <c r="BR5" s="47" t="s">
        <v>100</v>
      </c>
      <c r="BS5" s="47" t="s">
        <v>104</v>
      </c>
      <c r="BT5" s="47" t="s">
        <v>91</v>
      </c>
      <c r="BU5" s="47" t="s">
        <v>92</v>
      </c>
      <c r="BV5" s="47" t="s">
        <v>93</v>
      </c>
      <c r="BW5" s="47" t="s">
        <v>94</v>
      </c>
      <c r="BX5" s="47" t="s">
        <v>95</v>
      </c>
      <c r="BY5" s="47" t="s">
        <v>96</v>
      </c>
      <c r="BZ5" s="47" t="s">
        <v>97</v>
      </c>
      <c r="CA5" s="47" t="s">
        <v>98</v>
      </c>
      <c r="CB5" s="47" t="s">
        <v>88</v>
      </c>
      <c r="CC5" s="47" t="s">
        <v>106</v>
      </c>
      <c r="CD5" s="47" t="s">
        <v>109</v>
      </c>
      <c r="CE5" s="47" t="s">
        <v>110</v>
      </c>
      <c r="CF5" s="47" t="s">
        <v>92</v>
      </c>
      <c r="CG5" s="47" t="s">
        <v>93</v>
      </c>
      <c r="CH5" s="47" t="s">
        <v>94</v>
      </c>
      <c r="CI5" s="47" t="s">
        <v>95</v>
      </c>
      <c r="CJ5" s="47" t="s">
        <v>96</v>
      </c>
      <c r="CK5" s="47" t="s">
        <v>97</v>
      </c>
      <c r="CL5" s="47" t="s">
        <v>98</v>
      </c>
      <c r="CM5" s="145"/>
      <c r="CN5" s="145"/>
      <c r="CO5" s="47" t="s">
        <v>88</v>
      </c>
      <c r="CP5" s="47" t="s">
        <v>89</v>
      </c>
      <c r="CQ5" s="47" t="s">
        <v>111</v>
      </c>
      <c r="CR5" s="47" t="s">
        <v>91</v>
      </c>
      <c r="CS5" s="47" t="s">
        <v>92</v>
      </c>
      <c r="CT5" s="47" t="s">
        <v>93</v>
      </c>
      <c r="CU5" s="47" t="s">
        <v>94</v>
      </c>
      <c r="CV5" s="47" t="s">
        <v>95</v>
      </c>
      <c r="CW5" s="47" t="s">
        <v>96</v>
      </c>
      <c r="CX5" s="47" t="s">
        <v>97</v>
      </c>
      <c r="CY5" s="47" t="s">
        <v>98</v>
      </c>
      <c r="CZ5" s="47" t="s">
        <v>99</v>
      </c>
      <c r="DA5" s="47" t="s">
        <v>89</v>
      </c>
      <c r="DB5" s="47" t="s">
        <v>111</v>
      </c>
      <c r="DC5" s="47" t="s">
        <v>91</v>
      </c>
      <c r="DD5" s="47" t="s">
        <v>92</v>
      </c>
      <c r="DE5" s="47" t="s">
        <v>93</v>
      </c>
      <c r="DF5" s="47" t="s">
        <v>94</v>
      </c>
      <c r="DG5" s="47" t="s">
        <v>95</v>
      </c>
      <c r="DH5" s="47" t="s">
        <v>96</v>
      </c>
      <c r="DI5" s="47" t="s">
        <v>97</v>
      </c>
      <c r="DJ5" s="47" t="s">
        <v>35</v>
      </c>
      <c r="DK5" s="47" t="s">
        <v>112</v>
      </c>
      <c r="DL5" s="47" t="s">
        <v>100</v>
      </c>
      <c r="DM5" s="47" t="s">
        <v>111</v>
      </c>
      <c r="DN5" s="47" t="s">
        <v>102</v>
      </c>
      <c r="DO5" s="47" t="s">
        <v>113</v>
      </c>
      <c r="DP5" s="47" t="s">
        <v>93</v>
      </c>
      <c r="DQ5" s="47" t="s">
        <v>94</v>
      </c>
      <c r="DR5" s="47" t="s">
        <v>95</v>
      </c>
      <c r="DS5" s="47" t="s">
        <v>96</v>
      </c>
      <c r="DT5" s="47" t="s">
        <v>97</v>
      </c>
      <c r="DU5" s="47" t="s">
        <v>98</v>
      </c>
    </row>
    <row r="6" spans="1:125" s="54" customFormat="1" x14ac:dyDescent="0.2">
      <c r="A6" s="37" t="s">
        <v>114</v>
      </c>
      <c r="B6" s="48">
        <f>B8</f>
        <v>2021</v>
      </c>
      <c r="C6" s="48">
        <f t="shared" ref="C6:X6" si="1">C8</f>
        <v>370002</v>
      </c>
      <c r="D6" s="48">
        <f t="shared" si="1"/>
        <v>47</v>
      </c>
      <c r="E6" s="48">
        <f t="shared" si="1"/>
        <v>14</v>
      </c>
      <c r="F6" s="48">
        <f t="shared" si="1"/>
        <v>0</v>
      </c>
      <c r="G6" s="48">
        <f t="shared" si="1"/>
        <v>4</v>
      </c>
      <c r="H6" s="48" t="str">
        <f>SUBSTITUTE(H8,"　","")</f>
        <v>香川県</v>
      </c>
      <c r="I6" s="48" t="str">
        <f t="shared" si="1"/>
        <v>高松空港県営駐車場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7</v>
      </c>
      <c r="S6" s="50" t="str">
        <f t="shared" si="1"/>
        <v>公共施設</v>
      </c>
      <c r="T6" s="50" t="str">
        <f t="shared" si="1"/>
        <v>無</v>
      </c>
      <c r="U6" s="51">
        <f t="shared" si="1"/>
        <v>6128</v>
      </c>
      <c r="V6" s="51">
        <f t="shared" si="1"/>
        <v>150</v>
      </c>
      <c r="W6" s="51">
        <f t="shared" si="1"/>
        <v>150</v>
      </c>
      <c r="X6" s="50" t="str">
        <f t="shared" si="1"/>
        <v>利用料金制</v>
      </c>
      <c r="Y6" s="52">
        <f>IF(Y8="-",NA(),Y8)</f>
        <v>337.5</v>
      </c>
      <c r="Z6" s="52">
        <f t="shared" ref="Z6:AH6" si="2">IF(Z8="-",NA(),Z8)</f>
        <v>107.2</v>
      </c>
      <c r="AA6" s="52">
        <f t="shared" si="2"/>
        <v>73.900000000000006</v>
      </c>
      <c r="AB6" s="52">
        <f t="shared" si="2"/>
        <v>1.3</v>
      </c>
      <c r="AC6" s="52">
        <f t="shared" si="2"/>
        <v>5.3</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8.6</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41</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76.2</v>
      </c>
      <c r="BG6" s="52">
        <f t="shared" ref="BG6:BO6" si="5">IF(BG8="-",NA(),BG8)</f>
        <v>32.1</v>
      </c>
      <c r="BH6" s="52">
        <f t="shared" si="5"/>
        <v>21.3</v>
      </c>
      <c r="BI6" s="52">
        <f t="shared" si="5"/>
        <v>-3371.4</v>
      </c>
      <c r="BJ6" s="52">
        <f t="shared" si="5"/>
        <v>-736.1</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8066</v>
      </c>
      <c r="BR6" s="53">
        <f t="shared" ref="BR6:BZ6" si="6">IF(BR8="-",NA(),BR8)</f>
        <v>4640</v>
      </c>
      <c r="BS6" s="53">
        <f t="shared" si="6"/>
        <v>1824</v>
      </c>
      <c r="BT6" s="53">
        <f t="shared" si="6"/>
        <v>-3776</v>
      </c>
      <c r="BU6" s="53">
        <f t="shared" si="6"/>
        <v>-3423</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115</v>
      </c>
      <c r="CM6" s="51">
        <f t="shared" ref="CM6:CN6" si="7">CM8</f>
        <v>0</v>
      </c>
      <c r="CN6" s="51">
        <f t="shared" si="7"/>
        <v>0</v>
      </c>
      <c r="CO6" s="52"/>
      <c r="CP6" s="52"/>
      <c r="CQ6" s="52"/>
      <c r="CR6" s="52"/>
      <c r="CS6" s="52"/>
      <c r="CT6" s="52"/>
      <c r="CU6" s="52"/>
      <c r="CV6" s="52"/>
      <c r="CW6" s="52"/>
      <c r="CX6" s="52"/>
      <c r="CY6" s="49" t="s">
        <v>116</v>
      </c>
      <c r="CZ6" s="52">
        <f>IF(CZ8="-",NA(),CZ8)</f>
        <v>727.3</v>
      </c>
      <c r="DA6" s="52">
        <f t="shared" ref="DA6:DI6" si="8">IF(DA8="-",NA(),DA8)</f>
        <v>435.1</v>
      </c>
      <c r="DB6" s="52">
        <f t="shared" si="8"/>
        <v>727</v>
      </c>
      <c r="DC6" s="52">
        <f t="shared" si="8"/>
        <v>56392.9</v>
      </c>
      <c r="DD6" s="52">
        <f t="shared" si="8"/>
        <v>1138.4000000000001</v>
      </c>
      <c r="DE6" s="52">
        <f t="shared" si="8"/>
        <v>59.6</v>
      </c>
      <c r="DF6" s="52">
        <f t="shared" si="8"/>
        <v>51.7</v>
      </c>
      <c r="DG6" s="52">
        <f t="shared" si="8"/>
        <v>51.5</v>
      </c>
      <c r="DH6" s="52">
        <f t="shared" si="8"/>
        <v>764.6</v>
      </c>
      <c r="DI6" s="52">
        <f t="shared" si="8"/>
        <v>72.599999999999994</v>
      </c>
      <c r="DJ6" s="49" t="str">
        <f>IF(DJ8="-","",IF(DJ8="-","【-】","【"&amp;SUBSTITUTE(TEXT(DJ8,"#,##0.0"),"-","△")&amp;"】"))</f>
        <v>【99.8】</v>
      </c>
      <c r="DK6" s="52">
        <f>IF(DK8="-",NA(),DK8)</f>
        <v>64</v>
      </c>
      <c r="DL6" s="52">
        <f t="shared" ref="DL6:DT6" si="9">IF(DL8="-",NA(),DL8)</f>
        <v>56.7</v>
      </c>
      <c r="DM6" s="52">
        <f t="shared" si="9"/>
        <v>10</v>
      </c>
      <c r="DN6" s="52">
        <f t="shared" si="9"/>
        <v>0.7</v>
      </c>
      <c r="DO6" s="52">
        <f t="shared" si="9"/>
        <v>0.7</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2">
      <c r="A7" s="37" t="s">
        <v>117</v>
      </c>
      <c r="B7" s="48">
        <f t="shared" ref="B7:X7" si="10">B8</f>
        <v>2021</v>
      </c>
      <c r="C7" s="48">
        <f t="shared" si="10"/>
        <v>370002</v>
      </c>
      <c r="D7" s="48">
        <f t="shared" si="10"/>
        <v>47</v>
      </c>
      <c r="E7" s="48">
        <f t="shared" si="10"/>
        <v>14</v>
      </c>
      <c r="F7" s="48">
        <f t="shared" si="10"/>
        <v>0</v>
      </c>
      <c r="G7" s="48">
        <f t="shared" si="10"/>
        <v>4</v>
      </c>
      <c r="H7" s="48" t="str">
        <f t="shared" si="10"/>
        <v>香川県</v>
      </c>
      <c r="I7" s="48" t="str">
        <f t="shared" si="10"/>
        <v>高松空港県営駐車場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7</v>
      </c>
      <c r="S7" s="50" t="str">
        <f t="shared" si="10"/>
        <v>公共施設</v>
      </c>
      <c r="T7" s="50" t="str">
        <f t="shared" si="10"/>
        <v>無</v>
      </c>
      <c r="U7" s="51">
        <f t="shared" si="10"/>
        <v>6128</v>
      </c>
      <c r="V7" s="51">
        <f t="shared" si="10"/>
        <v>150</v>
      </c>
      <c r="W7" s="51">
        <f t="shared" si="10"/>
        <v>150</v>
      </c>
      <c r="X7" s="50" t="str">
        <f t="shared" si="10"/>
        <v>利用料金制</v>
      </c>
      <c r="Y7" s="52">
        <f>Y8</f>
        <v>337.5</v>
      </c>
      <c r="Z7" s="52">
        <f t="shared" ref="Z7:AH7" si="11">Z8</f>
        <v>107.2</v>
      </c>
      <c r="AA7" s="52">
        <f t="shared" si="11"/>
        <v>73.900000000000006</v>
      </c>
      <c r="AB7" s="52">
        <f t="shared" si="11"/>
        <v>1.3</v>
      </c>
      <c r="AC7" s="52">
        <f t="shared" si="11"/>
        <v>5.3</v>
      </c>
      <c r="AD7" s="52">
        <f t="shared" si="11"/>
        <v>241.9</v>
      </c>
      <c r="AE7" s="52">
        <f t="shared" si="11"/>
        <v>465.2</v>
      </c>
      <c r="AF7" s="52">
        <f t="shared" si="11"/>
        <v>1736.5</v>
      </c>
      <c r="AG7" s="52">
        <f t="shared" si="11"/>
        <v>3200.8</v>
      </c>
      <c r="AH7" s="52">
        <f t="shared" si="11"/>
        <v>274.39999999999998</v>
      </c>
      <c r="AI7" s="49"/>
      <c r="AJ7" s="52">
        <f>AJ8</f>
        <v>0</v>
      </c>
      <c r="AK7" s="52">
        <f t="shared" ref="AK7:AS7" si="12">AK8</f>
        <v>8.6</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41</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76.2</v>
      </c>
      <c r="BG7" s="52">
        <f t="shared" ref="BG7:BO7" si="14">BG8</f>
        <v>32.1</v>
      </c>
      <c r="BH7" s="52">
        <f t="shared" si="14"/>
        <v>21.3</v>
      </c>
      <c r="BI7" s="52">
        <f t="shared" si="14"/>
        <v>-3371.4</v>
      </c>
      <c r="BJ7" s="52">
        <f t="shared" si="14"/>
        <v>-736.1</v>
      </c>
      <c r="BK7" s="52">
        <f t="shared" si="14"/>
        <v>19.8</v>
      </c>
      <c r="BL7" s="52">
        <f t="shared" si="14"/>
        <v>33.700000000000003</v>
      </c>
      <c r="BM7" s="52">
        <f t="shared" si="14"/>
        <v>28.9</v>
      </c>
      <c r="BN7" s="52">
        <f t="shared" si="14"/>
        <v>-56.4</v>
      </c>
      <c r="BO7" s="52">
        <f t="shared" si="14"/>
        <v>16.899999999999999</v>
      </c>
      <c r="BP7" s="49"/>
      <c r="BQ7" s="53">
        <f>BQ8</f>
        <v>8066</v>
      </c>
      <c r="BR7" s="53">
        <f t="shared" ref="BR7:BZ7" si="15">BR8</f>
        <v>4640</v>
      </c>
      <c r="BS7" s="53">
        <f t="shared" si="15"/>
        <v>1824</v>
      </c>
      <c r="BT7" s="53">
        <f t="shared" si="15"/>
        <v>-3776</v>
      </c>
      <c r="BU7" s="53">
        <f t="shared" si="15"/>
        <v>-3423</v>
      </c>
      <c r="BV7" s="53">
        <f t="shared" si="15"/>
        <v>8624</v>
      </c>
      <c r="BW7" s="53">
        <f t="shared" si="15"/>
        <v>6546</v>
      </c>
      <c r="BX7" s="53">
        <f t="shared" si="15"/>
        <v>8262</v>
      </c>
      <c r="BY7" s="53">
        <f t="shared" si="15"/>
        <v>1059</v>
      </c>
      <c r="BZ7" s="53">
        <f t="shared" si="15"/>
        <v>2866</v>
      </c>
      <c r="CA7" s="51"/>
      <c r="CB7" s="52" t="s">
        <v>118</v>
      </c>
      <c r="CC7" s="52" t="s">
        <v>118</v>
      </c>
      <c r="CD7" s="52" t="s">
        <v>118</v>
      </c>
      <c r="CE7" s="52" t="s">
        <v>118</v>
      </c>
      <c r="CF7" s="52" t="s">
        <v>118</v>
      </c>
      <c r="CG7" s="52" t="s">
        <v>118</v>
      </c>
      <c r="CH7" s="52" t="s">
        <v>118</v>
      </c>
      <c r="CI7" s="52" t="s">
        <v>118</v>
      </c>
      <c r="CJ7" s="52" t="s">
        <v>118</v>
      </c>
      <c r="CK7" s="52" t="s">
        <v>115</v>
      </c>
      <c r="CL7" s="49"/>
      <c r="CM7" s="51">
        <f>CM8</f>
        <v>0</v>
      </c>
      <c r="CN7" s="51">
        <f>CN8</f>
        <v>0</v>
      </c>
      <c r="CO7" s="52" t="s">
        <v>118</v>
      </c>
      <c r="CP7" s="52" t="s">
        <v>118</v>
      </c>
      <c r="CQ7" s="52" t="s">
        <v>118</v>
      </c>
      <c r="CR7" s="52" t="s">
        <v>118</v>
      </c>
      <c r="CS7" s="52" t="s">
        <v>118</v>
      </c>
      <c r="CT7" s="52" t="s">
        <v>118</v>
      </c>
      <c r="CU7" s="52" t="s">
        <v>118</v>
      </c>
      <c r="CV7" s="52" t="s">
        <v>118</v>
      </c>
      <c r="CW7" s="52" t="s">
        <v>118</v>
      </c>
      <c r="CX7" s="52" t="s">
        <v>115</v>
      </c>
      <c r="CY7" s="49"/>
      <c r="CZ7" s="52">
        <f>CZ8</f>
        <v>727.3</v>
      </c>
      <c r="DA7" s="52">
        <f t="shared" ref="DA7:DI7" si="16">DA8</f>
        <v>435.1</v>
      </c>
      <c r="DB7" s="52">
        <f t="shared" si="16"/>
        <v>727</v>
      </c>
      <c r="DC7" s="52">
        <f t="shared" si="16"/>
        <v>56392.9</v>
      </c>
      <c r="DD7" s="52">
        <f t="shared" si="16"/>
        <v>1138.4000000000001</v>
      </c>
      <c r="DE7" s="52">
        <f t="shared" si="16"/>
        <v>59.6</v>
      </c>
      <c r="DF7" s="52">
        <f t="shared" si="16"/>
        <v>51.7</v>
      </c>
      <c r="DG7" s="52">
        <f t="shared" si="16"/>
        <v>51.5</v>
      </c>
      <c r="DH7" s="52">
        <f t="shared" si="16"/>
        <v>764.6</v>
      </c>
      <c r="DI7" s="52">
        <f t="shared" si="16"/>
        <v>72.599999999999994</v>
      </c>
      <c r="DJ7" s="49"/>
      <c r="DK7" s="52">
        <f>DK8</f>
        <v>64</v>
      </c>
      <c r="DL7" s="52">
        <f t="shared" ref="DL7:DT7" si="17">DL8</f>
        <v>56.7</v>
      </c>
      <c r="DM7" s="52">
        <f t="shared" si="17"/>
        <v>10</v>
      </c>
      <c r="DN7" s="52">
        <f t="shared" si="17"/>
        <v>0.7</v>
      </c>
      <c r="DO7" s="52">
        <f t="shared" si="17"/>
        <v>0.7</v>
      </c>
      <c r="DP7" s="52">
        <f t="shared" si="17"/>
        <v>151.19999999999999</v>
      </c>
      <c r="DQ7" s="52">
        <f t="shared" si="17"/>
        <v>159.69999999999999</v>
      </c>
      <c r="DR7" s="52">
        <f t="shared" si="17"/>
        <v>159.6</v>
      </c>
      <c r="DS7" s="52">
        <f t="shared" si="17"/>
        <v>128.5</v>
      </c>
      <c r="DT7" s="52">
        <f t="shared" si="17"/>
        <v>138.1</v>
      </c>
      <c r="DU7" s="49"/>
    </row>
    <row r="8" spans="1:125" s="54" customFormat="1" x14ac:dyDescent="0.2">
      <c r="A8" s="37"/>
      <c r="B8" s="55">
        <v>2021</v>
      </c>
      <c r="C8" s="55">
        <v>370002</v>
      </c>
      <c r="D8" s="55">
        <v>47</v>
      </c>
      <c r="E8" s="55">
        <v>14</v>
      </c>
      <c r="F8" s="55">
        <v>0</v>
      </c>
      <c r="G8" s="55">
        <v>4</v>
      </c>
      <c r="H8" s="55" t="s">
        <v>119</v>
      </c>
      <c r="I8" s="55" t="s">
        <v>120</v>
      </c>
      <c r="J8" s="55" t="s">
        <v>121</v>
      </c>
      <c r="K8" s="55" t="s">
        <v>122</v>
      </c>
      <c r="L8" s="55" t="s">
        <v>123</v>
      </c>
      <c r="M8" s="55" t="s">
        <v>124</v>
      </c>
      <c r="N8" s="55" t="s">
        <v>125</v>
      </c>
      <c r="O8" s="56" t="s">
        <v>126</v>
      </c>
      <c r="P8" s="57" t="s">
        <v>127</v>
      </c>
      <c r="Q8" s="57" t="s">
        <v>128</v>
      </c>
      <c r="R8" s="58">
        <v>7</v>
      </c>
      <c r="S8" s="57" t="s">
        <v>129</v>
      </c>
      <c r="T8" s="57" t="s">
        <v>130</v>
      </c>
      <c r="U8" s="58">
        <v>6128</v>
      </c>
      <c r="V8" s="58">
        <v>150</v>
      </c>
      <c r="W8" s="58">
        <v>150</v>
      </c>
      <c r="X8" s="57" t="s">
        <v>131</v>
      </c>
      <c r="Y8" s="59">
        <v>337.5</v>
      </c>
      <c r="Z8" s="59">
        <v>107.2</v>
      </c>
      <c r="AA8" s="59">
        <v>73.900000000000006</v>
      </c>
      <c r="AB8" s="59">
        <v>1.3</v>
      </c>
      <c r="AC8" s="59">
        <v>5.3</v>
      </c>
      <c r="AD8" s="59">
        <v>241.9</v>
      </c>
      <c r="AE8" s="59">
        <v>465.2</v>
      </c>
      <c r="AF8" s="59">
        <v>1736.5</v>
      </c>
      <c r="AG8" s="59">
        <v>3200.8</v>
      </c>
      <c r="AH8" s="59">
        <v>274.39999999999998</v>
      </c>
      <c r="AI8" s="56">
        <v>236.1</v>
      </c>
      <c r="AJ8" s="59">
        <v>0</v>
      </c>
      <c r="AK8" s="59">
        <v>8.6</v>
      </c>
      <c r="AL8" s="59">
        <v>0</v>
      </c>
      <c r="AM8" s="59">
        <v>0</v>
      </c>
      <c r="AN8" s="59">
        <v>0</v>
      </c>
      <c r="AO8" s="59">
        <v>2.2999999999999998</v>
      </c>
      <c r="AP8" s="59">
        <v>9.6999999999999993</v>
      </c>
      <c r="AQ8" s="59">
        <v>1.3</v>
      </c>
      <c r="AR8" s="59">
        <v>4.8</v>
      </c>
      <c r="AS8" s="59">
        <v>3.3</v>
      </c>
      <c r="AT8" s="56">
        <v>5.2</v>
      </c>
      <c r="AU8" s="60">
        <v>0</v>
      </c>
      <c r="AV8" s="60">
        <v>41</v>
      </c>
      <c r="AW8" s="60">
        <v>0</v>
      </c>
      <c r="AX8" s="60">
        <v>0</v>
      </c>
      <c r="AY8" s="60">
        <v>0</v>
      </c>
      <c r="AZ8" s="60">
        <v>33</v>
      </c>
      <c r="BA8" s="60">
        <v>14</v>
      </c>
      <c r="BB8" s="60">
        <v>4</v>
      </c>
      <c r="BC8" s="60">
        <v>98</v>
      </c>
      <c r="BD8" s="60">
        <v>13</v>
      </c>
      <c r="BE8" s="60">
        <v>3111</v>
      </c>
      <c r="BF8" s="59">
        <v>76.2</v>
      </c>
      <c r="BG8" s="59">
        <v>32.1</v>
      </c>
      <c r="BH8" s="59">
        <v>21.3</v>
      </c>
      <c r="BI8" s="59">
        <v>-3371.4</v>
      </c>
      <c r="BJ8" s="59">
        <v>-736.1</v>
      </c>
      <c r="BK8" s="59">
        <v>19.8</v>
      </c>
      <c r="BL8" s="59">
        <v>33.700000000000003</v>
      </c>
      <c r="BM8" s="59">
        <v>28.9</v>
      </c>
      <c r="BN8" s="59">
        <v>-56.4</v>
      </c>
      <c r="BO8" s="59">
        <v>16.899999999999999</v>
      </c>
      <c r="BP8" s="56">
        <v>0.8</v>
      </c>
      <c r="BQ8" s="60">
        <v>8066</v>
      </c>
      <c r="BR8" s="60">
        <v>4640</v>
      </c>
      <c r="BS8" s="60">
        <v>1824</v>
      </c>
      <c r="BT8" s="61">
        <v>-3776</v>
      </c>
      <c r="BU8" s="61">
        <v>-3423</v>
      </c>
      <c r="BV8" s="60">
        <v>8624</v>
      </c>
      <c r="BW8" s="60">
        <v>6546</v>
      </c>
      <c r="BX8" s="60">
        <v>8262</v>
      </c>
      <c r="BY8" s="60">
        <v>1059</v>
      </c>
      <c r="BZ8" s="60">
        <v>2866</v>
      </c>
      <c r="CA8" s="58">
        <v>10906</v>
      </c>
      <c r="CB8" s="59" t="s">
        <v>123</v>
      </c>
      <c r="CC8" s="59" t="s">
        <v>123</v>
      </c>
      <c r="CD8" s="59" t="s">
        <v>123</v>
      </c>
      <c r="CE8" s="59" t="s">
        <v>123</v>
      </c>
      <c r="CF8" s="59" t="s">
        <v>123</v>
      </c>
      <c r="CG8" s="59" t="s">
        <v>123</v>
      </c>
      <c r="CH8" s="59" t="s">
        <v>123</v>
      </c>
      <c r="CI8" s="59" t="s">
        <v>123</v>
      </c>
      <c r="CJ8" s="59" t="s">
        <v>123</v>
      </c>
      <c r="CK8" s="59" t="s">
        <v>123</v>
      </c>
      <c r="CL8" s="56" t="s">
        <v>123</v>
      </c>
      <c r="CM8" s="58">
        <v>0</v>
      </c>
      <c r="CN8" s="58">
        <v>0</v>
      </c>
      <c r="CO8" s="59" t="s">
        <v>123</v>
      </c>
      <c r="CP8" s="59" t="s">
        <v>123</v>
      </c>
      <c r="CQ8" s="59" t="s">
        <v>123</v>
      </c>
      <c r="CR8" s="59" t="s">
        <v>123</v>
      </c>
      <c r="CS8" s="59" t="s">
        <v>123</v>
      </c>
      <c r="CT8" s="59" t="s">
        <v>123</v>
      </c>
      <c r="CU8" s="59" t="s">
        <v>123</v>
      </c>
      <c r="CV8" s="59" t="s">
        <v>123</v>
      </c>
      <c r="CW8" s="59" t="s">
        <v>123</v>
      </c>
      <c r="CX8" s="59" t="s">
        <v>123</v>
      </c>
      <c r="CY8" s="56" t="s">
        <v>123</v>
      </c>
      <c r="CZ8" s="59">
        <v>727.3</v>
      </c>
      <c r="DA8" s="59">
        <v>435.1</v>
      </c>
      <c r="DB8" s="59">
        <v>727</v>
      </c>
      <c r="DC8" s="59">
        <v>56392.9</v>
      </c>
      <c r="DD8" s="59">
        <v>1138.4000000000001</v>
      </c>
      <c r="DE8" s="59">
        <v>59.6</v>
      </c>
      <c r="DF8" s="59">
        <v>51.7</v>
      </c>
      <c r="DG8" s="59">
        <v>51.5</v>
      </c>
      <c r="DH8" s="59">
        <v>764.6</v>
      </c>
      <c r="DI8" s="59">
        <v>72.599999999999994</v>
      </c>
      <c r="DJ8" s="56">
        <v>99.8</v>
      </c>
      <c r="DK8" s="59">
        <v>64</v>
      </c>
      <c r="DL8" s="59">
        <v>56.7</v>
      </c>
      <c r="DM8" s="59">
        <v>10</v>
      </c>
      <c r="DN8" s="59">
        <v>0.7</v>
      </c>
      <c r="DO8" s="59">
        <v>0.7</v>
      </c>
      <c r="DP8" s="59">
        <v>151.19999999999999</v>
      </c>
      <c r="DQ8" s="59">
        <v>159.69999999999999</v>
      </c>
      <c r="DR8" s="59">
        <v>159.6</v>
      </c>
      <c r="DS8" s="59">
        <v>128.5</v>
      </c>
      <c r="DT8" s="59">
        <v>138.1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SG10530のC20-1306</cp:lastModifiedBy>
  <dcterms:created xsi:type="dcterms:W3CDTF">2022-12-09T03:30:55Z</dcterms:created>
  <dcterms:modified xsi:type="dcterms:W3CDTF">2023-01-25T01:21:01Z</dcterms:modified>
  <cp:category/>
</cp:coreProperties>
</file>