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副業のフォルダ\地方公営企業担当\Ｒ４公営企業会計\★経営比較分析表\03_部局から回答\20230126_131833_岡田祐暉_Re【総務省125〆】公営企業に係る経営比較分析表（令和３年度決算）の分析等について（依頼）\"/>
    </mc:Choice>
  </mc:AlternateContent>
  <workbookProtection workbookAlgorithmName="SHA-512" workbookHashValue="KwyxyIVEvhbecQkPQ+P5BM+kMmwjTlRB3trPl2JIyrrnkuWNo4HyLCSXL1Em/00wWtye+qV3jHyQ1Ps6i+oSIQ==" workbookSaltValue="jQ9cIsKgwy80DGU6ITjSiA==" workbookSpinCount="100000" lockStructure="1"/>
  <bookViews>
    <workbookView xWindow="0" yWindow="0" windowWidth="16968" windowHeight="580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HJ30" i="4" l="1"/>
  <c r="MI76" i="4"/>
  <c r="HJ51" i="4"/>
  <c r="MA30" i="4"/>
  <c r="CS30" i="4"/>
  <c r="BZ76" i="4"/>
  <c r="MA51" i="4"/>
  <c r="IT76" i="4"/>
  <c r="CS51" i="4"/>
  <c r="LE76" i="4"/>
  <c r="C11" i="5"/>
  <c r="E11" i="5"/>
  <c r="B11" i="5"/>
  <c r="BK76" i="4" l="1"/>
  <c r="LH51" i="4"/>
  <c r="GQ51" i="4"/>
  <c r="LH30" i="4"/>
  <c r="IE76" i="4"/>
  <c r="BZ51" i="4"/>
  <c r="GQ30" i="4"/>
  <c r="BZ30" i="4"/>
  <c r="LT76" i="4"/>
  <c r="KP76" i="4"/>
  <c r="FE51" i="4"/>
  <c r="HA76" i="4"/>
  <c r="AN51" i="4"/>
  <c r="FE30" i="4"/>
  <c r="AG76" i="4"/>
  <c r="JV51" i="4"/>
  <c r="JV30" i="4"/>
  <c r="AN30" i="4"/>
  <c r="R76" i="4"/>
  <c r="KA76" i="4"/>
  <c r="EL51" i="4"/>
  <c r="JC30" i="4"/>
  <c r="U51" i="4"/>
  <c r="EL30" i="4"/>
  <c r="U30" i="4"/>
  <c r="JC51" i="4"/>
  <c r="GL76" i="4"/>
</calcChain>
</file>

<file path=xl/sharedStrings.xml><?xml version="1.0" encoding="utf-8"?>
<sst xmlns="http://schemas.openxmlformats.org/spreadsheetml/2006/main" count="278" uniqueCount="135">
  <si>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</si>
  <si>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</si>
  <si>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</si>
  <si>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</si>
  <si>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</si>
  <si>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</si>
  <si>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</si>
  <si>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</si>
  <si>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</si>
  <si>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</si>
  <si>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</si>
  <si>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</si>
  <si>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</si>
  <si>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</si>
  <si>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</si>
  <si>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</si>
  <si>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</si>
  <si>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</si>
  <si>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</si>
  <si>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</si>
  <si>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</si>
  <si>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</si>
  <si>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</si>
  <si>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</si>
  <si>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</si>
  <si>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</si>
  <si>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</si>
  <si>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</si>
  <si>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</si>
  <si>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</si>
  <si>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</si>
  <si>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</si>
  <si>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</si>
  <si>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</si>
  <si>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</si>
  <si>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</si>
  <si>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</si>
  <si>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</si>
  <si>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</si>
  <si>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</si>
  <si>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</si>
  <si>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</si>
  <si>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</si>
  <si>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</si>
  <si>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</si>
  <si>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</si>
  <si>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</si>
  <si>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</si>
  <si>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</si>
  <si>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</si>
  <si>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</si>
  <si>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</si>
  <si>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</si>
  <si>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</si>
  <si>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</si>
  <si>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</si>
  <si>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</si>
  <si>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</si>
  <si>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</si>
  <si>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</si>
  <si>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</si>
  <si>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</si>
  <si>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</si>
  <si>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</si>
  <si>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</si>
  <si>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</si>
  <si>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</si>
  <si>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</si>
  <si>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</si>
  <si>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</si>
  <si>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</si>
  <si>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</si>
  <si>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</si>
  <si>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</si>
  <si>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</si>
  <si>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</si>
  <si>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</si>
  <si>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</si>
  <si>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</si>
  <si>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</si>
  <si>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</si>
  <si>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</si>
  <si>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</si>
  <si>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</si>
  <si>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</si>
  <si>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</si>
  <si>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</si>
  <si>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</si>
  <si>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</si>
  <si>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</si>
  <si>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</si>
  <si>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</si>
  <si>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</si>
  <si>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</si>
  <si>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</si>
  <si>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</si>
  <si>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</si>
  <si>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</si>
  <si>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</si>
  <si>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</si>
  <si>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</si>
  <si>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</si>
  <si>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</si>
  <si>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</si>
  <si>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</si>
  <si>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</si>
  <si>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</si>
  <si>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</si>
  <si>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</si>
  <si>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</si>
  <si>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</si>
  <si>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</si>
  <si>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</si>
  <si>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</si>
  <si>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多目的広場地下駐車場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</si>
  <si>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</si>
  <si>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</si>
  <si>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</si>
  <si>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</si>
  <si>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</si>
  <si>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</si>
  <si>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</si>
  <si>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</si>
  <si>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</si>
  <si>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</si>
  <si>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</si>
  <si>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</si>
  <si>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</si>
  <si>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</si>
  <si>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</si>
  <si>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</si>
  <si>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⑩企業債残高対料金収入比率は、地方債の償還が進んでいるため、依然、類似施設平均値を大きく上回っているものの、全体としては漸減傾向にある。</t>
    <rPh sb="30" eb="32">
      <t>イゼン</t>
    </rPh>
    <rPh sb="54" eb="56">
      <t>ゼンタイ</t>
    </rPh>
    <phoneticPr fontId="5"/>
  </si>
  <si>
    <t>⑪稼働率は、類似施設平均値は下回るものの、H29～R1の3年間は微増傾向にあり、また使用料収入も増加しているため、堅調だったが、令和2年度は新型コロナの影響により、大幅に利用が落ち込んだ。令和3年度は若干の回復を見せたが、依然、コロナ前の水準には戻っていない。</t>
    <rPh sb="64" eb="66">
      <t>レイワ</t>
    </rPh>
    <rPh sb="67" eb="69">
      <t>ネンド</t>
    </rPh>
    <rPh sb="70" eb="72">
      <t>シンガタ</t>
    </rPh>
    <rPh sb="76" eb="78">
      <t>エイキョウ</t>
    </rPh>
    <rPh sb="82" eb="84">
      <t>オオハバ</t>
    </rPh>
    <rPh sb="85" eb="87">
      <t>リヨウ</t>
    </rPh>
    <rPh sb="88" eb="89">
      <t>オ</t>
    </rPh>
    <rPh sb="90" eb="91">
      <t>コ</t>
    </rPh>
    <rPh sb="94" eb="96">
      <t>レイワ</t>
    </rPh>
    <rPh sb="97" eb="99">
      <t>ネンド</t>
    </rPh>
    <rPh sb="100" eb="102">
      <t>ジャッカン</t>
    </rPh>
    <rPh sb="106" eb="107">
      <t>ミ</t>
    </rPh>
    <rPh sb="111" eb="113">
      <t>イゼン</t>
    </rPh>
    <rPh sb="117" eb="118">
      <t>マエ</t>
    </rPh>
    <rPh sb="119" eb="121">
      <t>スイジュン</t>
    </rPh>
    <rPh sb="123" eb="124">
      <t>モド</t>
    </rPh>
    <phoneticPr fontId="5"/>
  </si>
  <si>
    <t>当該駐車場は、サンポート高松の施設利用者の利便性向上を目的として、シンボルタワー地下駐車場とともに一体的に整備されたものであるため、稼働率や営業収益、その他指標については、サンポート施設（国際会議場やサンポートホール高松等）やシンボルタワーへの来館者の増減に影響を受ける傾向にある。令和2年度及び令和3年度は新型コロナの影響により、大幅な利用減となったが、現在、新県立体育館を隣地に整備しているほか、官民による周辺地区の再開発が進んでいることから、中長期的な駐車場の稼働率回復を見込んでいる。</t>
    <rPh sb="141" eb="143">
      <t>レイワ</t>
    </rPh>
    <rPh sb="144" eb="146">
      <t>ネンド</t>
    </rPh>
    <rPh sb="146" eb="147">
      <t>オヨ</t>
    </rPh>
    <rPh sb="148" eb="150">
      <t>レイワ</t>
    </rPh>
    <rPh sb="151" eb="153">
      <t>ネンド</t>
    </rPh>
    <rPh sb="154" eb="156">
      <t>シンガタ</t>
    </rPh>
    <rPh sb="160" eb="162">
      <t>エイキョウ</t>
    </rPh>
    <rPh sb="166" eb="168">
      <t>オオハバ</t>
    </rPh>
    <rPh sb="169" eb="171">
      <t>リヨウ</t>
    </rPh>
    <rPh sb="171" eb="172">
      <t>ゲン</t>
    </rPh>
    <rPh sb="178" eb="180">
      <t>ゲンザイ</t>
    </rPh>
    <rPh sb="200" eb="202">
      <t>カンミン</t>
    </rPh>
    <rPh sb="205" eb="209">
      <t>シュウヘンチク</t>
    </rPh>
    <rPh sb="210" eb="213">
      <t>サイカイハツ</t>
    </rPh>
    <rPh sb="214" eb="215">
      <t>スス</t>
    </rPh>
    <rPh sb="224" eb="228">
      <t>チュウチョウキテキ</t>
    </rPh>
    <rPh sb="236" eb="238">
      <t>カイフク</t>
    </rPh>
    <phoneticPr fontId="5"/>
  </si>
  <si>
    <r>
      <t>①収益的収支比率は、地方債の償還期間中のため、類似施設平均値を大幅に下回る35％前後で推移していたが、令和3年度は、令和2年度に引き続き、新型コロナの影響により大幅な収入減となったため、さらに低い29.0％となった。
②他会計補助金比率は、類似施設平均値を下回って推移していたが、</t>
    </r>
    <r>
      <rPr>
        <sz val="10"/>
        <color rgb="FFFF0000"/>
        <rFont val="ＭＳ ゴシック"/>
        <family val="3"/>
        <charset val="128"/>
      </rPr>
      <t>新型コロナの影響を受けた結果</t>
    </r>
    <r>
      <rPr>
        <sz val="10"/>
        <color theme="1"/>
        <rFont val="ＭＳ ゴシック"/>
        <family val="3"/>
        <charset val="128"/>
      </rPr>
      <t>、令和3年度は0.2上回った。
③駐車台数１台当たりの他会計補助金は、概ね類似施設平均値並みで推移していたが、令和2年度に引き続き、令和3年度も新型コロナの影響により収支が赤字であったことから、323円となった。
④売上高GOP比率は</t>
    </r>
    <r>
      <rPr>
        <sz val="10"/>
        <color rgb="FFFF0000"/>
        <rFont val="ＭＳ ゴシック"/>
        <family val="3"/>
        <charset val="128"/>
      </rPr>
      <t>、概ね類似施設平均値を上回る水準で推移していたが、令和3年度は新型コロナの影響もあり、前年度からは改善したものの平均を下回った。</t>
    </r>
    <r>
      <rPr>
        <sz val="10"/>
        <color theme="1"/>
        <rFont val="ＭＳ ゴシック"/>
        <family val="3"/>
        <charset val="128"/>
      </rPr>
      <t xml:space="preserve">
⑤令和3年度に引き続き、令和3年度のEBITDAは、新型コロナの影響により、繰入金が増えたため、マイナス数値となっている。</t>
    </r>
    <rPh sb="58" eb="60">
      <t>レイワ</t>
    </rPh>
    <rPh sb="61" eb="63">
      <t>ネンド</t>
    </rPh>
    <rPh sb="64" eb="65">
      <t>ヒ</t>
    </rPh>
    <rPh sb="66" eb="67">
      <t>ツヅ</t>
    </rPh>
    <rPh sb="140" eb="142">
      <t>シンガタ</t>
    </rPh>
    <rPh sb="146" eb="148">
      <t>エイキョウ</t>
    </rPh>
    <rPh sb="149" eb="150">
      <t>ウ</t>
    </rPh>
    <rPh sb="152" eb="154">
      <t>ケッカ</t>
    </rPh>
    <rPh sb="155" eb="157">
      <t>レイワ</t>
    </rPh>
    <rPh sb="158" eb="160">
      <t>ネンド</t>
    </rPh>
    <rPh sb="164" eb="166">
      <t>ウワマワ</t>
    </rPh>
    <rPh sb="215" eb="216">
      <t>ヒ</t>
    </rPh>
    <rPh sb="217" eb="218">
      <t>ツヅ</t>
    </rPh>
    <rPh sb="220" eb="222">
      <t>レイワ</t>
    </rPh>
    <rPh sb="223" eb="225">
      <t>ネンド</t>
    </rPh>
    <rPh sb="296" eb="298">
      <t>レイワ</t>
    </rPh>
    <rPh sb="299" eb="301">
      <t>ネンド</t>
    </rPh>
    <rPh sb="302" eb="304">
      <t>シンガタ</t>
    </rPh>
    <rPh sb="308" eb="310">
      <t>エイキョウ</t>
    </rPh>
    <rPh sb="314" eb="317">
      <t>ゼンネンド</t>
    </rPh>
    <rPh sb="320" eb="322">
      <t>カイゼン</t>
    </rPh>
    <rPh sb="327" eb="329">
      <t>ヘイキン</t>
    </rPh>
    <rPh sb="330" eb="332">
      <t>シタマワ</t>
    </rPh>
    <rPh sb="337" eb="339">
      <t>レイワ</t>
    </rPh>
    <rPh sb="340" eb="342">
      <t>ネンド</t>
    </rPh>
    <rPh sb="343" eb="344">
      <t>ヒ</t>
    </rPh>
    <rPh sb="345" eb="346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</si>
</sst>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36.299999999999997</c:v>
                </c:pt>
                <c:pt idx="3">
                  <c:v>27.7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E-4E98-BE08-3F0B9794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E-4E98-BE08-3F0B9794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1408.7</c:v>
                </c:pt>
                <c:pt idx="1">
                  <c:v>1106.2</c:v>
                </c:pt>
                <c:pt idx="2">
                  <c:v>855.6</c:v>
                </c:pt>
                <c:pt idx="3">
                  <c:v>1109.5</c:v>
                </c:pt>
                <c:pt idx="4">
                  <c:v>648.29999999999995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A-40D5-94C9-95A1DD02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A-40D5-94C9-95A1DD02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76-4F2B-87E9-6AE35406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6-4F2B-87E9-6AE35406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84-4F56-BC8B-50F8DDCA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4-4F56-BC8B-50F8DDCA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4.4000000000000004</c:v>
                </c:pt>
                <c:pt idx="2">
                  <c:v>3.7</c:v>
                </c:pt>
                <c:pt idx="3">
                  <c:v>9.3000000000000007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C-438E-90A2-A5659CA6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C-438E-90A2-A5659CA6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126</c:v>
                </c:pt>
                <c:pt idx="1">
                  <c:v>101</c:v>
                </c:pt>
                <c:pt idx="2">
                  <c:v>83</c:v>
                </c:pt>
                <c:pt idx="3">
                  <c:v>374</c:v>
                </c:pt>
                <c:pt idx="4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9-4DB6-AF08-DA4D5E85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9-4DB6-AF08-DA4D5E85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112.3</c:v>
                </c:pt>
                <c:pt idx="1">
                  <c:v>119.2</c:v>
                </c:pt>
                <c:pt idx="2">
                  <c:v>120.2</c:v>
                </c:pt>
                <c:pt idx="3">
                  <c:v>68.5</c:v>
                </c:pt>
                <c:pt idx="4">
                  <c:v>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7-48E8-9D8F-01582B9D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7-48E8-9D8F-01582B9D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24.7</c:v>
                </c:pt>
                <c:pt idx="2">
                  <c:v>28.2</c:v>
                </c:pt>
                <c:pt idx="3">
                  <c:v>-31</c:v>
                </c:pt>
                <c:pt idx="4">
                  <c:v>-30.8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9-4DD0-BA15-EBCCFE94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9-4DD0-BA15-EBCCFE94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18604</c:v>
                </c:pt>
                <c:pt idx="1">
                  <c:v>23646</c:v>
                </c:pt>
                <c:pt idx="2">
                  <c:v>27809</c:v>
                </c:pt>
                <c:pt idx="3">
                  <c:v>-17422</c:v>
                </c:pt>
                <c:pt idx="4">
                  <c:v>-19198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7-451C-B46F-2273D626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7-451C-B46F-2273D626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Y15" zoomScaleNormal="100" zoomScaleSheetLayoutView="70" workbookViewId="0">
      <selection activeCell="LU16" sqref="LU16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香川県　多目的広場地下駐車場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2">
      <c r="A8" s="2"/>
      <c r="B8" s="116" t="str">
        <f>データ!J7</f>
        <v>法非適用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9">
        <f>データ!U7</f>
        <v>14056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2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2">
      <c r="A10" s="2"/>
      <c r="B10" s="110" t="str">
        <f>データ!O7</f>
        <v>該当数値なし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121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地下式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18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302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300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7" t="s">
        <v>134</v>
      </c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9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7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9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7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9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7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9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7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9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7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9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7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9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7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9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7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9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7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9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7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9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7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9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7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9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7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9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7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9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7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9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36.299999999999997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5.2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4.4000000000000004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3.7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9.3000000000000007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8.8000000000000007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112.3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119.2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120.2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68.5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76.2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123.6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121.8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111.3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158.80000000000001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15.8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11.2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8.6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186.8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184.2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153.80000000000001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163.5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126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101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83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374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323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20.6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24.7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28.2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-31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-30.8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18604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23646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27809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-17422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-19198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123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103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654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2466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12.6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2.2000000000000002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-81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-25.1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33330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18961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16100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4836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37213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1408.7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1106.2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855.6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1109.5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648.29999999999995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224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178.3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163.69999999999999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88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77.3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D8PI1WJVrlSrWQgyPcgqe8JzJX9U8mOsJIz2g1NBunKaQE6ac8bKTexWScEjWkVRXEilYCyUMoknZTT754YAA==" saltValue="SYOuhsSAlPG0iQcPQWg/O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63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64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65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67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68</v>
      </c>
      <c r="CN4" s="147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71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99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100</v>
      </c>
      <c r="AV5" s="47" t="s">
        <v>101</v>
      </c>
      <c r="AW5" s="47" t="s">
        <v>90</v>
      </c>
      <c r="AX5" s="47" t="s">
        <v>102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103</v>
      </c>
      <c r="BG5" s="47" t="s">
        <v>104</v>
      </c>
      <c r="BH5" s="47" t="s">
        <v>105</v>
      </c>
      <c r="BI5" s="47" t="s">
        <v>102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106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104</v>
      </c>
      <c r="CD5" s="47" t="s">
        <v>106</v>
      </c>
      <c r="CE5" s="47" t="s">
        <v>102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8"/>
      <c r="CN5" s="148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107</v>
      </c>
      <c r="DA5" s="47" t="s">
        <v>89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101</v>
      </c>
      <c r="DM5" s="47" t="s">
        <v>90</v>
      </c>
      <c r="DN5" s="47" t="s">
        <v>102</v>
      </c>
      <c r="DO5" s="47" t="s">
        <v>108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109</v>
      </c>
      <c r="B6" s="48">
        <f>B8</f>
        <v>2021</v>
      </c>
      <c r="C6" s="48">
        <f t="shared" ref="C6:X6" si="1">C8</f>
        <v>370002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香川県</v>
      </c>
      <c r="I6" s="48" t="str">
        <f t="shared" si="1"/>
        <v>多目的広場地下駐車場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18</v>
      </c>
      <c r="S6" s="50" t="str">
        <f t="shared" si="1"/>
        <v>駅</v>
      </c>
      <c r="T6" s="50" t="str">
        <f t="shared" si="1"/>
        <v>無</v>
      </c>
      <c r="U6" s="51">
        <f t="shared" si="1"/>
        <v>14056</v>
      </c>
      <c r="V6" s="51">
        <f t="shared" si="1"/>
        <v>302</v>
      </c>
      <c r="W6" s="51">
        <f t="shared" si="1"/>
        <v>300</v>
      </c>
      <c r="X6" s="50" t="str">
        <f t="shared" si="1"/>
        <v>代行制</v>
      </c>
      <c r="Y6" s="52">
        <f>IF(Y8="-",NA(),Y8)</f>
        <v>35</v>
      </c>
      <c r="Z6" s="52">
        <f t="shared" ref="Z6:AH6" si="2">IF(Z8="-",NA(),Z8)</f>
        <v>36</v>
      </c>
      <c r="AA6" s="52">
        <f t="shared" si="2"/>
        <v>36.299999999999997</v>
      </c>
      <c r="AB6" s="52">
        <f t="shared" si="2"/>
        <v>27.7</v>
      </c>
      <c r="AC6" s="52">
        <f t="shared" si="2"/>
        <v>29</v>
      </c>
      <c r="AD6" s="52">
        <f t="shared" si="2"/>
        <v>121.3</v>
      </c>
      <c r="AE6" s="52">
        <f t="shared" si="2"/>
        <v>123.6</v>
      </c>
      <c r="AF6" s="52">
        <f t="shared" si="2"/>
        <v>121.8</v>
      </c>
      <c r="AG6" s="52">
        <f t="shared" si="2"/>
        <v>111.3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>
        <f>IF(AJ8="-",NA(),AJ8)</f>
        <v>5.2</v>
      </c>
      <c r="AK6" s="52">
        <f t="shared" ref="AK6:AS6" si="3">IF(AK8="-",NA(),AK8)</f>
        <v>4.4000000000000004</v>
      </c>
      <c r="AL6" s="52">
        <f t="shared" si="3"/>
        <v>3.7</v>
      </c>
      <c r="AM6" s="52">
        <f t="shared" si="3"/>
        <v>9.3000000000000007</v>
      </c>
      <c r="AN6" s="52">
        <f t="shared" si="3"/>
        <v>8.8000000000000007</v>
      </c>
      <c r="AO6" s="52">
        <f t="shared" si="3"/>
        <v>15.8</v>
      </c>
      <c r="AP6" s="52">
        <f t="shared" si="3"/>
        <v>11.2</v>
      </c>
      <c r="AQ6" s="52">
        <f t="shared" si="3"/>
        <v>6.5</v>
      </c>
      <c r="AR6" s="52">
        <f t="shared" si="3"/>
        <v>10.1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>
        <f>IF(AU8="-",NA(),AU8)</f>
        <v>126</v>
      </c>
      <c r="AV6" s="53">
        <f t="shared" ref="AV6:BD6" si="4">IF(AV8="-",NA(),AV8)</f>
        <v>101</v>
      </c>
      <c r="AW6" s="53">
        <f t="shared" si="4"/>
        <v>83</v>
      </c>
      <c r="AX6" s="53">
        <f t="shared" si="4"/>
        <v>374</v>
      </c>
      <c r="AY6" s="53">
        <f t="shared" si="4"/>
        <v>323</v>
      </c>
      <c r="AZ6" s="53">
        <f t="shared" si="4"/>
        <v>123</v>
      </c>
      <c r="BA6" s="53">
        <f t="shared" si="4"/>
        <v>103</v>
      </c>
      <c r="BB6" s="53">
        <f t="shared" si="4"/>
        <v>54</v>
      </c>
      <c r="BC6" s="53">
        <f t="shared" si="4"/>
        <v>654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>
        <f>IF(BF8="-",NA(),BF8)</f>
        <v>20.6</v>
      </c>
      <c r="BG6" s="52">
        <f t="shared" ref="BG6:BO6" si="5">IF(BG8="-",NA(),BG8)</f>
        <v>24.7</v>
      </c>
      <c r="BH6" s="52">
        <f t="shared" si="5"/>
        <v>28.2</v>
      </c>
      <c r="BI6" s="52">
        <f t="shared" si="5"/>
        <v>-31</v>
      </c>
      <c r="BJ6" s="52">
        <f t="shared" si="5"/>
        <v>-30.8</v>
      </c>
      <c r="BK6" s="52">
        <f t="shared" si="5"/>
        <v>12.6</v>
      </c>
      <c r="BL6" s="52">
        <f t="shared" si="5"/>
        <v>8.9</v>
      </c>
      <c r="BM6" s="52">
        <f t="shared" si="5"/>
        <v>2.2000000000000002</v>
      </c>
      <c r="BN6" s="52">
        <f t="shared" si="5"/>
        <v>-81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>
        <f>IF(BQ8="-",NA(),BQ8)</f>
        <v>18604</v>
      </c>
      <c r="BR6" s="53">
        <f t="shared" ref="BR6:BZ6" si="6">IF(BR8="-",NA(),BR8)</f>
        <v>23646</v>
      </c>
      <c r="BS6" s="53">
        <f t="shared" si="6"/>
        <v>27809</v>
      </c>
      <c r="BT6" s="53">
        <f t="shared" si="6"/>
        <v>-17422</v>
      </c>
      <c r="BU6" s="53">
        <f t="shared" si="6"/>
        <v>-19198</v>
      </c>
      <c r="BV6" s="53">
        <f t="shared" si="6"/>
        <v>33330</v>
      </c>
      <c r="BW6" s="53">
        <f t="shared" si="6"/>
        <v>18961</v>
      </c>
      <c r="BX6" s="53">
        <f t="shared" si="6"/>
        <v>16100</v>
      </c>
      <c r="BY6" s="53">
        <f t="shared" si="6"/>
        <v>4836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1408.7</v>
      </c>
      <c r="DA6" s="52">
        <f t="shared" ref="DA6:DI6" si="8">IF(DA8="-",NA(),DA8)</f>
        <v>1106.2</v>
      </c>
      <c r="DB6" s="52">
        <f t="shared" si="8"/>
        <v>855.6</v>
      </c>
      <c r="DC6" s="52">
        <f t="shared" si="8"/>
        <v>1109.5</v>
      </c>
      <c r="DD6" s="52">
        <f t="shared" si="8"/>
        <v>648.29999999999995</v>
      </c>
      <c r="DE6" s="52">
        <f t="shared" si="8"/>
        <v>224</v>
      </c>
      <c r="DF6" s="52">
        <f t="shared" si="8"/>
        <v>178.3</v>
      </c>
      <c r="DG6" s="52">
        <f t="shared" si="8"/>
        <v>163.69999999999999</v>
      </c>
      <c r="DH6" s="52">
        <f t="shared" si="8"/>
        <v>88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>
        <f>IF(DK8="-",NA(),DK8)</f>
        <v>112.3</v>
      </c>
      <c r="DL6" s="52">
        <f t="shared" ref="DL6:DT6" si="9">IF(DL8="-",NA(),DL8)</f>
        <v>119.2</v>
      </c>
      <c r="DM6" s="52">
        <f t="shared" si="9"/>
        <v>120.2</v>
      </c>
      <c r="DN6" s="52">
        <f t="shared" si="9"/>
        <v>68.5</v>
      </c>
      <c r="DO6" s="52">
        <f t="shared" si="9"/>
        <v>76.2</v>
      </c>
      <c r="DP6" s="52">
        <f t="shared" si="9"/>
        <v>186.8</v>
      </c>
      <c r="DQ6" s="52">
        <f t="shared" si="9"/>
        <v>184.2</v>
      </c>
      <c r="DR6" s="52">
        <f t="shared" si="9"/>
        <v>184.2</v>
      </c>
      <c r="DS6" s="52">
        <f t="shared" si="9"/>
        <v>153.80000000000001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111</v>
      </c>
      <c r="B7" s="48">
        <f t="shared" ref="B7:X7" si="10">B8</f>
        <v>2021</v>
      </c>
      <c r="C7" s="48">
        <f t="shared" si="10"/>
        <v>370002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香川県</v>
      </c>
      <c r="I7" s="48" t="str">
        <f t="shared" si="10"/>
        <v>多目的広場地下駐車場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18</v>
      </c>
      <c r="S7" s="50" t="str">
        <f t="shared" si="10"/>
        <v>駅</v>
      </c>
      <c r="T7" s="50" t="str">
        <f t="shared" si="10"/>
        <v>無</v>
      </c>
      <c r="U7" s="51">
        <f t="shared" si="10"/>
        <v>14056</v>
      </c>
      <c r="V7" s="51">
        <f t="shared" si="10"/>
        <v>302</v>
      </c>
      <c r="W7" s="51">
        <f t="shared" si="10"/>
        <v>300</v>
      </c>
      <c r="X7" s="50" t="str">
        <f t="shared" si="10"/>
        <v>代行制</v>
      </c>
      <c r="Y7" s="52">
        <f>Y8</f>
        <v>35</v>
      </c>
      <c r="Z7" s="52">
        <f t="shared" ref="Z7:AH7" si="11">Z8</f>
        <v>36</v>
      </c>
      <c r="AA7" s="52">
        <f t="shared" si="11"/>
        <v>36.299999999999997</v>
      </c>
      <c r="AB7" s="52">
        <f t="shared" si="11"/>
        <v>27.7</v>
      </c>
      <c r="AC7" s="52">
        <f t="shared" si="11"/>
        <v>29</v>
      </c>
      <c r="AD7" s="52">
        <f t="shared" si="11"/>
        <v>121.3</v>
      </c>
      <c r="AE7" s="52">
        <f t="shared" si="11"/>
        <v>123.6</v>
      </c>
      <c r="AF7" s="52">
        <f t="shared" si="11"/>
        <v>121.8</v>
      </c>
      <c r="AG7" s="52">
        <f t="shared" si="11"/>
        <v>111.3</v>
      </c>
      <c r="AH7" s="52">
        <f t="shared" si="11"/>
        <v>158.80000000000001</v>
      </c>
      <c r="AI7" s="49"/>
      <c r="AJ7" s="52">
        <f>AJ8</f>
        <v>5.2</v>
      </c>
      <c r="AK7" s="52">
        <f t="shared" ref="AK7:AS7" si="12">AK8</f>
        <v>4.4000000000000004</v>
      </c>
      <c r="AL7" s="52">
        <f t="shared" si="12"/>
        <v>3.7</v>
      </c>
      <c r="AM7" s="52">
        <f t="shared" si="12"/>
        <v>9.3000000000000007</v>
      </c>
      <c r="AN7" s="52">
        <f t="shared" si="12"/>
        <v>8.8000000000000007</v>
      </c>
      <c r="AO7" s="52">
        <f t="shared" si="12"/>
        <v>15.8</v>
      </c>
      <c r="AP7" s="52">
        <f t="shared" si="12"/>
        <v>11.2</v>
      </c>
      <c r="AQ7" s="52">
        <f t="shared" si="12"/>
        <v>6.5</v>
      </c>
      <c r="AR7" s="52">
        <f t="shared" si="12"/>
        <v>10.1</v>
      </c>
      <c r="AS7" s="52">
        <f t="shared" si="12"/>
        <v>8.6</v>
      </c>
      <c r="AT7" s="49"/>
      <c r="AU7" s="53">
        <f>AU8</f>
        <v>126</v>
      </c>
      <c r="AV7" s="53">
        <f t="shared" ref="AV7:BD7" si="13">AV8</f>
        <v>101</v>
      </c>
      <c r="AW7" s="53">
        <f t="shared" si="13"/>
        <v>83</v>
      </c>
      <c r="AX7" s="53">
        <f t="shared" si="13"/>
        <v>374</v>
      </c>
      <c r="AY7" s="53">
        <f t="shared" si="13"/>
        <v>323</v>
      </c>
      <c r="AZ7" s="53">
        <f t="shared" si="13"/>
        <v>123</v>
      </c>
      <c r="BA7" s="53">
        <f t="shared" si="13"/>
        <v>103</v>
      </c>
      <c r="BB7" s="53">
        <f t="shared" si="13"/>
        <v>54</v>
      </c>
      <c r="BC7" s="53">
        <f t="shared" si="13"/>
        <v>654</v>
      </c>
      <c r="BD7" s="53">
        <f t="shared" si="13"/>
        <v>2466</v>
      </c>
      <c r="BE7" s="51"/>
      <c r="BF7" s="52">
        <f>BF8</f>
        <v>20.6</v>
      </c>
      <c r="BG7" s="52">
        <f t="shared" ref="BG7:BO7" si="14">BG8</f>
        <v>24.7</v>
      </c>
      <c r="BH7" s="52">
        <f t="shared" si="14"/>
        <v>28.2</v>
      </c>
      <c r="BI7" s="52">
        <f t="shared" si="14"/>
        <v>-31</v>
      </c>
      <c r="BJ7" s="52">
        <f t="shared" si="14"/>
        <v>-30.8</v>
      </c>
      <c r="BK7" s="52">
        <f t="shared" si="14"/>
        <v>12.6</v>
      </c>
      <c r="BL7" s="52">
        <f t="shared" si="14"/>
        <v>8.9</v>
      </c>
      <c r="BM7" s="52">
        <f t="shared" si="14"/>
        <v>2.2000000000000002</v>
      </c>
      <c r="BN7" s="52">
        <f t="shared" si="14"/>
        <v>-81</v>
      </c>
      <c r="BO7" s="52">
        <f t="shared" si="14"/>
        <v>-25.1</v>
      </c>
      <c r="BP7" s="49"/>
      <c r="BQ7" s="53">
        <f>BQ8</f>
        <v>18604</v>
      </c>
      <c r="BR7" s="53">
        <f t="shared" ref="BR7:BZ7" si="15">BR8</f>
        <v>23646</v>
      </c>
      <c r="BS7" s="53">
        <f t="shared" si="15"/>
        <v>27809</v>
      </c>
      <c r="BT7" s="53">
        <f t="shared" si="15"/>
        <v>-17422</v>
      </c>
      <c r="BU7" s="53">
        <f t="shared" si="15"/>
        <v>-19198</v>
      </c>
      <c r="BV7" s="53">
        <f t="shared" si="15"/>
        <v>33330</v>
      </c>
      <c r="BW7" s="53">
        <f t="shared" si="15"/>
        <v>18961</v>
      </c>
      <c r="BX7" s="53">
        <f t="shared" si="15"/>
        <v>16100</v>
      </c>
      <c r="BY7" s="53">
        <f t="shared" si="15"/>
        <v>4836</v>
      </c>
      <c r="BZ7" s="53">
        <f t="shared" si="15"/>
        <v>37213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1408.7</v>
      </c>
      <c r="DA7" s="52">
        <f t="shared" ref="DA7:DI7" si="16">DA8</f>
        <v>1106.2</v>
      </c>
      <c r="DB7" s="52">
        <f t="shared" si="16"/>
        <v>855.6</v>
      </c>
      <c r="DC7" s="52">
        <f t="shared" si="16"/>
        <v>1109.5</v>
      </c>
      <c r="DD7" s="52">
        <f t="shared" si="16"/>
        <v>648.29999999999995</v>
      </c>
      <c r="DE7" s="52">
        <f t="shared" si="16"/>
        <v>224</v>
      </c>
      <c r="DF7" s="52">
        <f t="shared" si="16"/>
        <v>178.3</v>
      </c>
      <c r="DG7" s="52">
        <f t="shared" si="16"/>
        <v>163.69999999999999</v>
      </c>
      <c r="DH7" s="52">
        <f t="shared" si="16"/>
        <v>88</v>
      </c>
      <c r="DI7" s="52">
        <f t="shared" si="16"/>
        <v>77.3</v>
      </c>
      <c r="DJ7" s="49"/>
      <c r="DK7" s="52">
        <f>DK8</f>
        <v>112.3</v>
      </c>
      <c r="DL7" s="52">
        <f t="shared" ref="DL7:DT7" si="17">DL8</f>
        <v>119.2</v>
      </c>
      <c r="DM7" s="52">
        <f t="shared" si="17"/>
        <v>120.2</v>
      </c>
      <c r="DN7" s="52">
        <f t="shared" si="17"/>
        <v>68.5</v>
      </c>
      <c r="DO7" s="52">
        <f t="shared" si="17"/>
        <v>76.2</v>
      </c>
      <c r="DP7" s="52">
        <f t="shared" si="17"/>
        <v>186.8</v>
      </c>
      <c r="DQ7" s="52">
        <f t="shared" si="17"/>
        <v>184.2</v>
      </c>
      <c r="DR7" s="52">
        <f t="shared" si="17"/>
        <v>184.2</v>
      </c>
      <c r="DS7" s="52">
        <f t="shared" si="17"/>
        <v>153.80000000000001</v>
      </c>
      <c r="DT7" s="52">
        <f t="shared" si="17"/>
        <v>163.5</v>
      </c>
      <c r="DU7" s="49"/>
    </row>
    <row r="8" spans="1:125" s="54" customFormat="1" x14ac:dyDescent="0.2">
      <c r="A8" s="37"/>
      <c r="B8" s="55">
        <v>2021</v>
      </c>
      <c r="C8" s="55">
        <v>370002</v>
      </c>
      <c r="D8" s="55">
        <v>47</v>
      </c>
      <c r="E8" s="55">
        <v>14</v>
      </c>
      <c r="F8" s="55">
        <v>0</v>
      </c>
      <c r="G8" s="55">
        <v>3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18</v>
      </c>
      <c r="S8" s="57" t="s">
        <v>123</v>
      </c>
      <c r="T8" s="57" t="s">
        <v>124</v>
      </c>
      <c r="U8" s="58">
        <v>14056</v>
      </c>
      <c r="V8" s="58">
        <v>302</v>
      </c>
      <c r="W8" s="58">
        <v>300</v>
      </c>
      <c r="X8" s="57" t="s">
        <v>125</v>
      </c>
      <c r="Y8" s="59">
        <v>35</v>
      </c>
      <c r="Z8" s="59">
        <v>36</v>
      </c>
      <c r="AA8" s="59">
        <v>36.299999999999997</v>
      </c>
      <c r="AB8" s="59">
        <v>27.7</v>
      </c>
      <c r="AC8" s="59">
        <v>29</v>
      </c>
      <c r="AD8" s="59">
        <v>121.3</v>
      </c>
      <c r="AE8" s="59">
        <v>123.6</v>
      </c>
      <c r="AF8" s="59">
        <v>121.8</v>
      </c>
      <c r="AG8" s="59">
        <v>111.3</v>
      </c>
      <c r="AH8" s="59">
        <v>158.80000000000001</v>
      </c>
      <c r="AI8" s="56">
        <v>236.1</v>
      </c>
      <c r="AJ8" s="59">
        <v>5.2</v>
      </c>
      <c r="AK8" s="59">
        <v>4.4000000000000004</v>
      </c>
      <c r="AL8" s="59">
        <v>3.7</v>
      </c>
      <c r="AM8" s="59">
        <v>9.3000000000000007</v>
      </c>
      <c r="AN8" s="59">
        <v>8.8000000000000007</v>
      </c>
      <c r="AO8" s="59">
        <v>15.8</v>
      </c>
      <c r="AP8" s="59">
        <v>11.2</v>
      </c>
      <c r="AQ8" s="59">
        <v>6.5</v>
      </c>
      <c r="AR8" s="59">
        <v>10.1</v>
      </c>
      <c r="AS8" s="59">
        <v>8.6</v>
      </c>
      <c r="AT8" s="56">
        <v>5.2</v>
      </c>
      <c r="AU8" s="60">
        <v>126</v>
      </c>
      <c r="AV8" s="60">
        <v>101</v>
      </c>
      <c r="AW8" s="60">
        <v>83</v>
      </c>
      <c r="AX8" s="60">
        <v>374</v>
      </c>
      <c r="AY8" s="60">
        <v>323</v>
      </c>
      <c r="AZ8" s="60">
        <v>123</v>
      </c>
      <c r="BA8" s="60">
        <v>103</v>
      </c>
      <c r="BB8" s="60">
        <v>54</v>
      </c>
      <c r="BC8" s="60">
        <v>654</v>
      </c>
      <c r="BD8" s="60">
        <v>2466</v>
      </c>
      <c r="BE8" s="60">
        <v>3111</v>
      </c>
      <c r="BF8" s="59">
        <v>20.6</v>
      </c>
      <c r="BG8" s="59">
        <v>24.7</v>
      </c>
      <c r="BH8" s="59">
        <v>28.2</v>
      </c>
      <c r="BI8" s="59">
        <v>-31</v>
      </c>
      <c r="BJ8" s="59">
        <v>-30.8</v>
      </c>
      <c r="BK8" s="59">
        <v>12.6</v>
      </c>
      <c r="BL8" s="59">
        <v>8.9</v>
      </c>
      <c r="BM8" s="59">
        <v>2.2000000000000002</v>
      </c>
      <c r="BN8" s="59">
        <v>-81</v>
      </c>
      <c r="BO8" s="59">
        <v>-25.1</v>
      </c>
      <c r="BP8" s="56">
        <v>0.8</v>
      </c>
      <c r="BQ8" s="60">
        <v>18604</v>
      </c>
      <c r="BR8" s="60">
        <v>23646</v>
      </c>
      <c r="BS8" s="60">
        <v>27809</v>
      </c>
      <c r="BT8" s="61">
        <v>-17422</v>
      </c>
      <c r="BU8" s="61">
        <v>-19198</v>
      </c>
      <c r="BV8" s="60">
        <v>33330</v>
      </c>
      <c r="BW8" s="60">
        <v>18961</v>
      </c>
      <c r="BX8" s="60">
        <v>16100</v>
      </c>
      <c r="BY8" s="60">
        <v>4836</v>
      </c>
      <c r="BZ8" s="60">
        <v>37213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1408.7</v>
      </c>
      <c r="DA8" s="59">
        <v>1106.2</v>
      </c>
      <c r="DB8" s="59">
        <v>855.6</v>
      </c>
      <c r="DC8" s="59">
        <v>1109.5</v>
      </c>
      <c r="DD8" s="59">
        <v>648.29999999999995</v>
      </c>
      <c r="DE8" s="59">
        <v>224</v>
      </c>
      <c r="DF8" s="59">
        <v>178.3</v>
      </c>
      <c r="DG8" s="59">
        <v>163.69999999999999</v>
      </c>
      <c r="DH8" s="59">
        <v>88</v>
      </c>
      <c r="DI8" s="59">
        <v>77.3</v>
      </c>
      <c r="DJ8" s="56">
        <v>99.8</v>
      </c>
      <c r="DK8" s="59">
        <v>112.3</v>
      </c>
      <c r="DL8" s="59">
        <v>119.2</v>
      </c>
      <c r="DM8" s="59">
        <v>120.2</v>
      </c>
      <c r="DN8" s="59">
        <v>68.5</v>
      </c>
      <c r="DO8" s="59">
        <v>76.2</v>
      </c>
      <c r="DP8" s="59">
        <v>186.8</v>
      </c>
      <c r="DQ8" s="59">
        <v>184.2</v>
      </c>
      <c r="DR8" s="59">
        <v>184.2</v>
      </c>
      <c r="DS8" s="59">
        <v>153.80000000000001</v>
      </c>
      <c r="DT8" s="59">
        <v>163.5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2023-01-26T04:24:13Z</cp:lastPrinted>
  <dcterms:created xsi:type="dcterms:W3CDTF">2022-12-09T03:30:54Z</dcterms:created>
  <dcterms:modified xsi:type="dcterms:W3CDTF">2023-01-26T04:34:59Z</dcterms:modified>
  <cp:category/>
</cp:coreProperties>
</file>