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R05_4_9県議選\★save（当日保存データ）\①★４月９日（本番）\夜\04開票確定\99参考資料\"/>
    </mc:Choice>
  </mc:AlternateContent>
  <bookViews>
    <workbookView xWindow="0" yWindow="0" windowWidth="21570" windowHeight="9975"/>
  </bookViews>
  <sheets>
    <sheet name="党派別得票数・得票率" sheetId="1" r:id="rId1"/>
  </sheets>
  <calcPr calcId="162913"/>
</workbook>
</file>

<file path=xl/calcChain.xml><?xml version="1.0" encoding="utf-8"?>
<calcChain xmlns="http://schemas.openxmlformats.org/spreadsheetml/2006/main">
  <c r="K25" i="1" l="1"/>
  <c r="R25" i="1" s="1"/>
  <c r="J25" i="1"/>
  <c r="I25" i="1"/>
  <c r="H25" i="1"/>
  <c r="Q25" i="1" s="1"/>
  <c r="G25" i="1"/>
  <c r="P25" i="1" s="1"/>
  <c r="F25" i="1"/>
  <c r="E25" i="1"/>
  <c r="D25" i="1"/>
  <c r="M25" i="1" s="1"/>
  <c r="C25" i="1"/>
  <c r="L25" i="1" s="1"/>
  <c r="R24" i="1"/>
  <c r="Q24" i="1"/>
  <c r="P24" i="1"/>
  <c r="N24" i="1"/>
  <c r="M24" i="1"/>
  <c r="L24" i="1"/>
  <c r="K24" i="1"/>
  <c r="S24" i="1" s="1"/>
  <c r="K23" i="1"/>
  <c r="R23" i="1" s="1"/>
  <c r="J23" i="1"/>
  <c r="I23" i="1"/>
  <c r="H23" i="1"/>
  <c r="Q23" i="1" s="1"/>
  <c r="G23" i="1"/>
  <c r="P23" i="1" s="1"/>
  <c r="F23" i="1"/>
  <c r="E23" i="1"/>
  <c r="D23" i="1"/>
  <c r="M23" i="1" s="1"/>
  <c r="C23" i="1"/>
  <c r="L23" i="1" s="1"/>
  <c r="R22" i="1"/>
  <c r="Q22" i="1"/>
  <c r="P22" i="1"/>
  <c r="N22" i="1"/>
  <c r="M22" i="1"/>
  <c r="L22" i="1"/>
  <c r="K22" i="1"/>
  <c r="S22" i="1" s="1"/>
  <c r="J21" i="1"/>
  <c r="I21" i="1"/>
  <c r="H21" i="1"/>
  <c r="G21" i="1"/>
  <c r="F21" i="1"/>
  <c r="E21" i="1"/>
  <c r="D21" i="1"/>
  <c r="C21" i="1"/>
  <c r="R20" i="1"/>
  <c r="Q20" i="1"/>
  <c r="P20" i="1"/>
  <c r="N20" i="1"/>
  <c r="M20" i="1"/>
  <c r="L20" i="1"/>
  <c r="K20" i="1"/>
  <c r="S20" i="1" s="1"/>
  <c r="K19" i="1"/>
  <c r="R19" i="1" s="1"/>
  <c r="J18" i="1"/>
  <c r="I18" i="1"/>
  <c r="H18" i="1"/>
  <c r="G18" i="1"/>
  <c r="F18" i="1"/>
  <c r="E18" i="1"/>
  <c r="D18" i="1"/>
  <c r="C18" i="1"/>
  <c r="K17" i="1"/>
  <c r="R17" i="1" s="1"/>
  <c r="J16" i="1"/>
  <c r="I16" i="1"/>
  <c r="H16" i="1"/>
  <c r="G16" i="1"/>
  <c r="F16" i="1"/>
  <c r="E16" i="1"/>
  <c r="D16" i="1"/>
  <c r="C16" i="1"/>
  <c r="K15" i="1"/>
  <c r="R15" i="1" s="1"/>
  <c r="J14" i="1"/>
  <c r="I14" i="1"/>
  <c r="H14" i="1"/>
  <c r="G14" i="1"/>
  <c r="F14" i="1"/>
  <c r="E14" i="1"/>
  <c r="D14" i="1"/>
  <c r="C14" i="1"/>
  <c r="K13" i="1"/>
  <c r="R13" i="1" s="1"/>
  <c r="J12" i="1"/>
  <c r="I12" i="1"/>
  <c r="H12" i="1"/>
  <c r="G12" i="1"/>
  <c r="F12" i="1"/>
  <c r="E12" i="1"/>
  <c r="D12" i="1"/>
  <c r="C12" i="1"/>
  <c r="O11" i="1"/>
  <c r="K11" i="1"/>
  <c r="R11" i="1" s="1"/>
  <c r="R10" i="1"/>
  <c r="Q10" i="1"/>
  <c r="P10" i="1"/>
  <c r="N10" i="1"/>
  <c r="M10" i="1"/>
  <c r="L10" i="1"/>
  <c r="K10" i="1"/>
  <c r="K12" i="1" s="1"/>
  <c r="K9" i="1"/>
  <c r="R9" i="1" s="1"/>
  <c r="J9" i="1"/>
  <c r="I9" i="1"/>
  <c r="H9" i="1"/>
  <c r="Q9" i="1" s="1"/>
  <c r="G9" i="1"/>
  <c r="P9" i="1" s="1"/>
  <c r="F9" i="1"/>
  <c r="E9" i="1"/>
  <c r="D9" i="1"/>
  <c r="M9" i="1" s="1"/>
  <c r="C9" i="1"/>
  <c r="L9" i="1" s="1"/>
  <c r="R8" i="1"/>
  <c r="Q8" i="1"/>
  <c r="P8" i="1"/>
  <c r="N8" i="1"/>
  <c r="M8" i="1"/>
  <c r="L8" i="1"/>
  <c r="K8" i="1"/>
  <c r="S8" i="1" s="1"/>
  <c r="J7" i="1"/>
  <c r="J26" i="1" s="1"/>
  <c r="I7" i="1"/>
  <c r="H7" i="1"/>
  <c r="H26" i="1" s="1"/>
  <c r="G7" i="1"/>
  <c r="G26" i="1" s="1"/>
  <c r="F7" i="1"/>
  <c r="F26" i="1" s="1"/>
  <c r="E7" i="1"/>
  <c r="D7" i="1"/>
  <c r="D26" i="1" s="1"/>
  <c r="C7" i="1"/>
  <c r="C26" i="1" s="1"/>
  <c r="R6" i="1"/>
  <c r="Q6" i="1"/>
  <c r="P6" i="1"/>
  <c r="N6" i="1"/>
  <c r="M6" i="1"/>
  <c r="L6" i="1"/>
  <c r="K6" i="1"/>
  <c r="S6" i="1" s="1"/>
  <c r="K5" i="1"/>
  <c r="R5" i="1" s="1"/>
  <c r="P12" i="1" l="1"/>
  <c r="L12" i="1"/>
  <c r="Q12" i="1"/>
  <c r="M12" i="1"/>
  <c r="S12" i="1"/>
  <c r="Q21" i="1"/>
  <c r="O12" i="1"/>
  <c r="S16" i="1"/>
  <c r="N12" i="1"/>
  <c r="R12" i="1"/>
  <c r="O5" i="1"/>
  <c r="S5" i="1"/>
  <c r="O9" i="1"/>
  <c r="S9" i="1"/>
  <c r="S11" i="1"/>
  <c r="S13" i="1"/>
  <c r="O15" i="1"/>
  <c r="S17" i="1"/>
  <c r="O19" i="1"/>
  <c r="S19" i="1"/>
  <c r="K21" i="1"/>
  <c r="M21" i="1" s="1"/>
  <c r="O23" i="1"/>
  <c r="S23" i="1"/>
  <c r="O25" i="1"/>
  <c r="S25" i="1"/>
  <c r="E26" i="1"/>
  <c r="I26" i="1"/>
  <c r="L5" i="1"/>
  <c r="P5" i="1"/>
  <c r="L11" i="1"/>
  <c r="P11" i="1"/>
  <c r="L13" i="1"/>
  <c r="P13" i="1"/>
  <c r="L15" i="1"/>
  <c r="P15" i="1"/>
  <c r="L17" i="1"/>
  <c r="P17" i="1"/>
  <c r="L19" i="1"/>
  <c r="P19" i="1"/>
  <c r="M5" i="1"/>
  <c r="Q5" i="1"/>
  <c r="O6" i="1"/>
  <c r="T6" i="1" s="1"/>
  <c r="O8" i="1"/>
  <c r="T8" i="1" s="1"/>
  <c r="O10" i="1"/>
  <c r="T10" i="1" s="1"/>
  <c r="S10" i="1"/>
  <c r="M11" i="1"/>
  <c r="Q11" i="1"/>
  <c r="M13" i="1"/>
  <c r="Q13" i="1"/>
  <c r="K14" i="1"/>
  <c r="R14" i="1" s="1"/>
  <c r="M15" i="1"/>
  <c r="Q15" i="1"/>
  <c r="K16" i="1"/>
  <c r="O16" i="1" s="1"/>
  <c r="M17" i="1"/>
  <c r="Q17" i="1"/>
  <c r="K18" i="1"/>
  <c r="R18" i="1" s="1"/>
  <c r="M19" i="1"/>
  <c r="Q19" i="1"/>
  <c r="O20" i="1"/>
  <c r="T20" i="1" s="1"/>
  <c r="O22" i="1"/>
  <c r="T22" i="1" s="1"/>
  <c r="O24" i="1"/>
  <c r="T24" i="1" s="1"/>
  <c r="K7" i="1"/>
  <c r="M7" i="1" s="1"/>
  <c r="O13" i="1"/>
  <c r="S15" i="1"/>
  <c r="O17" i="1"/>
  <c r="N5" i="1"/>
  <c r="N9" i="1"/>
  <c r="T9" i="1" s="1"/>
  <c r="N11" i="1"/>
  <c r="N13" i="1"/>
  <c r="N15" i="1"/>
  <c r="N17" i="1"/>
  <c r="N19" i="1"/>
  <c r="N23" i="1"/>
  <c r="T23" i="1" s="1"/>
  <c r="N25" i="1"/>
  <c r="T25" i="1" s="1"/>
  <c r="O18" i="1" l="1"/>
  <c r="S14" i="1"/>
  <c r="T12" i="1"/>
  <c r="P7" i="1"/>
  <c r="P14" i="1"/>
  <c r="L14" i="1"/>
  <c r="Q14" i="1"/>
  <c r="M14" i="1"/>
  <c r="Q7" i="1"/>
  <c r="T17" i="1"/>
  <c r="T13" i="1"/>
  <c r="L7" i="1"/>
  <c r="O14" i="1"/>
  <c r="K26" i="1"/>
  <c r="P16" i="1"/>
  <c r="L16" i="1"/>
  <c r="Q16" i="1"/>
  <c r="M16" i="1"/>
  <c r="R21" i="1"/>
  <c r="N21" i="1"/>
  <c r="S21" i="1"/>
  <c r="O21" i="1"/>
  <c r="R16" i="1"/>
  <c r="P21" i="1"/>
  <c r="R7" i="1"/>
  <c r="N7" i="1"/>
  <c r="S7" i="1"/>
  <c r="O7" i="1"/>
  <c r="P18" i="1"/>
  <c r="L18" i="1"/>
  <c r="Q18" i="1"/>
  <c r="M18" i="1"/>
  <c r="T19" i="1"/>
  <c r="T15" i="1"/>
  <c r="T11" i="1"/>
  <c r="T5" i="1"/>
  <c r="S18" i="1"/>
  <c r="N18" i="1"/>
  <c r="N14" i="1"/>
  <c r="N16" i="1"/>
  <c r="L21" i="1"/>
  <c r="T21" i="1" s="1"/>
  <c r="T18" i="1" l="1"/>
  <c r="O26" i="1"/>
  <c r="P26" i="1"/>
  <c r="M26" i="1"/>
  <c r="L26" i="1"/>
  <c r="Q26" i="1"/>
  <c r="S26" i="1"/>
  <c r="T14" i="1"/>
  <c r="T16" i="1"/>
  <c r="N26" i="1"/>
  <c r="T7" i="1"/>
  <c r="R26" i="1"/>
  <c r="T26" i="1" l="1"/>
</calcChain>
</file>

<file path=xl/sharedStrings.xml><?xml version="1.0" encoding="utf-8"?>
<sst xmlns="http://schemas.openxmlformats.org/spreadsheetml/2006/main" count="56" uniqueCount="44">
  <si>
    <t>県議会議員選挙　党派別 得票数・得票率</t>
  </si>
  <si>
    <t>区分</t>
  </si>
  <si>
    <t>党派別得票数</t>
  </si>
  <si>
    <t>党派別得票率（%）</t>
  </si>
  <si>
    <t>自由民主党</t>
  </si>
  <si>
    <t>国民民主党</t>
  </si>
  <si>
    <t>立憲民主党</t>
  </si>
  <si>
    <t>公明党</t>
  </si>
  <si>
    <t>日本維新の会</t>
  </si>
  <si>
    <t>日本共産党</t>
  </si>
  <si>
    <t>かがわ船の党</t>
  </si>
  <si>
    <t>無所属</t>
  </si>
  <si>
    <t>計</t>
  </si>
  <si>
    <t>高松市選挙区</t>
  </si>
  <si>
    <t>高松市</t>
  </si>
  <si>
    <t>直島町</t>
  </si>
  <si>
    <t>高松市選挙区 計</t>
  </si>
  <si>
    <t>丸亀市選挙区</t>
  </si>
  <si>
    <t>丸亀市</t>
  </si>
  <si>
    <t>丸亀市選挙区 計</t>
  </si>
  <si>
    <t>坂出市選挙区</t>
  </si>
  <si>
    <t>坂出市</t>
  </si>
  <si>
    <t>宇多津町</t>
  </si>
  <si>
    <t>坂出市選挙区 計</t>
  </si>
  <si>
    <t>善通寺市選挙区</t>
  </si>
  <si>
    <t>善通寺市</t>
  </si>
  <si>
    <t>善通寺市選挙区 計</t>
  </si>
  <si>
    <t>観音寺市選挙区</t>
  </si>
  <si>
    <t>観音寺市</t>
  </si>
  <si>
    <t>観音寺市選挙区 計</t>
  </si>
  <si>
    <t>さぬき市選挙区</t>
  </si>
  <si>
    <t>さぬき市</t>
  </si>
  <si>
    <t>さぬき市選挙区 計</t>
  </si>
  <si>
    <t>小豆郡選挙区</t>
  </si>
  <si>
    <t>土庄町</t>
  </si>
  <si>
    <t>小豆島町</t>
  </si>
  <si>
    <t>小豆郡選挙区 計</t>
  </si>
  <si>
    <t>綾歌郡選挙区</t>
  </si>
  <si>
    <t>綾川町</t>
  </si>
  <si>
    <t>綾歌郡選挙区 計</t>
  </si>
  <si>
    <t>仲多度郡第二選挙区</t>
  </si>
  <si>
    <t>多度津町</t>
  </si>
  <si>
    <t>仲多度郡第二選挙区 計</t>
  </si>
  <si>
    <t>県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</si>
</sst>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i/>
      <sz val="10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1" xfId="0" applyNumberFormat="1" applyFont="1" applyBorder="1" applyAlignment="1" applyProtection="1">
      <alignment horizontal="center" vertical="center" shrinkToFit="1"/>
    </xf>
    <xf numFmtId="0" fontId="18" fillId="0" borderId="12" xfId="0" applyNumberFormat="1" applyFont="1" applyBorder="1" applyAlignment="1" applyProtection="1">
      <alignment horizontal="center" vertical="center" shrinkToFit="1"/>
    </xf>
    <xf numFmtId="0" fontId="18" fillId="0" borderId="13" xfId="0" applyNumberFormat="1" applyFont="1" applyBorder="1" applyAlignment="1" applyProtection="1">
      <alignment horizontal="center" vertical="center" shrinkToFit="1"/>
    </xf>
    <xf numFmtId="0" fontId="18" fillId="0" borderId="14" xfId="0" applyNumberFormat="1" applyFont="1" applyBorder="1" applyAlignment="1" applyProtection="1">
      <alignment horizontal="center" vertical="center" shrinkToFit="1"/>
    </xf>
    <xf numFmtId="0" fontId="18" fillId="0" borderId="15" xfId="0" applyNumberFormat="1" applyFont="1" applyBorder="1" applyAlignment="1" applyProtection="1">
      <alignment horizontal="center" vertical="center" shrinkToFit="1"/>
    </xf>
    <xf numFmtId="0" fontId="18" fillId="0" borderId="16" xfId="0" applyNumberFormat="1" applyFont="1" applyBorder="1" applyAlignment="1" applyProtection="1">
      <alignment horizontal="center" vertical="center" shrinkToFit="1"/>
    </xf>
    <xf numFmtId="0" fontId="18" fillId="0" borderId="17" xfId="0" applyNumberFormat="1" applyFont="1" applyBorder="1" applyAlignment="1" applyProtection="1">
      <alignment horizontal="center" vertical="center" shrinkToFit="1"/>
    </xf>
    <xf numFmtId="0" fontId="19" fillId="0" borderId="10" xfId="0" applyNumberFormat="1" applyFont="1" applyBorder="1" applyAlignment="1" applyProtection="1">
      <alignment horizontal="center" vertical="center" wrapText="1" shrinkToFit="1"/>
    </xf>
    <xf numFmtId="0" fontId="18" fillId="0" borderId="10" xfId="0" applyNumberFormat="1" applyFont="1" applyBorder="1" applyAlignment="1" applyProtection="1">
      <alignment vertical="center" shrinkToFit="1"/>
    </xf>
    <xf numFmtId="180" fontId="18" fillId="0" borderId="10" xfId="0" applyNumberFormat="1" applyFont="1" applyBorder="1" applyAlignment="1" applyProtection="1">
      <alignment vertical="center"/>
    </xf>
    <xf numFmtId="40" fontId="18" fillId="0" borderId="10" xfId="0" applyNumberFormat="1" applyFont="1" applyBorder="1" applyAlignment="1" applyProtection="1">
      <alignment vertical="center"/>
    </xf>
    <xf numFmtId="0" fontId="20" fillId="0" borderId="15" xfId="0" applyNumberFormat="1" applyFont="1" applyBorder="1" applyAlignment="1" applyProtection="1">
      <alignment horizontal="center" vertical="center" shrinkToFit="1"/>
    </xf>
    <xf numFmtId="0" fontId="20" fillId="0" borderId="16" xfId="0" applyNumberFormat="1" applyFont="1" applyBorder="1" applyAlignment="1" applyProtection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workbookViewId="0">
      <selection sqref="A1:T1"/>
    </sheetView>
  </sheetViews>
  <sheetFormatPr defaultRowHeight="13.5" x14ac:dyDescent="0.15"/>
  <cols>
    <col min="1" max="1" width="15.5" bestFit="1" customWidth="1"/>
    <col min="2" max="2" width="11.375" bestFit="1" customWidth="1"/>
    <col min="3" max="40" width="9.25" bestFit="1" customWidth="1"/>
  </cols>
  <sheetData>
    <row r="1" spans="1:20" ht="21.9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15"/>
    <row r="3" spans="1:20" ht="18" customHeight="1" x14ac:dyDescent="0.15">
      <c r="A3" s="2" t="s">
        <v>1</v>
      </c>
      <c r="B3" s="3"/>
      <c r="C3" s="6" t="s">
        <v>2</v>
      </c>
      <c r="D3" s="8"/>
      <c r="E3" s="8"/>
      <c r="F3" s="8"/>
      <c r="G3" s="8"/>
      <c r="H3" s="8"/>
      <c r="I3" s="8"/>
      <c r="J3" s="8"/>
      <c r="K3" s="7"/>
      <c r="L3" s="6" t="s">
        <v>3</v>
      </c>
      <c r="M3" s="8"/>
      <c r="N3" s="8"/>
      <c r="O3" s="8"/>
      <c r="P3" s="8"/>
      <c r="Q3" s="8"/>
      <c r="R3" s="8"/>
      <c r="S3" s="8"/>
      <c r="T3" s="7"/>
    </row>
    <row r="4" spans="1:20" ht="18" customHeight="1" x14ac:dyDescent="0.15">
      <c r="A4" s="4"/>
      <c r="B4" s="5"/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4</v>
      </c>
      <c r="M4" s="9" t="s">
        <v>5</v>
      </c>
      <c r="N4" s="9" t="s">
        <v>6</v>
      </c>
      <c r="O4" s="9" t="s">
        <v>7</v>
      </c>
      <c r="P4" s="9" t="s">
        <v>8</v>
      </c>
      <c r="Q4" s="9" t="s">
        <v>9</v>
      </c>
      <c r="R4" s="9" t="s">
        <v>10</v>
      </c>
      <c r="S4" s="9" t="s">
        <v>11</v>
      </c>
      <c r="T4" s="9" t="s">
        <v>12</v>
      </c>
    </row>
    <row r="5" spans="1:20" ht="15" customHeight="1" x14ac:dyDescent="0.15">
      <c r="A5" s="10" t="s">
        <v>13</v>
      </c>
      <c r="B5" s="10" t="s">
        <v>14</v>
      </c>
      <c r="C5" s="11">
        <v>55817</v>
      </c>
      <c r="D5" s="11">
        <v>13625</v>
      </c>
      <c r="E5" s="11">
        <v>11853</v>
      </c>
      <c r="F5" s="11">
        <v>17745</v>
      </c>
      <c r="G5" s="11">
        <v>4661</v>
      </c>
      <c r="H5" s="11">
        <v>10021</v>
      </c>
      <c r="I5" s="11">
        <v>1558</v>
      </c>
      <c r="J5" s="11">
        <v>11538</v>
      </c>
      <c r="K5" s="11">
        <f>SUM(C5:J5)</f>
        <v>126818</v>
      </c>
      <c r="L5" s="12">
        <f t="shared" ref="L5:L26" si="0">ROUND($C5/$K5*100,2)</f>
        <v>44.01</v>
      </c>
      <c r="M5" s="12">
        <f t="shared" ref="M5:M26" si="1">ROUND($D5/$K5*100,2)</f>
        <v>10.74</v>
      </c>
      <c r="N5" s="12">
        <f t="shared" ref="N5:N26" si="2">ROUND($E5/$K5*100,2)</f>
        <v>9.35</v>
      </c>
      <c r="O5" s="12">
        <f t="shared" ref="O5:O26" si="3">ROUND($F5/$K5*100,2)</f>
        <v>13.99</v>
      </c>
      <c r="P5" s="12">
        <f t="shared" ref="P5:P26" si="4">ROUND($G5/$K5*100,2)</f>
        <v>3.68</v>
      </c>
      <c r="Q5" s="12">
        <f t="shared" ref="Q5:Q26" si="5">ROUND($H5/$K5*100,2)</f>
        <v>7.9</v>
      </c>
      <c r="R5" s="12">
        <f t="shared" ref="R5:R26" si="6">ROUND($I5/$K5*100,2)</f>
        <v>1.23</v>
      </c>
      <c r="S5" s="12">
        <f t="shared" ref="S5:S26" si="7">ROUND($J5/$K5*100,2)</f>
        <v>9.1</v>
      </c>
      <c r="T5" s="12">
        <f t="shared" ref="T5:T26" si="8">SUM(L5:S5)</f>
        <v>100</v>
      </c>
    </row>
    <row r="6" spans="1:20" ht="15" customHeight="1" x14ac:dyDescent="0.15">
      <c r="A6" s="10" t="s">
        <v>13</v>
      </c>
      <c r="B6" s="10" t="s">
        <v>15</v>
      </c>
      <c r="C6" s="11">
        <v>465</v>
      </c>
      <c r="D6" s="11">
        <v>143</v>
      </c>
      <c r="E6" s="11">
        <v>117</v>
      </c>
      <c r="F6" s="11">
        <v>255</v>
      </c>
      <c r="G6" s="11">
        <v>35</v>
      </c>
      <c r="H6" s="11">
        <v>29</v>
      </c>
      <c r="I6" s="11">
        <v>20</v>
      </c>
      <c r="J6" s="11">
        <v>58</v>
      </c>
      <c r="K6" s="11">
        <f>SUM(C6:J6)</f>
        <v>1122</v>
      </c>
      <c r="L6" s="12">
        <f t="shared" si="0"/>
        <v>41.44</v>
      </c>
      <c r="M6" s="12">
        <f t="shared" si="1"/>
        <v>12.75</v>
      </c>
      <c r="N6" s="12">
        <f t="shared" si="2"/>
        <v>10.43</v>
      </c>
      <c r="O6" s="12">
        <f t="shared" si="3"/>
        <v>22.73</v>
      </c>
      <c r="P6" s="12">
        <f t="shared" si="4"/>
        <v>3.12</v>
      </c>
      <c r="Q6" s="12">
        <f t="shared" si="5"/>
        <v>2.58</v>
      </c>
      <c r="R6" s="12">
        <f t="shared" si="6"/>
        <v>1.78</v>
      </c>
      <c r="S6" s="12">
        <f t="shared" si="7"/>
        <v>5.17</v>
      </c>
      <c r="T6" s="12">
        <f t="shared" si="8"/>
        <v>100.00000000000001</v>
      </c>
    </row>
    <row r="7" spans="1:20" ht="15" customHeight="1" x14ac:dyDescent="0.15">
      <c r="A7" s="13" t="s">
        <v>16</v>
      </c>
      <c r="B7" s="14"/>
      <c r="C7" s="11">
        <f t="shared" ref="C7:K7" si="9">SUBTOTAL(9,C5:C6)</f>
        <v>56282</v>
      </c>
      <c r="D7" s="11">
        <f t="shared" si="9"/>
        <v>13768</v>
      </c>
      <c r="E7" s="11">
        <f t="shared" si="9"/>
        <v>11970</v>
      </c>
      <c r="F7" s="11">
        <f t="shared" si="9"/>
        <v>18000</v>
      </c>
      <c r="G7" s="11">
        <f t="shared" si="9"/>
        <v>4696</v>
      </c>
      <c r="H7" s="11">
        <f t="shared" si="9"/>
        <v>10050</v>
      </c>
      <c r="I7" s="11">
        <f t="shared" si="9"/>
        <v>1578</v>
      </c>
      <c r="J7" s="11">
        <f t="shared" si="9"/>
        <v>11596</v>
      </c>
      <c r="K7" s="11">
        <f t="shared" si="9"/>
        <v>127940</v>
      </c>
      <c r="L7" s="12">
        <f t="shared" si="0"/>
        <v>43.99</v>
      </c>
      <c r="M7" s="12">
        <f t="shared" si="1"/>
        <v>10.76</v>
      </c>
      <c r="N7" s="12">
        <f t="shared" si="2"/>
        <v>9.36</v>
      </c>
      <c r="O7" s="12">
        <f t="shared" si="3"/>
        <v>14.07</v>
      </c>
      <c r="P7" s="12">
        <f t="shared" si="4"/>
        <v>3.67</v>
      </c>
      <c r="Q7" s="12">
        <f t="shared" si="5"/>
        <v>7.86</v>
      </c>
      <c r="R7" s="12">
        <f t="shared" si="6"/>
        <v>1.23</v>
      </c>
      <c r="S7" s="12">
        <f t="shared" si="7"/>
        <v>9.06</v>
      </c>
      <c r="T7" s="12">
        <f t="shared" si="8"/>
        <v>100.00000000000001</v>
      </c>
    </row>
    <row r="8" spans="1:20" ht="15" customHeight="1" x14ac:dyDescent="0.15">
      <c r="A8" s="10" t="s">
        <v>17</v>
      </c>
      <c r="B8" s="10" t="s">
        <v>18</v>
      </c>
      <c r="C8" s="11">
        <v>20126</v>
      </c>
      <c r="D8" s="11"/>
      <c r="E8" s="11">
        <v>7927</v>
      </c>
      <c r="F8" s="11"/>
      <c r="G8" s="11">
        <v>5214</v>
      </c>
      <c r="H8" s="11"/>
      <c r="I8" s="11"/>
      <c r="J8" s="11"/>
      <c r="K8" s="11">
        <f>SUM(C8:J8)</f>
        <v>33267</v>
      </c>
      <c r="L8" s="12">
        <f t="shared" si="0"/>
        <v>60.5</v>
      </c>
      <c r="M8" s="12">
        <f t="shared" si="1"/>
        <v>0</v>
      </c>
      <c r="N8" s="12">
        <f t="shared" si="2"/>
        <v>23.83</v>
      </c>
      <c r="O8" s="12">
        <f t="shared" si="3"/>
        <v>0</v>
      </c>
      <c r="P8" s="12">
        <f t="shared" si="4"/>
        <v>15.67</v>
      </c>
      <c r="Q8" s="12">
        <f t="shared" si="5"/>
        <v>0</v>
      </c>
      <c r="R8" s="12">
        <f t="shared" si="6"/>
        <v>0</v>
      </c>
      <c r="S8" s="12">
        <f t="shared" si="7"/>
        <v>0</v>
      </c>
      <c r="T8" s="12">
        <f t="shared" si="8"/>
        <v>100</v>
      </c>
    </row>
    <row r="9" spans="1:20" ht="15" customHeight="1" x14ac:dyDescent="0.15">
      <c r="A9" s="13" t="s">
        <v>19</v>
      </c>
      <c r="B9" s="14"/>
      <c r="C9" s="11">
        <f t="shared" ref="C9:K9" si="10">SUBTOTAL(9,C8:C8)</f>
        <v>20126</v>
      </c>
      <c r="D9" s="11">
        <f t="shared" si="10"/>
        <v>0</v>
      </c>
      <c r="E9" s="11">
        <f t="shared" si="10"/>
        <v>7927</v>
      </c>
      <c r="F9" s="11">
        <f t="shared" si="10"/>
        <v>0</v>
      </c>
      <c r="G9" s="11">
        <f t="shared" si="10"/>
        <v>5214</v>
      </c>
      <c r="H9" s="11">
        <f t="shared" si="10"/>
        <v>0</v>
      </c>
      <c r="I9" s="11">
        <f t="shared" si="10"/>
        <v>0</v>
      </c>
      <c r="J9" s="11">
        <f t="shared" si="10"/>
        <v>0</v>
      </c>
      <c r="K9" s="11">
        <f t="shared" si="10"/>
        <v>33267</v>
      </c>
      <c r="L9" s="12">
        <f t="shared" si="0"/>
        <v>60.5</v>
      </c>
      <c r="M9" s="12">
        <f t="shared" si="1"/>
        <v>0</v>
      </c>
      <c r="N9" s="12">
        <f t="shared" si="2"/>
        <v>23.83</v>
      </c>
      <c r="O9" s="12">
        <f t="shared" si="3"/>
        <v>0</v>
      </c>
      <c r="P9" s="12">
        <f t="shared" si="4"/>
        <v>15.67</v>
      </c>
      <c r="Q9" s="12">
        <f t="shared" si="5"/>
        <v>0</v>
      </c>
      <c r="R9" s="12">
        <f t="shared" si="6"/>
        <v>0</v>
      </c>
      <c r="S9" s="12">
        <f t="shared" si="7"/>
        <v>0</v>
      </c>
      <c r="T9" s="12">
        <f t="shared" si="8"/>
        <v>100</v>
      </c>
    </row>
    <row r="10" spans="1:20" ht="15" customHeight="1" x14ac:dyDescent="0.15">
      <c r="A10" s="10" t="s">
        <v>20</v>
      </c>
      <c r="B10" s="10" t="s">
        <v>21</v>
      </c>
      <c r="C10" s="11">
        <v>13418</v>
      </c>
      <c r="D10" s="11"/>
      <c r="E10" s="11"/>
      <c r="F10" s="11"/>
      <c r="G10" s="11">
        <v>4168</v>
      </c>
      <c r="H10" s="11"/>
      <c r="I10" s="11"/>
      <c r="J10" s="11"/>
      <c r="K10" s="11">
        <f>SUM(C10:J10)</f>
        <v>17586</v>
      </c>
      <c r="L10" s="12">
        <f t="shared" si="0"/>
        <v>76.3</v>
      </c>
      <c r="M10" s="12">
        <f t="shared" si="1"/>
        <v>0</v>
      </c>
      <c r="N10" s="12">
        <f t="shared" si="2"/>
        <v>0</v>
      </c>
      <c r="O10" s="12">
        <f t="shared" si="3"/>
        <v>0</v>
      </c>
      <c r="P10" s="12">
        <f t="shared" si="4"/>
        <v>23.7</v>
      </c>
      <c r="Q10" s="12">
        <f t="shared" si="5"/>
        <v>0</v>
      </c>
      <c r="R10" s="12">
        <f t="shared" si="6"/>
        <v>0</v>
      </c>
      <c r="S10" s="12">
        <f t="shared" si="7"/>
        <v>0</v>
      </c>
      <c r="T10" s="12">
        <f t="shared" si="8"/>
        <v>100</v>
      </c>
    </row>
    <row r="11" spans="1:20" ht="15" customHeight="1" x14ac:dyDescent="0.15">
      <c r="A11" s="10" t="s">
        <v>20</v>
      </c>
      <c r="B11" s="10" t="s">
        <v>22</v>
      </c>
      <c r="C11" s="11">
        <v>2913</v>
      </c>
      <c r="D11" s="11"/>
      <c r="E11" s="11"/>
      <c r="F11" s="11"/>
      <c r="G11" s="11">
        <v>1753</v>
      </c>
      <c r="H11" s="11"/>
      <c r="I11" s="11"/>
      <c r="J11" s="11"/>
      <c r="K11" s="11">
        <f>SUM(C11:J11)</f>
        <v>4666</v>
      </c>
      <c r="L11" s="12">
        <f t="shared" si="0"/>
        <v>62.43</v>
      </c>
      <c r="M11" s="12">
        <f t="shared" si="1"/>
        <v>0</v>
      </c>
      <c r="N11" s="12">
        <f t="shared" si="2"/>
        <v>0</v>
      </c>
      <c r="O11" s="12">
        <f t="shared" si="3"/>
        <v>0</v>
      </c>
      <c r="P11" s="12">
        <f t="shared" si="4"/>
        <v>37.57</v>
      </c>
      <c r="Q11" s="12">
        <f t="shared" si="5"/>
        <v>0</v>
      </c>
      <c r="R11" s="12">
        <f t="shared" si="6"/>
        <v>0</v>
      </c>
      <c r="S11" s="12">
        <f t="shared" si="7"/>
        <v>0</v>
      </c>
      <c r="T11" s="12">
        <f t="shared" si="8"/>
        <v>100</v>
      </c>
    </row>
    <row r="12" spans="1:20" ht="15" customHeight="1" x14ac:dyDescent="0.15">
      <c r="A12" s="13" t="s">
        <v>23</v>
      </c>
      <c r="B12" s="14"/>
      <c r="C12" s="11">
        <f t="shared" ref="C12:K12" si="11">SUBTOTAL(9,C10:C11)</f>
        <v>16331</v>
      </c>
      <c r="D12" s="11">
        <f t="shared" si="11"/>
        <v>0</v>
      </c>
      <c r="E12" s="11">
        <f t="shared" si="11"/>
        <v>0</v>
      </c>
      <c r="F12" s="11">
        <f t="shared" si="11"/>
        <v>0</v>
      </c>
      <c r="G12" s="11">
        <f t="shared" si="11"/>
        <v>5921</v>
      </c>
      <c r="H12" s="11">
        <f t="shared" si="11"/>
        <v>0</v>
      </c>
      <c r="I12" s="11">
        <f t="shared" si="11"/>
        <v>0</v>
      </c>
      <c r="J12" s="11">
        <f t="shared" si="11"/>
        <v>0</v>
      </c>
      <c r="K12" s="11">
        <f t="shared" si="11"/>
        <v>22252</v>
      </c>
      <c r="L12" s="12">
        <f t="shared" si="0"/>
        <v>73.39</v>
      </c>
      <c r="M12" s="12">
        <f t="shared" si="1"/>
        <v>0</v>
      </c>
      <c r="N12" s="12">
        <f t="shared" si="2"/>
        <v>0</v>
      </c>
      <c r="O12" s="12">
        <f t="shared" si="3"/>
        <v>0</v>
      </c>
      <c r="P12" s="12">
        <f t="shared" si="4"/>
        <v>26.61</v>
      </c>
      <c r="Q12" s="12">
        <f t="shared" si="5"/>
        <v>0</v>
      </c>
      <c r="R12" s="12">
        <f t="shared" si="6"/>
        <v>0</v>
      </c>
      <c r="S12" s="12">
        <f t="shared" si="7"/>
        <v>0</v>
      </c>
      <c r="T12" s="12">
        <f t="shared" si="8"/>
        <v>100</v>
      </c>
    </row>
    <row r="13" spans="1:20" ht="15" customHeight="1" x14ac:dyDescent="0.15">
      <c r="A13" s="10" t="s">
        <v>24</v>
      </c>
      <c r="B13" s="10" t="s">
        <v>25</v>
      </c>
      <c r="C13" s="11">
        <v>7863</v>
      </c>
      <c r="D13" s="11"/>
      <c r="E13" s="11">
        <v>3445</v>
      </c>
      <c r="F13" s="11"/>
      <c r="G13" s="11"/>
      <c r="H13" s="11"/>
      <c r="I13" s="11"/>
      <c r="J13" s="11"/>
      <c r="K13" s="11">
        <f>SUM(C13:J13)</f>
        <v>11308</v>
      </c>
      <c r="L13" s="12">
        <f t="shared" si="0"/>
        <v>69.53</v>
      </c>
      <c r="M13" s="12">
        <f t="shared" si="1"/>
        <v>0</v>
      </c>
      <c r="N13" s="12">
        <f t="shared" si="2"/>
        <v>30.47</v>
      </c>
      <c r="O13" s="12">
        <f t="shared" si="3"/>
        <v>0</v>
      </c>
      <c r="P13" s="12">
        <f t="shared" si="4"/>
        <v>0</v>
      </c>
      <c r="Q13" s="12">
        <f t="shared" si="5"/>
        <v>0</v>
      </c>
      <c r="R13" s="12">
        <f t="shared" si="6"/>
        <v>0</v>
      </c>
      <c r="S13" s="12">
        <f t="shared" si="7"/>
        <v>0</v>
      </c>
      <c r="T13" s="12">
        <f t="shared" si="8"/>
        <v>100</v>
      </c>
    </row>
    <row r="14" spans="1:20" ht="15" customHeight="1" x14ac:dyDescent="0.15">
      <c r="A14" s="13" t="s">
        <v>26</v>
      </c>
      <c r="B14" s="14"/>
      <c r="C14" s="11">
        <f t="shared" ref="C14:K14" si="12">SUBTOTAL(9,C13:C13)</f>
        <v>7863</v>
      </c>
      <c r="D14" s="11">
        <f t="shared" si="12"/>
        <v>0</v>
      </c>
      <c r="E14" s="11">
        <f t="shared" si="12"/>
        <v>3445</v>
      </c>
      <c r="F14" s="11">
        <f t="shared" si="12"/>
        <v>0</v>
      </c>
      <c r="G14" s="11">
        <f t="shared" si="12"/>
        <v>0</v>
      </c>
      <c r="H14" s="11">
        <f t="shared" si="12"/>
        <v>0</v>
      </c>
      <c r="I14" s="11">
        <f t="shared" si="12"/>
        <v>0</v>
      </c>
      <c r="J14" s="11">
        <f t="shared" si="12"/>
        <v>0</v>
      </c>
      <c r="K14" s="11">
        <f t="shared" si="12"/>
        <v>11308</v>
      </c>
      <c r="L14" s="12">
        <f t="shared" si="0"/>
        <v>69.53</v>
      </c>
      <c r="M14" s="12">
        <f t="shared" si="1"/>
        <v>0</v>
      </c>
      <c r="N14" s="12">
        <f t="shared" si="2"/>
        <v>30.47</v>
      </c>
      <c r="O14" s="12">
        <f t="shared" si="3"/>
        <v>0</v>
      </c>
      <c r="P14" s="12">
        <f t="shared" si="4"/>
        <v>0</v>
      </c>
      <c r="Q14" s="12">
        <f t="shared" si="5"/>
        <v>0</v>
      </c>
      <c r="R14" s="12">
        <f t="shared" si="6"/>
        <v>0</v>
      </c>
      <c r="S14" s="12">
        <f t="shared" si="7"/>
        <v>0</v>
      </c>
      <c r="T14" s="12">
        <f t="shared" si="8"/>
        <v>100</v>
      </c>
    </row>
    <row r="15" spans="1:20" ht="15" customHeight="1" x14ac:dyDescent="0.15">
      <c r="A15" s="10" t="s">
        <v>27</v>
      </c>
      <c r="B15" s="10" t="s">
        <v>28</v>
      </c>
      <c r="C15" s="11">
        <v>9633</v>
      </c>
      <c r="D15" s="11">
        <v>4536</v>
      </c>
      <c r="E15" s="11"/>
      <c r="F15" s="11"/>
      <c r="G15" s="11"/>
      <c r="H15" s="11"/>
      <c r="I15" s="11"/>
      <c r="J15" s="11">
        <v>9428</v>
      </c>
      <c r="K15" s="11">
        <f>SUM(C15:J15)</f>
        <v>23597</v>
      </c>
      <c r="L15" s="12">
        <f t="shared" si="0"/>
        <v>40.82</v>
      </c>
      <c r="M15" s="12">
        <f t="shared" si="1"/>
        <v>19.22</v>
      </c>
      <c r="N15" s="12">
        <f t="shared" si="2"/>
        <v>0</v>
      </c>
      <c r="O15" s="12">
        <f t="shared" si="3"/>
        <v>0</v>
      </c>
      <c r="P15" s="12">
        <f t="shared" si="4"/>
        <v>0</v>
      </c>
      <c r="Q15" s="12">
        <f t="shared" si="5"/>
        <v>0</v>
      </c>
      <c r="R15" s="12">
        <f t="shared" si="6"/>
        <v>0</v>
      </c>
      <c r="S15" s="12">
        <f t="shared" si="7"/>
        <v>39.950000000000003</v>
      </c>
      <c r="T15" s="12">
        <f t="shared" si="8"/>
        <v>99.990000000000009</v>
      </c>
    </row>
    <row r="16" spans="1:20" ht="15" customHeight="1" x14ac:dyDescent="0.15">
      <c r="A16" s="13" t="s">
        <v>29</v>
      </c>
      <c r="B16" s="14"/>
      <c r="C16" s="11">
        <f t="shared" ref="C16:K16" si="13">SUBTOTAL(9,C15:C15)</f>
        <v>9633</v>
      </c>
      <c r="D16" s="11">
        <f t="shared" si="13"/>
        <v>4536</v>
      </c>
      <c r="E16" s="11">
        <f t="shared" si="13"/>
        <v>0</v>
      </c>
      <c r="F16" s="11">
        <f t="shared" si="13"/>
        <v>0</v>
      </c>
      <c r="G16" s="11">
        <f t="shared" si="13"/>
        <v>0</v>
      </c>
      <c r="H16" s="11">
        <f t="shared" si="13"/>
        <v>0</v>
      </c>
      <c r="I16" s="11">
        <f t="shared" si="13"/>
        <v>0</v>
      </c>
      <c r="J16" s="11">
        <f t="shared" si="13"/>
        <v>9428</v>
      </c>
      <c r="K16" s="11">
        <f t="shared" si="13"/>
        <v>23597</v>
      </c>
      <c r="L16" s="12">
        <f t="shared" si="0"/>
        <v>40.82</v>
      </c>
      <c r="M16" s="12">
        <f t="shared" si="1"/>
        <v>19.22</v>
      </c>
      <c r="N16" s="12">
        <f t="shared" si="2"/>
        <v>0</v>
      </c>
      <c r="O16" s="12">
        <f t="shared" si="3"/>
        <v>0</v>
      </c>
      <c r="P16" s="12">
        <f t="shared" si="4"/>
        <v>0</v>
      </c>
      <c r="Q16" s="12">
        <f t="shared" si="5"/>
        <v>0</v>
      </c>
      <c r="R16" s="12">
        <f t="shared" si="6"/>
        <v>0</v>
      </c>
      <c r="S16" s="12">
        <f t="shared" si="7"/>
        <v>39.950000000000003</v>
      </c>
      <c r="T16" s="12">
        <f t="shared" si="8"/>
        <v>99.990000000000009</v>
      </c>
    </row>
    <row r="17" spans="1:20" ht="15" customHeight="1" x14ac:dyDescent="0.15">
      <c r="A17" s="10" t="s">
        <v>30</v>
      </c>
      <c r="B17" s="10" t="s">
        <v>31</v>
      </c>
      <c r="C17" s="11">
        <v>5765</v>
      </c>
      <c r="D17" s="11">
        <v>7416</v>
      </c>
      <c r="E17" s="11"/>
      <c r="F17" s="11"/>
      <c r="G17" s="11"/>
      <c r="H17" s="11"/>
      <c r="I17" s="11"/>
      <c r="J17" s="11">
        <v>3693</v>
      </c>
      <c r="K17" s="11">
        <f>SUM(C17:J17)</f>
        <v>16874</v>
      </c>
      <c r="L17" s="12">
        <f t="shared" si="0"/>
        <v>34.159999999999997</v>
      </c>
      <c r="M17" s="12">
        <f t="shared" si="1"/>
        <v>43.95</v>
      </c>
      <c r="N17" s="12">
        <f t="shared" si="2"/>
        <v>0</v>
      </c>
      <c r="O17" s="12">
        <f t="shared" si="3"/>
        <v>0</v>
      </c>
      <c r="P17" s="12">
        <f t="shared" si="4"/>
        <v>0</v>
      </c>
      <c r="Q17" s="12">
        <f t="shared" si="5"/>
        <v>0</v>
      </c>
      <c r="R17" s="12">
        <f t="shared" si="6"/>
        <v>0</v>
      </c>
      <c r="S17" s="12">
        <f t="shared" si="7"/>
        <v>21.89</v>
      </c>
      <c r="T17" s="12">
        <f t="shared" si="8"/>
        <v>100</v>
      </c>
    </row>
    <row r="18" spans="1:20" ht="15" customHeight="1" x14ac:dyDescent="0.15">
      <c r="A18" s="13" t="s">
        <v>32</v>
      </c>
      <c r="B18" s="14"/>
      <c r="C18" s="11">
        <f t="shared" ref="C18:K18" si="14">SUBTOTAL(9,C17:C17)</f>
        <v>5765</v>
      </c>
      <c r="D18" s="11">
        <f t="shared" si="14"/>
        <v>7416</v>
      </c>
      <c r="E18" s="11">
        <f t="shared" si="14"/>
        <v>0</v>
      </c>
      <c r="F18" s="11">
        <f t="shared" si="14"/>
        <v>0</v>
      </c>
      <c r="G18" s="11">
        <f t="shared" si="14"/>
        <v>0</v>
      </c>
      <c r="H18" s="11">
        <f t="shared" si="14"/>
        <v>0</v>
      </c>
      <c r="I18" s="11">
        <f t="shared" si="14"/>
        <v>0</v>
      </c>
      <c r="J18" s="11">
        <f t="shared" si="14"/>
        <v>3693</v>
      </c>
      <c r="K18" s="11">
        <f t="shared" si="14"/>
        <v>16874</v>
      </c>
      <c r="L18" s="12">
        <f t="shared" si="0"/>
        <v>34.159999999999997</v>
      </c>
      <c r="M18" s="12">
        <f t="shared" si="1"/>
        <v>43.95</v>
      </c>
      <c r="N18" s="12">
        <f t="shared" si="2"/>
        <v>0</v>
      </c>
      <c r="O18" s="12">
        <f t="shared" si="3"/>
        <v>0</v>
      </c>
      <c r="P18" s="12">
        <f t="shared" si="4"/>
        <v>0</v>
      </c>
      <c r="Q18" s="12">
        <f t="shared" si="5"/>
        <v>0</v>
      </c>
      <c r="R18" s="12">
        <f t="shared" si="6"/>
        <v>0</v>
      </c>
      <c r="S18" s="12">
        <f t="shared" si="7"/>
        <v>21.89</v>
      </c>
      <c r="T18" s="12">
        <f t="shared" si="8"/>
        <v>100</v>
      </c>
    </row>
    <row r="19" spans="1:20" ht="15" customHeight="1" x14ac:dyDescent="0.15">
      <c r="A19" s="10" t="s">
        <v>33</v>
      </c>
      <c r="B19" s="10" t="s">
        <v>34</v>
      </c>
      <c r="C19" s="11">
        <v>4958</v>
      </c>
      <c r="D19" s="11"/>
      <c r="E19" s="11"/>
      <c r="F19" s="11"/>
      <c r="G19" s="11"/>
      <c r="H19" s="11"/>
      <c r="I19" s="11"/>
      <c r="J19" s="11">
        <v>1593</v>
      </c>
      <c r="K19" s="11">
        <f>SUM(C19:J19)</f>
        <v>6551</v>
      </c>
      <c r="L19" s="12">
        <f t="shared" si="0"/>
        <v>75.680000000000007</v>
      </c>
      <c r="M19" s="12">
        <f t="shared" si="1"/>
        <v>0</v>
      </c>
      <c r="N19" s="12">
        <f t="shared" si="2"/>
        <v>0</v>
      </c>
      <c r="O19" s="12">
        <f t="shared" si="3"/>
        <v>0</v>
      </c>
      <c r="P19" s="12">
        <f t="shared" si="4"/>
        <v>0</v>
      </c>
      <c r="Q19" s="12">
        <f t="shared" si="5"/>
        <v>0</v>
      </c>
      <c r="R19" s="12">
        <f t="shared" si="6"/>
        <v>0</v>
      </c>
      <c r="S19" s="12">
        <f t="shared" si="7"/>
        <v>24.32</v>
      </c>
      <c r="T19" s="12">
        <f t="shared" si="8"/>
        <v>100</v>
      </c>
    </row>
    <row r="20" spans="1:20" ht="15" customHeight="1" x14ac:dyDescent="0.15">
      <c r="A20" s="10" t="s">
        <v>33</v>
      </c>
      <c r="B20" s="10" t="s">
        <v>35</v>
      </c>
      <c r="C20" s="11">
        <v>3718</v>
      </c>
      <c r="D20" s="11"/>
      <c r="E20" s="11"/>
      <c r="F20" s="11"/>
      <c r="G20" s="11"/>
      <c r="H20" s="11"/>
      <c r="I20" s="11"/>
      <c r="J20" s="11">
        <v>3266</v>
      </c>
      <c r="K20" s="11">
        <f>SUM(C20:J20)</f>
        <v>6984</v>
      </c>
      <c r="L20" s="12">
        <f t="shared" si="0"/>
        <v>53.24</v>
      </c>
      <c r="M20" s="12">
        <f t="shared" si="1"/>
        <v>0</v>
      </c>
      <c r="N20" s="12">
        <f t="shared" si="2"/>
        <v>0</v>
      </c>
      <c r="O20" s="12">
        <f t="shared" si="3"/>
        <v>0</v>
      </c>
      <c r="P20" s="12">
        <f t="shared" si="4"/>
        <v>0</v>
      </c>
      <c r="Q20" s="12">
        <f t="shared" si="5"/>
        <v>0</v>
      </c>
      <c r="R20" s="12">
        <f t="shared" si="6"/>
        <v>0</v>
      </c>
      <c r="S20" s="12">
        <f t="shared" si="7"/>
        <v>46.76</v>
      </c>
      <c r="T20" s="12">
        <f t="shared" si="8"/>
        <v>100</v>
      </c>
    </row>
    <row r="21" spans="1:20" ht="15" customHeight="1" x14ac:dyDescent="0.15">
      <c r="A21" s="13" t="s">
        <v>36</v>
      </c>
      <c r="B21" s="14"/>
      <c r="C21" s="11">
        <f t="shared" ref="C21:K21" si="15">SUBTOTAL(9,C19:C20)</f>
        <v>8676</v>
      </c>
      <c r="D21" s="11">
        <f t="shared" si="15"/>
        <v>0</v>
      </c>
      <c r="E21" s="11">
        <f t="shared" si="15"/>
        <v>0</v>
      </c>
      <c r="F21" s="11">
        <f t="shared" si="15"/>
        <v>0</v>
      </c>
      <c r="G21" s="11">
        <f t="shared" si="15"/>
        <v>0</v>
      </c>
      <c r="H21" s="11">
        <f t="shared" si="15"/>
        <v>0</v>
      </c>
      <c r="I21" s="11">
        <f t="shared" si="15"/>
        <v>0</v>
      </c>
      <c r="J21" s="11">
        <f t="shared" si="15"/>
        <v>4859</v>
      </c>
      <c r="K21" s="11">
        <f t="shared" si="15"/>
        <v>13535</v>
      </c>
      <c r="L21" s="12">
        <f t="shared" si="0"/>
        <v>64.099999999999994</v>
      </c>
      <c r="M21" s="12">
        <f t="shared" si="1"/>
        <v>0</v>
      </c>
      <c r="N21" s="12">
        <f t="shared" si="2"/>
        <v>0</v>
      </c>
      <c r="O21" s="12">
        <f t="shared" si="3"/>
        <v>0</v>
      </c>
      <c r="P21" s="12">
        <f t="shared" si="4"/>
        <v>0</v>
      </c>
      <c r="Q21" s="12">
        <f t="shared" si="5"/>
        <v>0</v>
      </c>
      <c r="R21" s="12">
        <f t="shared" si="6"/>
        <v>0</v>
      </c>
      <c r="S21" s="12">
        <f t="shared" si="7"/>
        <v>35.9</v>
      </c>
      <c r="T21" s="12">
        <f t="shared" si="8"/>
        <v>100</v>
      </c>
    </row>
    <row r="22" spans="1:20" ht="15" customHeight="1" x14ac:dyDescent="0.15">
      <c r="A22" s="10" t="s">
        <v>37</v>
      </c>
      <c r="B22" s="10" t="s">
        <v>38</v>
      </c>
      <c r="C22" s="11"/>
      <c r="D22" s="11"/>
      <c r="E22" s="11"/>
      <c r="F22" s="11"/>
      <c r="G22" s="11"/>
      <c r="H22" s="11"/>
      <c r="I22" s="11"/>
      <c r="J22" s="11">
        <v>9723</v>
      </c>
      <c r="K22" s="11">
        <f>SUM(C22:J22)</f>
        <v>9723</v>
      </c>
      <c r="L22" s="12">
        <f t="shared" si="0"/>
        <v>0</v>
      </c>
      <c r="M22" s="12">
        <f t="shared" si="1"/>
        <v>0</v>
      </c>
      <c r="N22" s="12">
        <f t="shared" si="2"/>
        <v>0</v>
      </c>
      <c r="O22" s="12">
        <f t="shared" si="3"/>
        <v>0</v>
      </c>
      <c r="P22" s="12">
        <f t="shared" si="4"/>
        <v>0</v>
      </c>
      <c r="Q22" s="12">
        <f t="shared" si="5"/>
        <v>0</v>
      </c>
      <c r="R22" s="12">
        <f t="shared" si="6"/>
        <v>0</v>
      </c>
      <c r="S22" s="12">
        <f t="shared" si="7"/>
        <v>100</v>
      </c>
      <c r="T22" s="12">
        <f t="shared" si="8"/>
        <v>100</v>
      </c>
    </row>
    <row r="23" spans="1:20" ht="15" customHeight="1" x14ac:dyDescent="0.15">
      <c r="A23" s="13" t="s">
        <v>39</v>
      </c>
      <c r="B23" s="14"/>
      <c r="C23" s="11">
        <f t="shared" ref="C23:K23" si="16">SUBTOTAL(9,C22:C22)</f>
        <v>0</v>
      </c>
      <c r="D23" s="11">
        <f t="shared" si="16"/>
        <v>0</v>
      </c>
      <c r="E23" s="11">
        <f t="shared" si="16"/>
        <v>0</v>
      </c>
      <c r="F23" s="11">
        <f t="shared" si="16"/>
        <v>0</v>
      </c>
      <c r="G23" s="11">
        <f t="shared" si="16"/>
        <v>0</v>
      </c>
      <c r="H23" s="11">
        <f t="shared" si="16"/>
        <v>0</v>
      </c>
      <c r="I23" s="11">
        <f t="shared" si="16"/>
        <v>0</v>
      </c>
      <c r="J23" s="11">
        <f t="shared" si="16"/>
        <v>9723</v>
      </c>
      <c r="K23" s="11">
        <f t="shared" si="16"/>
        <v>9723</v>
      </c>
      <c r="L23" s="12">
        <f t="shared" si="0"/>
        <v>0</v>
      </c>
      <c r="M23" s="12">
        <f t="shared" si="1"/>
        <v>0</v>
      </c>
      <c r="N23" s="12">
        <f t="shared" si="2"/>
        <v>0</v>
      </c>
      <c r="O23" s="12">
        <f t="shared" si="3"/>
        <v>0</v>
      </c>
      <c r="P23" s="12">
        <f t="shared" si="4"/>
        <v>0</v>
      </c>
      <c r="Q23" s="12">
        <f t="shared" si="5"/>
        <v>0</v>
      </c>
      <c r="R23" s="12">
        <f t="shared" si="6"/>
        <v>0</v>
      </c>
      <c r="S23" s="12">
        <f t="shared" si="7"/>
        <v>100</v>
      </c>
      <c r="T23" s="12">
        <f t="shared" si="8"/>
        <v>100</v>
      </c>
    </row>
    <row r="24" spans="1:20" ht="15" customHeight="1" x14ac:dyDescent="0.15">
      <c r="A24" s="10" t="s">
        <v>40</v>
      </c>
      <c r="B24" s="10" t="s">
        <v>41</v>
      </c>
      <c r="C24" s="11">
        <v>3822</v>
      </c>
      <c r="D24" s="11"/>
      <c r="E24" s="11"/>
      <c r="F24" s="11"/>
      <c r="G24" s="11"/>
      <c r="H24" s="11"/>
      <c r="I24" s="11"/>
      <c r="J24" s="11">
        <v>2795</v>
      </c>
      <c r="K24" s="11">
        <f>SUM(C24:J24)</f>
        <v>6617</v>
      </c>
      <c r="L24" s="12">
        <f t="shared" si="0"/>
        <v>57.76</v>
      </c>
      <c r="M24" s="12">
        <f t="shared" si="1"/>
        <v>0</v>
      </c>
      <c r="N24" s="12">
        <f t="shared" si="2"/>
        <v>0</v>
      </c>
      <c r="O24" s="12">
        <f t="shared" si="3"/>
        <v>0</v>
      </c>
      <c r="P24" s="12">
        <f t="shared" si="4"/>
        <v>0</v>
      </c>
      <c r="Q24" s="12">
        <f t="shared" si="5"/>
        <v>0</v>
      </c>
      <c r="R24" s="12">
        <f t="shared" si="6"/>
        <v>0</v>
      </c>
      <c r="S24" s="12">
        <f t="shared" si="7"/>
        <v>42.24</v>
      </c>
      <c r="T24" s="12">
        <f t="shared" si="8"/>
        <v>100</v>
      </c>
    </row>
    <row r="25" spans="1:20" ht="15" customHeight="1" x14ac:dyDescent="0.15">
      <c r="A25" s="13" t="s">
        <v>42</v>
      </c>
      <c r="B25" s="14"/>
      <c r="C25" s="11">
        <f t="shared" ref="C25:K25" si="17">SUBTOTAL(9,C24:C24)</f>
        <v>3822</v>
      </c>
      <c r="D25" s="11">
        <f t="shared" si="17"/>
        <v>0</v>
      </c>
      <c r="E25" s="11">
        <f t="shared" si="17"/>
        <v>0</v>
      </c>
      <c r="F25" s="11">
        <f t="shared" si="17"/>
        <v>0</v>
      </c>
      <c r="G25" s="11">
        <f t="shared" si="17"/>
        <v>0</v>
      </c>
      <c r="H25" s="11">
        <f t="shared" si="17"/>
        <v>0</v>
      </c>
      <c r="I25" s="11">
        <f t="shared" si="17"/>
        <v>0</v>
      </c>
      <c r="J25" s="11">
        <f t="shared" si="17"/>
        <v>2795</v>
      </c>
      <c r="K25" s="11">
        <f t="shared" si="17"/>
        <v>6617</v>
      </c>
      <c r="L25" s="12">
        <f t="shared" si="0"/>
        <v>57.76</v>
      </c>
      <c r="M25" s="12">
        <f t="shared" si="1"/>
        <v>0</v>
      </c>
      <c r="N25" s="12">
        <f t="shared" si="2"/>
        <v>0</v>
      </c>
      <c r="O25" s="12">
        <f t="shared" si="3"/>
        <v>0</v>
      </c>
      <c r="P25" s="12">
        <f t="shared" si="4"/>
        <v>0</v>
      </c>
      <c r="Q25" s="12">
        <f t="shared" si="5"/>
        <v>0</v>
      </c>
      <c r="R25" s="12">
        <f t="shared" si="6"/>
        <v>0</v>
      </c>
      <c r="S25" s="12">
        <f t="shared" si="7"/>
        <v>42.24</v>
      </c>
      <c r="T25" s="12">
        <f t="shared" si="8"/>
        <v>100</v>
      </c>
    </row>
    <row r="26" spans="1:20" ht="15" customHeight="1" x14ac:dyDescent="0.15">
      <c r="A26" s="6" t="s">
        <v>43</v>
      </c>
      <c r="B26" s="7"/>
      <c r="C26" s="12">
        <f>SUBTOTAL(9,C$5:C25)</f>
        <v>128498</v>
      </c>
      <c r="D26" s="12">
        <f>SUBTOTAL(9,D$5:D25)</f>
        <v>25720</v>
      </c>
      <c r="E26" s="12">
        <f>SUBTOTAL(9,E$5:E25)</f>
        <v>23342</v>
      </c>
      <c r="F26" s="12">
        <f>SUBTOTAL(9,F$5:F25)</f>
        <v>18000</v>
      </c>
      <c r="G26" s="12">
        <f>SUBTOTAL(9,G$5:G25)</f>
        <v>15831</v>
      </c>
      <c r="H26" s="12">
        <f>SUBTOTAL(9,H$5:H25)</f>
        <v>10050</v>
      </c>
      <c r="I26" s="12">
        <f>SUBTOTAL(9,I$5:I25)</f>
        <v>1578</v>
      </c>
      <c r="J26" s="12">
        <f>SUBTOTAL(9,J$5:J25)</f>
        <v>42094</v>
      </c>
      <c r="K26" s="12">
        <f>SUBTOTAL(9,K$5:K25)</f>
        <v>265113</v>
      </c>
      <c r="L26" s="12">
        <f t="shared" si="0"/>
        <v>48.47</v>
      </c>
      <c r="M26" s="12">
        <f t="shared" si="1"/>
        <v>9.6999999999999993</v>
      </c>
      <c r="N26" s="12">
        <f t="shared" si="2"/>
        <v>8.8000000000000007</v>
      </c>
      <c r="O26" s="12">
        <f t="shared" si="3"/>
        <v>6.79</v>
      </c>
      <c r="P26" s="12">
        <f t="shared" si="4"/>
        <v>5.97</v>
      </c>
      <c r="Q26" s="12">
        <f t="shared" si="5"/>
        <v>3.79</v>
      </c>
      <c r="R26" s="12">
        <f t="shared" si="6"/>
        <v>0.6</v>
      </c>
      <c r="S26" s="12">
        <f t="shared" si="7"/>
        <v>15.88</v>
      </c>
      <c r="T26" s="12">
        <f t="shared" si="8"/>
        <v>100</v>
      </c>
    </row>
  </sheetData>
  <mergeCells count="14">
    <mergeCell ref="A25:B25"/>
    <mergeCell ref="A26:B26"/>
    <mergeCell ref="A12:B12"/>
    <mergeCell ref="A14:B14"/>
    <mergeCell ref="A16:B16"/>
    <mergeCell ref="A18:B18"/>
    <mergeCell ref="A21:B21"/>
    <mergeCell ref="A23:B23"/>
    <mergeCell ref="A1:T1"/>
    <mergeCell ref="A3:B4"/>
    <mergeCell ref="C3:K3"/>
    <mergeCell ref="L3:T3"/>
    <mergeCell ref="A7:B7"/>
    <mergeCell ref="A9:B9"/>
  </mergeCells>
  <phoneticPr fontId="22"/>
  <pageMargins left="0.70078740086000002" right="0.70078740086000002" top="0.75196850316999997" bottom="0.75196850316999997" header="0.29921259812000001" footer="0.29921259812000001"/>
  <pageSetup paperSize="9" fitToHeight="0" orientation="landscape" horizontalDpi="0" verticalDpi="0"/>
  <headerFooter>
    <oddHeader>&amp;L(参考資料)　党派別得票数・得票率</oddHeader>
    <oddFooter>&amp;L(注)得票率は、小数点以下第3位を四捨五入して第2位まで表示しているので、計が100％にならない場合があります。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党派別得票数・得票率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SG12630のC20-1403</cp:lastModifiedBy>
  <dcterms:created xsi:type="dcterms:W3CDTF">2023-04-09T15:09:51Z</dcterms:created>
  <dcterms:modified xsi:type="dcterms:W3CDTF">2023-04-09T15:09:53Z</dcterms:modified>
</cp:coreProperties>
</file>