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430\Desktop\"/>
    </mc:Choice>
  </mc:AlternateContent>
  <bookViews>
    <workbookView xWindow="-210" yWindow="0" windowWidth="8835" windowHeight="9330" activeTab="3"/>
  </bookViews>
  <sheets>
    <sheet name="月別27年" sheetId="13" r:id="rId1"/>
    <sheet name="27年着工グラフ" sheetId="14" r:id="rId2"/>
    <sheet name="市町別" sheetId="15" r:id="rId3"/>
    <sheet name="Graph20-27" sheetId="5" r:id="rId4"/>
    <sheet name="Sheet2" sheetId="1" r:id="rId5"/>
  </sheets>
  <definedNames>
    <definedName name="_xlnm.Print_Area" localSheetId="0">月別27年!$A$1:$R$33</definedName>
    <definedName name="_xlnm.Print_Area" localSheetId="2">市町別!$A$1:$N$29</definedName>
    <definedName name="_xlnm.Print_Area">#REF!</definedName>
    <definedName name="_xlnm.Print_Titles" localSheetId="2">市町別!$1:$4</definedName>
  </definedNames>
  <calcPr calcId="152511" fullCalcOnLoad="1"/>
</workbook>
</file>

<file path=xl/calcChain.xml><?xml version="1.0" encoding="utf-8"?>
<calcChain xmlns="http://schemas.openxmlformats.org/spreadsheetml/2006/main">
  <c r="D109" i="1" l="1"/>
  <c r="O11" i="13"/>
  <c r="G5" i="13"/>
  <c r="G17" i="13"/>
  <c r="F120" i="1"/>
  <c r="F108" i="1"/>
  <c r="D120" i="1"/>
  <c r="D119" i="1"/>
  <c r="D118" i="1"/>
  <c r="D117" i="1"/>
  <c r="D116" i="1"/>
  <c r="D115" i="1"/>
  <c r="D114" i="1"/>
  <c r="D113" i="1"/>
  <c r="D112" i="1"/>
  <c r="D111" i="1"/>
  <c r="D110" i="1"/>
  <c r="F5" i="13"/>
  <c r="F17" i="13"/>
  <c r="R4" i="13"/>
  <c r="F96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F32" i="13"/>
  <c r="P5" i="13"/>
  <c r="P17" i="13"/>
  <c r="P18" i="13"/>
  <c r="F84" i="1"/>
  <c r="F72" i="1"/>
  <c r="C27" i="15"/>
  <c r="D27" i="15"/>
  <c r="E27" i="15"/>
  <c r="F27" i="15"/>
  <c r="G27" i="15"/>
  <c r="H27" i="15"/>
  <c r="I27" i="15"/>
  <c r="J27" i="15"/>
  <c r="K27" i="15"/>
  <c r="L27" i="15"/>
  <c r="M27" i="15"/>
  <c r="D13" i="15"/>
  <c r="D16" i="15"/>
  <c r="D18" i="15"/>
  <c r="D20" i="15"/>
  <c r="D23" i="15"/>
  <c r="E13" i="15"/>
  <c r="E16" i="15"/>
  <c r="E18" i="15"/>
  <c r="E20" i="15"/>
  <c r="E23" i="15"/>
  <c r="F13" i="15"/>
  <c r="F16" i="15"/>
  <c r="F18" i="15"/>
  <c r="F20" i="15"/>
  <c r="F28" i="15"/>
  <c r="F23" i="15"/>
  <c r="G13" i="15"/>
  <c r="G16" i="15"/>
  <c r="G18" i="15"/>
  <c r="G20" i="15"/>
  <c r="G23" i="15"/>
  <c r="H13" i="15"/>
  <c r="H16" i="15"/>
  <c r="H18" i="15"/>
  <c r="H20" i="15"/>
  <c r="H23" i="15"/>
  <c r="I13" i="15"/>
  <c r="I16" i="15"/>
  <c r="I20" i="15"/>
  <c r="I23" i="15"/>
  <c r="I18" i="15"/>
  <c r="I28" i="15"/>
  <c r="I29" i="15"/>
  <c r="J16" i="15"/>
  <c r="J13" i="15"/>
  <c r="J18" i="15"/>
  <c r="J20" i="15"/>
  <c r="J23" i="15"/>
  <c r="K13" i="15"/>
  <c r="K16" i="15"/>
  <c r="K20" i="15"/>
  <c r="K18" i="15"/>
  <c r="K23" i="15"/>
  <c r="L13" i="15"/>
  <c r="L16" i="15"/>
  <c r="L18" i="15"/>
  <c r="L20" i="15"/>
  <c r="L23" i="15"/>
  <c r="M13" i="15"/>
  <c r="M16" i="15"/>
  <c r="M18" i="15"/>
  <c r="M20" i="15"/>
  <c r="M23" i="15"/>
  <c r="B27" i="15"/>
  <c r="D86" i="1"/>
  <c r="D95" i="1"/>
  <c r="D94" i="1"/>
  <c r="D93" i="1"/>
  <c r="D92" i="1"/>
  <c r="D91" i="1"/>
  <c r="D90" i="1"/>
  <c r="D89" i="1"/>
  <c r="D88" i="1"/>
  <c r="D87" i="1"/>
  <c r="D85" i="1"/>
  <c r="C13" i="15"/>
  <c r="B13" i="15"/>
  <c r="N13" i="15"/>
  <c r="D75" i="1"/>
  <c r="D73" i="1"/>
  <c r="D74" i="1"/>
  <c r="D76" i="1"/>
  <c r="D77" i="1"/>
  <c r="D78" i="1"/>
  <c r="D79" i="1"/>
  <c r="D80" i="1"/>
  <c r="D81" i="1"/>
  <c r="D82" i="1"/>
  <c r="D83" i="1"/>
  <c r="D84" i="1"/>
  <c r="D61" i="1"/>
  <c r="H5" i="13"/>
  <c r="H17" i="13"/>
  <c r="H18" i="13"/>
  <c r="G11" i="13"/>
  <c r="F11" i="13"/>
  <c r="Q5" i="13"/>
  <c r="Q17" i="13"/>
  <c r="Q18" i="13"/>
  <c r="O5" i="13"/>
  <c r="O6" i="13"/>
  <c r="N5" i="13"/>
  <c r="N17" i="13"/>
  <c r="N18" i="13"/>
  <c r="M5" i="13"/>
  <c r="M17" i="13"/>
  <c r="M18" i="13"/>
  <c r="L5" i="13"/>
  <c r="L17" i="13"/>
  <c r="L18" i="13"/>
  <c r="K5" i="13"/>
  <c r="K17" i="13"/>
  <c r="K18" i="13"/>
  <c r="J5" i="13"/>
  <c r="J17" i="13"/>
  <c r="J18" i="13"/>
  <c r="I5" i="13"/>
  <c r="I17" i="13"/>
  <c r="I18" i="13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C16" i="15"/>
  <c r="C18" i="15"/>
  <c r="C20" i="15"/>
  <c r="C23" i="15"/>
  <c r="B16" i="15"/>
  <c r="B18" i="15"/>
  <c r="B20" i="15"/>
  <c r="B23" i="15"/>
  <c r="N26" i="15"/>
  <c r="N25" i="15"/>
  <c r="N24" i="15"/>
  <c r="N22" i="15"/>
  <c r="N21" i="15"/>
  <c r="N19" i="15"/>
  <c r="N17" i="15"/>
  <c r="N15" i="15"/>
  <c r="N14" i="15"/>
  <c r="N12" i="15"/>
  <c r="N11" i="15"/>
  <c r="N10" i="15"/>
  <c r="N9" i="15"/>
  <c r="N8" i="15"/>
  <c r="N7" i="15"/>
  <c r="N6" i="15"/>
  <c r="N5" i="15"/>
  <c r="L14" i="13"/>
  <c r="O17" i="13"/>
  <c r="O18" i="13"/>
  <c r="Q14" i="13"/>
  <c r="P14" i="13"/>
  <c r="O14" i="13"/>
  <c r="N14" i="13"/>
  <c r="M14" i="13"/>
  <c r="K14" i="13"/>
  <c r="J14" i="13"/>
  <c r="I14" i="13"/>
  <c r="H14" i="13"/>
  <c r="G14" i="13"/>
  <c r="F14" i="13"/>
  <c r="D72" i="1"/>
  <c r="D71" i="1"/>
  <c r="D70" i="1"/>
  <c r="D69" i="1"/>
  <c r="D68" i="1"/>
  <c r="D67" i="1"/>
  <c r="D66" i="1"/>
  <c r="D65" i="1"/>
  <c r="D64" i="1"/>
  <c r="D63" i="1"/>
  <c r="D62" i="1"/>
  <c r="J32" i="13"/>
  <c r="I32" i="13"/>
  <c r="H32" i="13"/>
  <c r="G32" i="13"/>
  <c r="R7" i="13"/>
  <c r="R8" i="13"/>
  <c r="R9" i="13"/>
  <c r="R13" i="13"/>
  <c r="R15" i="13"/>
  <c r="R16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K32" i="13"/>
  <c r="L32" i="13"/>
  <c r="M32" i="13"/>
  <c r="N32" i="13"/>
  <c r="O32" i="13"/>
  <c r="P32" i="13"/>
  <c r="Q32" i="13"/>
  <c r="F60" i="1"/>
  <c r="F36" i="1"/>
  <c r="F48" i="1"/>
  <c r="D17" i="1"/>
  <c r="D18" i="1"/>
  <c r="D19" i="1"/>
  <c r="D20" i="1"/>
  <c r="D21" i="1"/>
  <c r="D22" i="1"/>
  <c r="D23" i="1"/>
  <c r="D24" i="1"/>
  <c r="D16" i="1"/>
  <c r="R10" i="13"/>
  <c r="Q11" i="13"/>
  <c r="P11" i="13"/>
  <c r="N11" i="13"/>
  <c r="M11" i="13"/>
  <c r="L11" i="13"/>
  <c r="K11" i="13"/>
  <c r="J11" i="13"/>
  <c r="I11" i="13"/>
  <c r="H11" i="13"/>
  <c r="L6" i="13"/>
  <c r="H6" i="13"/>
  <c r="Q6" i="13"/>
  <c r="M6" i="13"/>
  <c r="K6" i="13"/>
  <c r="I6" i="13"/>
  <c r="J6" i="13"/>
  <c r="N6" i="13"/>
  <c r="P6" i="13"/>
  <c r="N18" i="15"/>
  <c r="J28" i="15"/>
  <c r="H28" i="15"/>
  <c r="C28" i="15"/>
  <c r="C29" i="15"/>
  <c r="R32" i="13"/>
  <c r="R11" i="13"/>
  <c r="R12" i="13"/>
  <c r="R14" i="13"/>
  <c r="G6" i="13"/>
  <c r="F18" i="13"/>
  <c r="R5" i="13"/>
  <c r="R6" i="13"/>
  <c r="F6" i="13"/>
  <c r="M28" i="15"/>
  <c r="M29" i="15"/>
  <c r="L28" i="15"/>
  <c r="L29" i="15"/>
  <c r="K28" i="15"/>
  <c r="K29" i="15"/>
  <c r="N20" i="15"/>
  <c r="J29" i="15"/>
  <c r="H29" i="15"/>
  <c r="N27" i="15"/>
  <c r="G28" i="15"/>
  <c r="G29" i="15"/>
  <c r="N16" i="15"/>
  <c r="N23" i="15"/>
  <c r="E28" i="15"/>
  <c r="E29" i="15"/>
  <c r="D28" i="15"/>
  <c r="D29" i="15"/>
  <c r="B28" i="15"/>
  <c r="B29" i="15"/>
  <c r="F29" i="15"/>
  <c r="N29" i="15"/>
  <c r="N28" i="15"/>
  <c r="G18" i="13"/>
  <c r="R18" i="13"/>
  <c r="R17" i="13"/>
</calcChain>
</file>

<file path=xl/sharedStrings.xml><?xml version="1.0" encoding="utf-8"?>
<sst xmlns="http://schemas.openxmlformats.org/spreadsheetml/2006/main" count="275" uniqueCount="98">
  <si>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</si>
  <si>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</si>
  <si>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</si>
  <si>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</si>
  <si>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</si>
  <si>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</si>
  <si>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</si>
  <si>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</si>
  <si>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</si>
  <si>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</si>
  <si>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戸数</t>
    <rPh sb="0" eb="2">
      <t>コスウ</t>
    </rPh>
    <phoneticPr fontId="2"/>
  </si>
  <si>
    <t>前年同月比</t>
    <rPh sb="0" eb="2">
      <t>ゼンネン</t>
    </rPh>
    <rPh sb="2" eb="5">
      <t>ドウゲツヒ</t>
    </rPh>
    <phoneticPr fontId="2"/>
  </si>
  <si>
    <t>11月</t>
  </si>
  <si>
    <t>12月</t>
  </si>
  <si>
    <t>平成17年</t>
    <rPh sb="0" eb="2">
      <t>ヘイセイ</t>
    </rPh>
    <rPh sb="4" eb="5">
      <t>ネン</t>
    </rPh>
    <phoneticPr fontId="2"/>
  </si>
  <si>
    <t>2月</t>
  </si>
  <si>
    <t>3月</t>
  </si>
  <si>
    <t>平成16年</t>
    <rPh sb="0" eb="2">
      <t>ヘイセイ</t>
    </rPh>
    <rPh sb="4" eb="5">
      <t>ネン</t>
    </rPh>
    <phoneticPr fontId="2"/>
  </si>
  <si>
    <t/>
  </si>
  <si>
    <t>4月</t>
  </si>
  <si>
    <t>5月</t>
  </si>
  <si>
    <t>新設住宅着工戸数</t>
  </si>
  <si>
    <t>持　　家</t>
  </si>
  <si>
    <t>貸　　家</t>
  </si>
  <si>
    <t>給与住宅</t>
  </si>
  <si>
    <t>分譲住宅</t>
  </si>
  <si>
    <t>新</t>
  </si>
  <si>
    <t>　木　　　造</t>
  </si>
  <si>
    <t>在　　来</t>
  </si>
  <si>
    <t>　</t>
  </si>
  <si>
    <t>プレハブ</t>
  </si>
  <si>
    <t>２ × ４</t>
  </si>
  <si>
    <t>　非　木　造</t>
  </si>
  <si>
    <t>設</t>
  </si>
  <si>
    <t>一 戸 建</t>
  </si>
  <si>
    <t>長 屋 建</t>
  </si>
  <si>
    <t>共同住宅</t>
  </si>
  <si>
    <t>住</t>
  </si>
  <si>
    <t>民間資金</t>
  </si>
  <si>
    <t>公　　営</t>
  </si>
  <si>
    <t>そ の 他</t>
  </si>
  <si>
    <t>宅</t>
  </si>
  <si>
    <t>利用関係別戸数</t>
    <rPh sb="0" eb="2">
      <t>リヨウ</t>
    </rPh>
    <rPh sb="2" eb="4">
      <t>カンケイ</t>
    </rPh>
    <rPh sb="4" eb="5">
      <t>ベツ</t>
    </rPh>
    <rPh sb="5" eb="7">
      <t>コスウ</t>
    </rPh>
    <phoneticPr fontId="2"/>
  </si>
  <si>
    <t>うち一戸建</t>
    <rPh sb="2" eb="4">
      <t>イッコ</t>
    </rPh>
    <rPh sb="4" eb="5">
      <t>ダ</t>
    </rPh>
    <phoneticPr fontId="2"/>
  </si>
  <si>
    <t>新設住宅着工戸数(香川県)</t>
    <rPh sb="0" eb="2">
      <t>シンセツ</t>
    </rPh>
    <rPh sb="2" eb="4">
      <t>ジュウタク</t>
    </rPh>
    <rPh sb="4" eb="6">
      <t>チャッコウ</t>
    </rPh>
    <rPh sb="6" eb="8">
      <t>コスウ</t>
    </rPh>
    <rPh sb="9" eb="12">
      <t>カガワケン</t>
    </rPh>
    <phoneticPr fontId="2"/>
  </si>
  <si>
    <t>年計</t>
    <phoneticPr fontId="2"/>
  </si>
  <si>
    <t>平成20年</t>
    <rPh sb="0" eb="2">
      <t>ヘイセイ</t>
    </rPh>
    <rPh sb="4" eb="5">
      <t>ネン</t>
    </rPh>
    <phoneticPr fontId="2"/>
  </si>
  <si>
    <t>月</t>
  </si>
  <si>
    <t>新設住宅床面積計：㎡</t>
  </si>
  <si>
    <t>同上対前年同月比：％</t>
    <phoneticPr fontId="2"/>
  </si>
  <si>
    <t>構造別戸数</t>
    <rPh sb="0" eb="3">
      <t>コウゾウベツ</t>
    </rPh>
    <rPh sb="3" eb="5">
      <t>コスウ</t>
    </rPh>
    <phoneticPr fontId="2"/>
  </si>
  <si>
    <t>資金別戸数</t>
    <rPh sb="0" eb="3">
      <t>シキンベツ</t>
    </rPh>
    <rPh sb="3" eb="5">
      <t>コスウ</t>
    </rPh>
    <phoneticPr fontId="2"/>
  </si>
  <si>
    <t>利用関係別
床面積　㎡</t>
    <rPh sb="1" eb="2">
      <t>ヨウ</t>
    </rPh>
    <rPh sb="2" eb="4">
      <t>カンケイ</t>
    </rPh>
    <rPh sb="4" eb="5">
      <t>ベツ</t>
    </rPh>
    <rPh sb="6" eb="9">
      <t>ユカメンセキ</t>
    </rPh>
    <phoneticPr fontId="2"/>
  </si>
  <si>
    <t>建方別
戸数</t>
    <rPh sb="1" eb="2">
      <t>カタ</t>
    </rPh>
    <rPh sb="2" eb="3">
      <t>ベツ</t>
    </rPh>
    <rPh sb="4" eb="6">
      <t>コスウ</t>
    </rPh>
    <phoneticPr fontId="2"/>
  </si>
  <si>
    <t>月   別   着   工   戸   数</t>
  </si>
  <si>
    <t>高松市</t>
    <rPh sb="0" eb="3">
      <t>タカマツシ</t>
    </rPh>
    <phoneticPr fontId="2"/>
  </si>
  <si>
    <t>丸亀市</t>
    <rPh sb="0" eb="3">
      <t>マルガメシ</t>
    </rPh>
    <phoneticPr fontId="2"/>
  </si>
  <si>
    <t>坂出市</t>
    <rPh sb="0" eb="3">
      <t>サカイデシ</t>
    </rPh>
    <phoneticPr fontId="2"/>
  </si>
  <si>
    <t>善通寺市</t>
    <rPh sb="0" eb="4">
      <t>ゼンツウジシ</t>
    </rPh>
    <phoneticPr fontId="2"/>
  </si>
  <si>
    <t>観音寺市</t>
    <rPh sb="0" eb="4">
      <t>カンオンジシ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</si>
  <si>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</si>
  <si>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</si>
  <si>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2">
      <t>ミトヨ</t>
    </rPh>
    <rPh sb="2" eb="3">
      <t>シ</t>
    </rPh>
    <phoneticPr fontId="2"/>
  </si>
  <si>
    <t>小豆郡</t>
    <rPh sb="0" eb="3">
      <t>ショウズグン</t>
    </rPh>
    <phoneticPr fontId="2"/>
  </si>
  <si>
    <t>土庄町</t>
    <rPh sb="0" eb="2">
      <t>トノショウ</t>
    </rPh>
    <rPh sb="2" eb="3">
      <t>マチ</t>
    </rPh>
    <phoneticPr fontId="2"/>
  </si>
  <si>
    <t>小豆島町</t>
    <rPh sb="0" eb="3">
      <t>ショウドシマ</t>
    </rPh>
    <rPh sb="3" eb="4">
      <t>マチ</t>
    </rPh>
    <phoneticPr fontId="2"/>
  </si>
  <si>
    <t>木田郡</t>
    <rPh sb="0" eb="2">
      <t>キダ</t>
    </rPh>
    <rPh sb="2" eb="3">
      <t>グン</t>
    </rPh>
    <phoneticPr fontId="2"/>
  </si>
  <si>
    <t>三木町</t>
    <rPh sb="0" eb="2">
      <t>ミキ</t>
    </rPh>
    <rPh sb="2" eb="3">
      <t>マチ</t>
    </rPh>
    <phoneticPr fontId="2"/>
  </si>
  <si>
    <t>香川郡</t>
    <rPh sb="0" eb="3">
      <t>カガワグン</t>
    </rPh>
    <phoneticPr fontId="2"/>
  </si>
  <si>
    <t>直島町</t>
    <rPh sb="0" eb="3">
      <t>ナオシマチョウ</t>
    </rPh>
    <phoneticPr fontId="2"/>
  </si>
  <si>
    <t>綾歌郡</t>
    <rPh sb="0" eb="3">
      <t>アヤウタグン</t>
    </rPh>
    <phoneticPr fontId="2"/>
  </si>
  <si>
    <t>宇多津町</t>
    <rPh sb="0" eb="4">
      <t>ウタヅチョウ</t>
    </rPh>
    <phoneticPr fontId="2"/>
  </si>
  <si>
    <t>綾川町</t>
    <rPh sb="0" eb="2">
      <t>アヤカワ</t>
    </rPh>
    <rPh sb="2" eb="3">
      <t>マチ</t>
    </rPh>
    <phoneticPr fontId="2"/>
  </si>
  <si>
    <t>仲多度郡</t>
    <rPh sb="0" eb="4">
      <t>ナカタドグン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</si>
  <si>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</si>
  <si>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</si>
  <si>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まんのう町</t>
    <rPh sb="4" eb="5">
      <t>マチ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</si>
  <si>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</si>
  <si>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</si>
  <si>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合計</t>
    <rPh sb="0" eb="2">
      <t>ゴウケイ</t>
    </rPh>
    <phoneticPr fontId="2"/>
  </si>
  <si>
    <t>市町名</t>
    <phoneticPr fontId="2"/>
  </si>
  <si>
    <t>年計</t>
    <rPh sb="0" eb="1">
      <t>ネン</t>
    </rPh>
    <rPh sb="1" eb="2">
      <t>ケイ</t>
    </rPh>
    <phoneticPr fontId="2"/>
  </si>
  <si>
    <t>香　川　県</t>
    <rPh sb="0" eb="1">
      <t>カオリ</t>
    </rPh>
    <rPh sb="2" eb="3">
      <t>カワ</t>
    </rPh>
    <rPh sb="4" eb="5">
      <t>ケン</t>
    </rPh>
    <phoneticPr fontId="2"/>
  </si>
  <si>
    <t>平成21年</t>
    <rPh sb="0" eb="2">
      <t>ヘイセイ</t>
    </rPh>
    <rPh sb="4" eb="5">
      <t>ネン</t>
    </rPh>
    <phoneticPr fontId="2"/>
  </si>
  <si>
    <t>住宅金融機構</t>
    <rPh sb="0" eb="2">
      <t>ジュウタク</t>
    </rPh>
    <rPh sb="2" eb="4">
      <t>キンユウ</t>
    </rPh>
    <rPh sb="4" eb="6">
      <t>キコウ</t>
    </rPh>
    <phoneticPr fontId="2"/>
  </si>
  <si>
    <t>都市再生機構</t>
    <rPh sb="2" eb="4">
      <t>サイセイ</t>
    </rPh>
    <phoneticPr fontId="2"/>
  </si>
  <si>
    <t>うち長屋建・共同住宅等</t>
    <rPh sb="2" eb="4">
      <t>ナガヤ</t>
    </rPh>
    <rPh sb="4" eb="5">
      <t>タ</t>
    </rPh>
    <rPh sb="6" eb="8">
      <t>キョウドウ</t>
    </rPh>
    <rPh sb="8" eb="10">
      <t>ジュウタク</t>
    </rPh>
    <rPh sb="10" eb="11">
      <t>トウ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</si>
  <si>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</si>
  <si>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</si>
  <si>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</si>
  <si>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</si>
  <si>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</si>
  <si>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＜平成27年 1月～平成27年12月＞</t>
    <phoneticPr fontId="2"/>
  </si>
  <si>
    <t>27年1月</t>
    <phoneticPr fontId="2"/>
  </si>
  <si>
    <t>平成27年　市町別新設住宅着工戸数</t>
    <rPh sb="6" eb="8">
      <t>シチョウ</t>
    </rPh>
    <rPh sb="8" eb="9">
      <t>ベツ</t>
    </rPh>
    <phoneticPr fontId="2"/>
  </si>
  <si>
    <t>平成27年</t>
    <rPh sb="0" eb="2">
      <t>ヘイセイ</t>
    </rPh>
    <rPh sb="4" eb="5">
      <t>ネン</t>
    </rPh>
    <phoneticPr fontId="2"/>
  </si>
  <si>
    <t>平成27年　新設住宅着工戸数【香川県】</t>
    <rPh sb="0" eb="2">
      <t>ヘイセイ</t>
    </rPh>
    <rPh sb="4" eb="5">
      <t>ネン</t>
    </rPh>
    <rPh sb="6" eb="8">
      <t>シンセツ</t>
    </rPh>
    <rPh sb="8" eb="10">
      <t>ジュウタク</t>
    </rPh>
    <rPh sb="10" eb="12">
      <t>チャッコウ</t>
    </rPh>
    <rPh sb="12" eb="14">
      <t>コスウ</t>
    </rPh>
    <rPh sb="15" eb="18">
      <t>カガワケン</t>
    </rPh>
    <phoneticPr fontId="2"/>
  </si>
  <si>
    <t>新設住宅着工戸数(前年度)</t>
    <rPh sb="0" eb="2">
      <t>シンセツ</t>
    </rPh>
    <rPh sb="2" eb="4">
      <t>ジュウタク</t>
    </rPh>
    <rPh sb="9" eb="12">
      <t>ゼンネンド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</si>
</sst>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56"/>
      <name val="ＭＳ ゴシック"/>
      <family val="3"/>
      <charset val="128"/>
    </font>
    <font>
      <i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4" borderId="1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5" fillId="17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3" fillId="0" borderId="0" xfId="44" applyFont="1" applyAlignment="1">
      <alignment vertical="center"/>
    </xf>
    <xf numFmtId="0" fontId="3" fillId="0" borderId="0" xfId="44" applyFont="1" applyAlignment="1" applyProtection="1">
      <alignment horizontal="left" vertical="center"/>
    </xf>
    <xf numFmtId="0" fontId="3" fillId="0" borderId="0" xfId="44" applyFont="1" applyAlignment="1" applyProtection="1">
      <alignment horizontal="distributed" vertical="center"/>
    </xf>
    <xf numFmtId="0" fontId="3" fillId="0" borderId="11" xfId="44" applyFont="1" applyBorder="1" applyAlignment="1">
      <alignment vertical="center"/>
    </xf>
    <xf numFmtId="0" fontId="3" fillId="0" borderId="11" xfId="44" applyFont="1" applyBorder="1" applyAlignment="1" applyProtection="1">
      <alignment horizontal="left" vertical="center"/>
    </xf>
    <xf numFmtId="0" fontId="3" fillId="0" borderId="0" xfId="44" applyFont="1" applyAlignment="1">
      <alignment horizontal="center" vertical="center"/>
    </xf>
    <xf numFmtId="0" fontId="3" fillId="0" borderId="12" xfId="44" applyFont="1" applyBorder="1" applyAlignment="1" applyProtection="1">
      <alignment horizontal="center" vertical="center"/>
    </xf>
    <xf numFmtId="0" fontId="3" fillId="18" borderId="13" xfId="44" applyFont="1" applyFill="1" applyBorder="1" applyAlignment="1" applyProtection="1">
      <alignment horizontal="center" vertical="center"/>
    </xf>
    <xf numFmtId="0" fontId="3" fillId="0" borderId="14" xfId="44" applyFont="1" applyBorder="1" applyAlignment="1">
      <alignment horizontal="center" vertical="center"/>
    </xf>
    <xf numFmtId="38" fontId="5" fillId="0" borderId="15" xfId="34" applyFont="1" applyBorder="1" applyAlignment="1" applyProtection="1">
      <alignment horizontal="right" vertical="center"/>
    </xf>
    <xf numFmtId="38" fontId="5" fillId="0" borderId="16" xfId="34" applyFont="1" applyBorder="1" applyAlignment="1" applyProtection="1">
      <alignment horizontal="right" vertical="center"/>
    </xf>
    <xf numFmtId="38" fontId="5" fillId="0" borderId="17" xfId="34" applyFont="1" applyBorder="1" applyAlignment="1" applyProtection="1">
      <alignment horizontal="right" vertical="center"/>
    </xf>
    <xf numFmtId="0" fontId="3" fillId="0" borderId="14" xfId="44" applyFont="1" applyBorder="1" applyAlignment="1" applyProtection="1">
      <alignment horizontal="center" vertical="center"/>
    </xf>
    <xf numFmtId="0" fontId="3" fillId="0" borderId="18" xfId="44" applyFont="1" applyBorder="1" applyAlignment="1" applyProtection="1">
      <alignment horizontal="left" vertical="center"/>
    </xf>
    <xf numFmtId="0" fontId="3" fillId="0" borderId="19" xfId="44" applyFont="1" applyBorder="1" applyAlignment="1">
      <alignment vertical="center"/>
    </xf>
    <xf numFmtId="38" fontId="5" fillId="0" borderId="20" xfId="34" applyFont="1" applyBorder="1" applyAlignment="1" applyProtection="1">
      <alignment horizontal="right" vertical="center"/>
    </xf>
    <xf numFmtId="38" fontId="5" fillId="0" borderId="21" xfId="34" applyFont="1" applyBorder="1" applyAlignment="1" applyProtection="1">
      <alignment horizontal="right" vertical="center"/>
    </xf>
    <xf numFmtId="38" fontId="5" fillId="0" borderId="22" xfId="34" applyFont="1" applyBorder="1" applyAlignment="1" applyProtection="1">
      <alignment horizontal="right" vertical="center"/>
    </xf>
    <xf numFmtId="38" fontId="5" fillId="18" borderId="23" xfId="34" applyNumberFormat="1" applyFont="1" applyFill="1" applyBorder="1" applyAlignment="1" applyProtection="1">
      <alignment horizontal="right" vertical="center"/>
    </xf>
    <xf numFmtId="38" fontId="5" fillId="18" borderId="24" xfId="34" applyNumberFormat="1" applyFont="1" applyFill="1" applyBorder="1" applyAlignment="1" applyProtection="1">
      <alignment horizontal="right" vertical="center"/>
    </xf>
    <xf numFmtId="0" fontId="3" fillId="0" borderId="25" xfId="44" applyFont="1" applyBorder="1" applyAlignment="1" applyProtection="1">
      <alignment horizontal="left" vertical="center"/>
    </xf>
    <xf numFmtId="0" fontId="3" fillId="0" borderId="26" xfId="44" applyFont="1" applyBorder="1" applyAlignment="1">
      <alignment vertical="center"/>
    </xf>
    <xf numFmtId="38" fontId="5" fillId="0" borderId="27" xfId="34" applyFont="1" applyBorder="1" applyAlignment="1" applyProtection="1">
      <alignment horizontal="right" vertical="center"/>
    </xf>
    <xf numFmtId="38" fontId="5" fillId="0" borderId="28" xfId="34" applyFont="1" applyBorder="1" applyAlignment="1" applyProtection="1">
      <alignment horizontal="right" vertical="center"/>
    </xf>
    <xf numFmtId="38" fontId="5" fillId="0" borderId="29" xfId="34" applyFont="1" applyBorder="1" applyAlignment="1" applyProtection="1">
      <alignment horizontal="right" vertical="center"/>
    </xf>
    <xf numFmtId="38" fontId="5" fillId="18" borderId="30" xfId="34" applyNumberFormat="1" applyFont="1" applyFill="1" applyBorder="1" applyAlignment="1" applyProtection="1">
      <alignment horizontal="right" vertical="center"/>
    </xf>
    <xf numFmtId="0" fontId="3" fillId="0" borderId="31" xfId="44" applyFont="1" applyBorder="1" applyAlignment="1">
      <alignment vertical="center"/>
    </xf>
    <xf numFmtId="0" fontId="3" fillId="0" borderId="32" xfId="44" applyFont="1" applyBorder="1" applyAlignment="1" applyProtection="1">
      <alignment horizontal="left" vertical="center"/>
    </xf>
    <xf numFmtId="0" fontId="3" fillId="0" borderId="33" xfId="44" applyFont="1" applyBorder="1" applyAlignment="1">
      <alignment vertical="center"/>
    </xf>
    <xf numFmtId="0" fontId="3" fillId="0" borderId="21" xfId="44" applyFont="1" applyBorder="1" applyAlignment="1" applyProtection="1">
      <alignment horizontal="left" vertical="center"/>
    </xf>
    <xf numFmtId="0" fontId="3" fillId="0" borderId="25" xfId="44" applyFont="1" applyBorder="1" applyAlignment="1">
      <alignment vertical="center"/>
    </xf>
    <xf numFmtId="0" fontId="3" fillId="0" borderId="34" xfId="44" quotePrefix="1" applyFont="1" applyBorder="1" applyAlignment="1" applyProtection="1">
      <alignment horizontal="left" vertical="center"/>
    </xf>
    <xf numFmtId="0" fontId="3" fillId="0" borderId="34" xfId="44" applyFont="1" applyBorder="1" applyAlignment="1" applyProtection="1">
      <alignment horizontal="left" vertical="center"/>
    </xf>
    <xf numFmtId="0" fontId="6" fillId="0" borderId="0" xfId="44" applyFont="1" applyAlignment="1">
      <alignment vertical="center"/>
    </xf>
    <xf numFmtId="38" fontId="5" fillId="0" borderId="35" xfId="34" applyFont="1" applyBorder="1" applyAlignment="1" applyProtection="1">
      <alignment horizontal="right" vertical="center"/>
    </xf>
    <xf numFmtId="38" fontId="5" fillId="0" borderId="36" xfId="34" applyFont="1" applyBorder="1" applyAlignment="1" applyProtection="1">
      <alignment horizontal="right" vertical="center"/>
    </xf>
    <xf numFmtId="38" fontId="5" fillId="0" borderId="37" xfId="34" applyFont="1" applyBorder="1" applyAlignment="1" applyProtection="1">
      <alignment horizontal="right" vertical="center"/>
    </xf>
    <xf numFmtId="0" fontId="3" fillId="0" borderId="0" xfId="44" quotePrefix="1" applyFont="1" applyAlignment="1">
      <alignment vertical="center"/>
    </xf>
    <xf numFmtId="0" fontId="3" fillId="0" borderId="38" xfId="44" applyFont="1" applyBorder="1" applyAlignment="1">
      <alignment horizontal="center" vertical="center"/>
    </xf>
    <xf numFmtId="38" fontId="5" fillId="18" borderId="38" xfId="34" applyNumberFormat="1" applyFont="1" applyFill="1" applyBorder="1" applyAlignment="1" applyProtection="1">
      <alignment horizontal="right" vertical="center"/>
    </xf>
    <xf numFmtId="176" fontId="5" fillId="18" borderId="39" xfId="34" applyNumberFormat="1" applyFont="1" applyFill="1" applyBorder="1" applyAlignment="1" applyProtection="1">
      <alignment horizontal="right" vertical="center"/>
    </xf>
    <xf numFmtId="176" fontId="5" fillId="18" borderId="40" xfId="28" applyNumberFormat="1" applyFont="1" applyFill="1" applyBorder="1" applyAlignment="1" applyProtection="1">
      <alignment horizontal="right" vertical="center"/>
    </xf>
    <xf numFmtId="176" fontId="5" fillId="18" borderId="41" xfId="28" applyNumberFormat="1" applyFont="1" applyFill="1" applyBorder="1" applyAlignment="1" applyProtection="1">
      <alignment horizontal="right" vertical="center"/>
    </xf>
    <xf numFmtId="176" fontId="5" fillId="18" borderId="42" xfId="28" applyNumberFormat="1" applyFont="1" applyFill="1" applyBorder="1" applyAlignment="1" applyProtection="1">
      <alignment horizontal="right" vertical="center"/>
    </xf>
    <xf numFmtId="176" fontId="5" fillId="18" borderId="43" xfId="28" applyNumberFormat="1" applyFont="1" applyFill="1" applyBorder="1" applyAlignment="1" applyProtection="1">
      <alignment horizontal="right" vertical="center"/>
    </xf>
    <xf numFmtId="0" fontId="3" fillId="0" borderId="33" xfId="44" applyFont="1" applyBorder="1" applyAlignment="1" applyProtection="1">
      <alignment horizontal="left" vertical="center"/>
    </xf>
    <xf numFmtId="0" fontId="3" fillId="0" borderId="0" xfId="44" applyFont="1" applyBorder="1" applyAlignment="1">
      <alignment vertical="center"/>
    </xf>
    <xf numFmtId="38" fontId="5" fillId="0" borderId="44" xfId="34" applyFont="1" applyBorder="1" applyAlignment="1" applyProtection="1">
      <alignment horizontal="right" vertical="center"/>
    </xf>
    <xf numFmtId="38" fontId="5" fillId="0" borderId="45" xfId="34" applyFont="1" applyBorder="1" applyAlignment="1" applyProtection="1">
      <alignment horizontal="right" vertical="center"/>
    </xf>
    <xf numFmtId="38" fontId="5" fillId="0" borderId="46" xfId="34" applyFont="1" applyBorder="1" applyAlignment="1" applyProtection="1">
      <alignment horizontal="right" vertical="center"/>
    </xf>
    <xf numFmtId="38" fontId="5" fillId="18" borderId="47" xfId="34" applyNumberFormat="1" applyFont="1" applyFill="1" applyBorder="1" applyAlignment="1" applyProtection="1">
      <alignment horizontal="right" vertical="center"/>
    </xf>
    <xf numFmtId="0" fontId="3" fillId="0" borderId="32" xfId="44" applyFont="1" applyBorder="1" applyAlignment="1">
      <alignment vertical="center" shrinkToFit="1"/>
    </xf>
    <xf numFmtId="38" fontId="7" fillId="0" borderId="48" xfId="34" applyFont="1" applyBorder="1" applyAlignment="1" applyProtection="1">
      <alignment horizontal="right" vertical="center"/>
    </xf>
    <xf numFmtId="38" fontId="7" fillId="0" borderId="45" xfId="34" applyFont="1" applyBorder="1" applyAlignment="1" applyProtection="1">
      <alignment horizontal="right" vertical="center"/>
    </xf>
    <xf numFmtId="38" fontId="7" fillId="0" borderId="46" xfId="34" applyFont="1" applyBorder="1" applyAlignment="1" applyProtection="1">
      <alignment horizontal="right" vertical="center"/>
    </xf>
    <xf numFmtId="38" fontId="7" fillId="18" borderId="47" xfId="34" applyNumberFormat="1" applyFont="1" applyFill="1" applyBorder="1" applyAlignment="1" applyProtection="1">
      <alignment horizontal="right" vertical="center"/>
    </xf>
    <xf numFmtId="0" fontId="3" fillId="0" borderId="49" xfId="44" applyFont="1" applyBorder="1" applyAlignment="1" applyProtection="1">
      <alignment horizontal="left" vertical="center"/>
    </xf>
    <xf numFmtId="0" fontId="3" fillId="0" borderId="50" xfId="44" applyFont="1" applyBorder="1" applyAlignment="1">
      <alignment vertical="center" shrinkToFit="1"/>
    </xf>
    <xf numFmtId="38" fontId="7" fillId="0" borderId="51" xfId="34" applyFont="1" applyBorder="1" applyAlignment="1" applyProtection="1">
      <alignment horizontal="right" vertical="center"/>
    </xf>
    <xf numFmtId="38" fontId="7" fillId="0" borderId="28" xfId="34" applyFont="1" applyBorder="1" applyAlignment="1" applyProtection="1">
      <alignment horizontal="right" vertical="center"/>
    </xf>
    <xf numFmtId="38" fontId="7" fillId="0" borderId="29" xfId="34" applyFont="1" applyBorder="1" applyAlignment="1" applyProtection="1">
      <alignment horizontal="right" vertical="center"/>
    </xf>
    <xf numFmtId="38" fontId="7" fillId="18" borderId="30" xfId="34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3" fillId="0" borderId="52" xfId="44" applyFont="1" applyBorder="1" applyAlignment="1">
      <alignment horizontal="center" vertical="center"/>
    </xf>
    <xf numFmtId="0" fontId="3" fillId="0" borderId="53" xfId="44" applyFont="1" applyBorder="1" applyAlignment="1">
      <alignment horizontal="center" vertical="center"/>
    </xf>
    <xf numFmtId="0" fontId="3" fillId="0" borderId="53" xfId="44" applyFont="1" applyBorder="1" applyAlignment="1" applyProtection="1">
      <alignment horizontal="center" vertical="center"/>
    </xf>
    <xf numFmtId="0" fontId="4" fillId="0" borderId="0" xfId="44" applyFont="1" applyAlignment="1">
      <alignment horizontal="right" vertical="center"/>
    </xf>
    <xf numFmtId="38" fontId="3" fillId="0" borderId="0" xfId="44" applyNumberFormat="1" applyFont="1" applyAlignment="1">
      <alignment vertical="center"/>
    </xf>
    <xf numFmtId="0" fontId="1" fillId="0" borderId="0" xfId="43" applyAlignment="1">
      <alignment vertical="center"/>
    </xf>
    <xf numFmtId="0" fontId="4" fillId="0" borderId="0" xfId="43" applyFont="1" applyAlignment="1">
      <alignment vertical="center"/>
    </xf>
    <xf numFmtId="0" fontId="26" fillId="0" borderId="0" xfId="43" applyFont="1" applyAlignment="1">
      <alignment vertical="center"/>
    </xf>
    <xf numFmtId="0" fontId="4" fillId="19" borderId="19" xfId="43" applyFont="1" applyFill="1" applyBorder="1" applyAlignment="1">
      <alignment vertical="center"/>
    </xf>
    <xf numFmtId="38" fontId="4" fillId="20" borderId="54" xfId="34" applyFont="1" applyFill="1" applyBorder="1" applyAlignment="1" applyProtection="1">
      <alignment vertical="center"/>
      <protection locked="0"/>
    </xf>
    <xf numFmtId="38" fontId="4" fillId="21" borderId="0" xfId="34" applyFont="1" applyFill="1" applyAlignment="1" applyProtection="1">
      <alignment vertical="center"/>
      <protection locked="0"/>
    </xf>
    <xf numFmtId="38" fontId="4" fillId="20" borderId="55" xfId="34" applyFont="1" applyFill="1" applyBorder="1" applyAlignment="1" applyProtection="1">
      <alignment vertical="center"/>
      <protection locked="0"/>
    </xf>
    <xf numFmtId="38" fontId="4" fillId="20" borderId="0" xfId="34" applyFont="1" applyFill="1" applyAlignment="1" applyProtection="1">
      <alignment vertical="center"/>
      <protection locked="0"/>
    </xf>
    <xf numFmtId="38" fontId="4" fillId="20" borderId="0" xfId="34" applyFont="1" applyFill="1" applyBorder="1" applyAlignment="1" applyProtection="1">
      <alignment vertical="center"/>
      <protection locked="0"/>
    </xf>
    <xf numFmtId="38" fontId="4" fillId="20" borderId="54" xfId="34" applyFont="1" applyFill="1" applyBorder="1" applyAlignment="1" applyProtection="1">
      <alignment horizontal="right" vertical="center"/>
      <protection locked="0"/>
    </xf>
    <xf numFmtId="38" fontId="4" fillId="20" borderId="0" xfId="34" applyFont="1" applyFill="1" applyAlignment="1">
      <alignment vertical="center"/>
    </xf>
    <xf numFmtId="38" fontId="4" fillId="22" borderId="56" xfId="34" applyFont="1" applyFill="1" applyBorder="1" applyAlignment="1">
      <alignment vertical="center"/>
    </xf>
    <xf numFmtId="38" fontId="26" fillId="0" borderId="0" xfId="43" applyNumberFormat="1" applyFont="1" applyAlignment="1">
      <alignment vertical="center"/>
    </xf>
    <xf numFmtId="0" fontId="4" fillId="19" borderId="57" xfId="43" applyFont="1" applyFill="1" applyBorder="1" applyAlignment="1">
      <alignment vertical="center"/>
    </xf>
    <xf numFmtId="0" fontId="4" fillId="19" borderId="58" xfId="43" applyFont="1" applyFill="1" applyBorder="1" applyAlignment="1">
      <alignment vertical="center"/>
    </xf>
    <xf numFmtId="0" fontId="4" fillId="19" borderId="59" xfId="43" applyFont="1" applyFill="1" applyBorder="1" applyAlignment="1">
      <alignment horizontal="center" vertical="center"/>
    </xf>
    <xf numFmtId="0" fontId="4" fillId="23" borderId="59" xfId="43" applyFont="1" applyFill="1" applyBorder="1" applyAlignment="1">
      <alignment horizontal="center" vertical="center"/>
    </xf>
    <xf numFmtId="0" fontId="4" fillId="19" borderId="60" xfId="43" applyFont="1" applyFill="1" applyBorder="1" applyAlignment="1">
      <alignment horizontal="center" vertical="center"/>
    </xf>
    <xf numFmtId="0" fontId="4" fillId="23" borderId="60" xfId="43" applyFont="1" applyFill="1" applyBorder="1" applyAlignment="1">
      <alignment horizontal="center" vertical="center"/>
    </xf>
    <xf numFmtId="0" fontId="4" fillId="19" borderId="61" xfId="43" applyFont="1" applyFill="1" applyBorder="1" applyAlignment="1">
      <alignment horizontal="center" vertical="center"/>
    </xf>
    <xf numFmtId="0" fontId="4" fillId="19" borderId="62" xfId="43" applyFont="1" applyFill="1" applyBorder="1" applyAlignment="1">
      <alignment horizontal="center" vertical="center"/>
    </xf>
    <xf numFmtId="38" fontId="27" fillId="20" borderId="63" xfId="34" applyFont="1" applyFill="1" applyBorder="1" applyAlignment="1">
      <alignment vertical="center"/>
    </xf>
    <xf numFmtId="38" fontId="27" fillId="21" borderId="63" xfId="34" applyFont="1" applyFill="1" applyBorder="1" applyAlignment="1">
      <alignment vertical="center"/>
    </xf>
    <xf numFmtId="38" fontId="27" fillId="20" borderId="64" xfId="34" applyFont="1" applyFill="1" applyBorder="1" applyAlignment="1">
      <alignment vertical="center"/>
    </xf>
    <xf numFmtId="38" fontId="27" fillId="21" borderId="65" xfId="34" applyFont="1" applyFill="1" applyBorder="1" applyAlignment="1">
      <alignment vertical="center"/>
    </xf>
    <xf numFmtId="38" fontId="27" fillId="20" borderId="65" xfId="34" applyFont="1" applyFill="1" applyBorder="1" applyAlignment="1">
      <alignment vertical="center"/>
    </xf>
    <xf numFmtId="38" fontId="27" fillId="21" borderId="64" xfId="34" applyFont="1" applyFill="1" applyBorder="1" applyAlignment="1">
      <alignment vertical="center"/>
    </xf>
    <xf numFmtId="38" fontId="27" fillId="20" borderId="66" xfId="34" applyFont="1" applyFill="1" applyBorder="1" applyAlignment="1">
      <alignment vertical="center"/>
    </xf>
    <xf numFmtId="38" fontId="27" fillId="22" borderId="66" xfId="34" applyFont="1" applyFill="1" applyBorder="1" applyAlignment="1">
      <alignment vertical="center"/>
    </xf>
    <xf numFmtId="0" fontId="4" fillId="24" borderId="59" xfId="43" applyFont="1" applyFill="1" applyBorder="1" applyAlignment="1">
      <alignment horizontal="center" vertical="center"/>
    </xf>
    <xf numFmtId="38" fontId="4" fillId="25" borderId="54" xfId="34" applyFont="1" applyFill="1" applyBorder="1" applyAlignment="1" applyProtection="1">
      <alignment vertical="center"/>
      <protection locked="0"/>
    </xf>
    <xf numFmtId="38" fontId="27" fillId="25" borderId="63" xfId="34" applyFont="1" applyFill="1" applyBorder="1" applyAlignment="1">
      <alignment vertical="center"/>
    </xf>
    <xf numFmtId="0" fontId="28" fillId="0" borderId="0" xfId="43" applyFont="1" applyAlignment="1">
      <alignment horizontal="right" vertical="center"/>
    </xf>
    <xf numFmtId="38" fontId="5" fillId="0" borderId="21" xfId="34" applyFont="1" applyFill="1" applyBorder="1" applyAlignment="1" applyProtection="1">
      <alignment horizontal="right" vertical="center"/>
    </xf>
    <xf numFmtId="38" fontId="5" fillId="0" borderId="28" xfId="34" applyFont="1" applyFill="1" applyBorder="1" applyAlignment="1" applyProtection="1">
      <alignment horizontal="right" vertical="center"/>
    </xf>
    <xf numFmtId="38" fontId="5" fillId="0" borderId="22" xfId="34" applyFont="1" applyFill="1" applyBorder="1" applyAlignment="1" applyProtection="1">
      <alignment horizontal="right" vertical="center"/>
    </xf>
    <xf numFmtId="38" fontId="5" fillId="0" borderId="29" xfId="34" applyFont="1" applyFill="1" applyBorder="1" applyAlignment="1" applyProtection="1">
      <alignment horizontal="right" vertical="center"/>
    </xf>
    <xf numFmtId="38" fontId="5" fillId="0" borderId="46" xfId="34" applyFont="1" applyFill="1" applyBorder="1" applyAlignment="1" applyProtection="1">
      <alignment horizontal="right" vertical="center"/>
    </xf>
    <xf numFmtId="38" fontId="7" fillId="0" borderId="46" xfId="34" applyFont="1" applyFill="1" applyBorder="1" applyAlignment="1" applyProtection="1">
      <alignment horizontal="right" vertical="center"/>
    </xf>
    <xf numFmtId="38" fontId="7" fillId="0" borderId="29" xfId="34" applyFont="1" applyFill="1" applyBorder="1" applyAlignment="1" applyProtection="1">
      <alignment horizontal="right" vertical="center"/>
    </xf>
    <xf numFmtId="0" fontId="3" fillId="0" borderId="19" xfId="44" applyFont="1" applyBorder="1" applyAlignment="1">
      <alignment vertical="center" shrinkToFit="1"/>
    </xf>
    <xf numFmtId="38" fontId="5" fillId="0" borderId="37" xfId="34" applyFont="1" applyFill="1" applyBorder="1" applyAlignment="1" applyProtection="1">
      <alignment horizontal="right" vertical="center"/>
    </xf>
    <xf numFmtId="0" fontId="3" fillId="0" borderId="52" xfId="44" quotePrefix="1" applyFont="1" applyFill="1" applyBorder="1" applyAlignment="1" applyProtection="1">
      <alignment horizontal="center" vertical="center"/>
    </xf>
    <xf numFmtId="0" fontId="3" fillId="0" borderId="12" xfId="44" applyFont="1" applyFill="1" applyBorder="1" applyAlignment="1" applyProtection="1">
      <alignment horizontal="center" vertical="center"/>
    </xf>
    <xf numFmtId="0" fontId="3" fillId="0" borderId="67" xfId="44" applyFont="1" applyFill="1" applyBorder="1" applyAlignment="1" applyProtection="1">
      <alignment horizontal="center" vertical="center"/>
    </xf>
    <xf numFmtId="38" fontId="5" fillId="0" borderId="68" xfId="34" applyFont="1" applyBorder="1" applyAlignment="1" applyProtection="1">
      <alignment horizontal="right" vertical="center"/>
    </xf>
    <xf numFmtId="38" fontId="5" fillId="0" borderId="42" xfId="34" applyFont="1" applyBorder="1" applyAlignment="1" applyProtection="1">
      <alignment horizontal="right" vertical="center"/>
    </xf>
    <xf numFmtId="38" fontId="5" fillId="18" borderId="69" xfId="34" applyFont="1" applyFill="1" applyBorder="1" applyAlignment="1" applyProtection="1">
      <alignment horizontal="right" vertical="center"/>
    </xf>
    <xf numFmtId="38" fontId="5" fillId="0" borderId="67" xfId="34" applyFont="1" applyBorder="1" applyAlignment="1" applyProtection="1">
      <alignment horizontal="right" vertical="center"/>
    </xf>
    <xf numFmtId="38" fontId="5" fillId="18" borderId="13" xfId="34" applyFont="1" applyFill="1" applyBorder="1" applyAlignment="1" applyProtection="1">
      <alignment horizontal="right" vertical="center"/>
    </xf>
    <xf numFmtId="0" fontId="3" fillId="0" borderId="35" xfId="44" applyFont="1" applyBorder="1" applyAlignment="1" applyProtection="1">
      <alignment horizontal="center" vertical="center" shrinkToFit="1"/>
    </xf>
    <xf numFmtId="0" fontId="3" fillId="0" borderId="81" xfId="44" applyFont="1" applyBorder="1" applyAlignment="1" applyProtection="1">
      <alignment horizontal="center" vertical="center" shrinkToFit="1"/>
    </xf>
    <xf numFmtId="0" fontId="3" fillId="0" borderId="82" xfId="44" applyFont="1" applyBorder="1" applyAlignment="1" applyProtection="1">
      <alignment horizontal="center" vertical="center" shrinkToFit="1"/>
    </xf>
    <xf numFmtId="0" fontId="3" fillId="0" borderId="83" xfId="44" applyFont="1" applyBorder="1" applyAlignment="1" applyProtection="1">
      <alignment horizontal="center" vertical="center"/>
    </xf>
    <xf numFmtId="0" fontId="3" fillId="0" borderId="84" xfId="44" applyFont="1" applyBorder="1" applyAlignment="1" applyProtection="1">
      <alignment horizontal="center" vertical="center"/>
    </xf>
    <xf numFmtId="0" fontId="3" fillId="0" borderId="70" xfId="44" applyFont="1" applyBorder="1" applyAlignment="1" applyProtection="1">
      <alignment horizontal="center" vertical="center" textRotation="255"/>
    </xf>
    <xf numFmtId="0" fontId="3" fillId="0" borderId="71" xfId="44" applyFont="1" applyBorder="1" applyAlignment="1" applyProtection="1">
      <alignment horizontal="center" vertical="center" textRotation="255"/>
    </xf>
    <xf numFmtId="0" fontId="3" fillId="0" borderId="14" xfId="44" applyFont="1" applyBorder="1" applyAlignment="1" applyProtection="1">
      <alignment horizontal="center" vertical="center" textRotation="255"/>
    </xf>
    <xf numFmtId="0" fontId="3" fillId="0" borderId="72" xfId="44" applyFont="1" applyBorder="1" applyAlignment="1" applyProtection="1">
      <alignment horizontal="center" vertical="center" textRotation="255"/>
    </xf>
    <xf numFmtId="0" fontId="3" fillId="0" borderId="73" xfId="44" applyFont="1" applyBorder="1" applyAlignment="1" applyProtection="1">
      <alignment horizontal="center" vertical="center" textRotation="255"/>
    </xf>
    <xf numFmtId="0" fontId="3" fillId="0" borderId="74" xfId="44" applyFont="1" applyBorder="1" applyAlignment="1" applyProtection="1">
      <alignment horizontal="center" vertical="center" textRotation="255"/>
    </xf>
    <xf numFmtId="0" fontId="3" fillId="0" borderId="70" xfId="44" applyFont="1" applyBorder="1" applyAlignment="1" applyProtection="1">
      <alignment horizontal="center" vertical="center" textRotation="255" wrapText="1"/>
    </xf>
    <xf numFmtId="0" fontId="8" fillId="0" borderId="0" xfId="44" applyFont="1" applyAlignment="1" applyProtection="1">
      <alignment horizontal="center" vertical="center"/>
    </xf>
    <xf numFmtId="0" fontId="3" fillId="0" borderId="70" xfId="44" applyFont="1" applyBorder="1" applyAlignment="1">
      <alignment horizontal="center" vertical="center" textRotation="255"/>
    </xf>
    <xf numFmtId="0" fontId="3" fillId="0" borderId="71" xfId="44" applyFont="1" applyBorder="1" applyAlignment="1">
      <alignment horizontal="center" vertical="center" textRotation="255"/>
    </xf>
    <xf numFmtId="0" fontId="3" fillId="0" borderId="14" xfId="44" applyFont="1" applyBorder="1" applyAlignment="1">
      <alignment horizontal="center" vertical="center" textRotation="255"/>
    </xf>
    <xf numFmtId="0" fontId="3" fillId="0" borderId="72" xfId="44" applyFont="1" applyBorder="1" applyAlignment="1">
      <alignment horizontal="center" vertical="center" textRotation="255"/>
    </xf>
    <xf numFmtId="0" fontId="3" fillId="0" borderId="73" xfId="44" applyFont="1" applyBorder="1" applyAlignment="1">
      <alignment horizontal="center" vertical="center" textRotation="255"/>
    </xf>
    <xf numFmtId="0" fontId="3" fillId="0" borderId="74" xfId="44" applyFont="1" applyBorder="1" applyAlignment="1">
      <alignment horizontal="center" vertical="center" textRotation="255"/>
    </xf>
    <xf numFmtId="0" fontId="3" fillId="0" borderId="11" xfId="44" applyFont="1" applyBorder="1" applyAlignment="1">
      <alignment horizontal="left" vertical="center"/>
    </xf>
    <xf numFmtId="0" fontId="3" fillId="0" borderId="75" xfId="44" applyFont="1" applyBorder="1" applyAlignment="1" applyProtection="1">
      <alignment horizontal="center" vertical="center"/>
    </xf>
    <xf numFmtId="0" fontId="3" fillId="0" borderId="76" xfId="44" applyFont="1" applyBorder="1" applyAlignment="1" applyProtection="1">
      <alignment horizontal="center" vertical="center"/>
    </xf>
    <xf numFmtId="0" fontId="3" fillId="0" borderId="77" xfId="44" applyFont="1" applyBorder="1" applyAlignment="1" applyProtection="1">
      <alignment horizontal="center" vertical="center"/>
    </xf>
    <xf numFmtId="0" fontId="3" fillId="18" borderId="39" xfId="44" applyFont="1" applyFill="1" applyBorder="1" applyAlignment="1" applyProtection="1">
      <alignment horizontal="center" vertical="center"/>
    </xf>
    <xf numFmtId="0" fontId="3" fillId="18" borderId="78" xfId="44" applyFont="1" applyFill="1" applyBorder="1" applyAlignment="1" applyProtection="1">
      <alignment horizontal="center" vertical="center"/>
    </xf>
    <xf numFmtId="0" fontId="3" fillId="18" borderId="79" xfId="44" applyFont="1" applyFill="1" applyBorder="1" applyAlignment="1" applyProtection="1">
      <alignment horizontal="center" vertical="center"/>
    </xf>
    <xf numFmtId="0" fontId="3" fillId="0" borderId="52" xfId="44" applyFont="1" applyBorder="1" applyAlignment="1">
      <alignment horizontal="center" vertical="center"/>
    </xf>
    <xf numFmtId="0" fontId="3" fillId="0" borderId="53" xfId="44" applyFont="1" applyBorder="1" applyAlignment="1">
      <alignment horizontal="center" vertical="center"/>
    </xf>
    <xf numFmtId="0" fontId="3" fillId="0" borderId="80" xfId="44" applyFont="1" applyBorder="1" applyAlignment="1">
      <alignment horizontal="center" vertical="center"/>
    </xf>
    <xf numFmtId="0" fontId="4" fillId="19" borderId="85" xfId="43" applyFont="1" applyFill="1" applyBorder="1" applyAlignment="1">
      <alignment horizontal="center" vertical="center"/>
    </xf>
    <xf numFmtId="0" fontId="4" fillId="19" borderId="86" xfId="43" applyFont="1" applyFill="1" applyBorder="1" applyAlignment="1">
      <alignment horizontal="center" vertical="center"/>
    </xf>
    <xf numFmtId="0" fontId="4" fillId="19" borderId="17" xfId="43" applyFont="1" applyFill="1" applyBorder="1" applyAlignment="1">
      <alignment horizontal="center" vertical="center"/>
    </xf>
    <xf numFmtId="0" fontId="4" fillId="19" borderId="22" xfId="43" applyFont="1" applyFill="1" applyBorder="1" applyAlignment="1">
      <alignment horizontal="center" vertical="center"/>
    </xf>
    <xf numFmtId="0" fontId="4" fillId="19" borderId="87" xfId="43" applyFont="1" applyFill="1" applyBorder="1" applyAlignment="1">
      <alignment horizontal="center" vertical="center"/>
    </xf>
    <xf numFmtId="0" fontId="4" fillId="19" borderId="62" xfId="43" applyFont="1" applyFill="1" applyBorder="1" applyAlignment="1">
      <alignment horizontal="center" vertical="center"/>
    </xf>
    <xf numFmtId="0" fontId="29" fillId="0" borderId="0" xfId="43" applyFont="1" applyFill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☆住宅着工市町別18･19 20" xfId="43"/>
    <cellStyle name="標準_00001197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平成27年　新設住宅着工戸数・対前年同月比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【香川県】</a:t>
            </a:r>
          </a:p>
        </c:rich>
      </c:tx>
      <c:layout>
        <c:manualLayout>
          <c:xMode val="edge"/>
          <c:yMode val="edge"/>
          <c:x val="0.34850053605053954"/>
          <c:y val="2.0338951086636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91209927611172E-2"/>
          <c:y val="0.1440677966101695"/>
          <c:w val="0.8376421923474664"/>
          <c:h val="0.7474576271186440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Sheet2!$B$109:$B$120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Sheet2!$C$109:$C$120</c:f>
              <c:numCache>
                <c:formatCode>General</c:formatCode>
                <c:ptCount val="12"/>
                <c:pt idx="0">
                  <c:v>481</c:v>
                </c:pt>
                <c:pt idx="1">
                  <c:v>533</c:v>
                </c:pt>
                <c:pt idx="2">
                  <c:v>474</c:v>
                </c:pt>
                <c:pt idx="3">
                  <c:v>625</c:v>
                </c:pt>
                <c:pt idx="4">
                  <c:v>375</c:v>
                </c:pt>
                <c:pt idx="5">
                  <c:v>518</c:v>
                </c:pt>
                <c:pt idx="6">
                  <c:v>677</c:v>
                </c:pt>
                <c:pt idx="7">
                  <c:v>680</c:v>
                </c:pt>
                <c:pt idx="8">
                  <c:v>584</c:v>
                </c:pt>
                <c:pt idx="9">
                  <c:v>573</c:v>
                </c:pt>
                <c:pt idx="10">
                  <c:v>470</c:v>
                </c:pt>
                <c:pt idx="11">
                  <c:v>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190336"/>
        <c:axId val="30618876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Sheet2!$B$109:$B$120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Sheet2!$D$109:$D$120</c:f>
              <c:numCache>
                <c:formatCode>0.0%</c:formatCode>
                <c:ptCount val="12"/>
                <c:pt idx="0">
                  <c:v>1.0479302832244008</c:v>
                </c:pt>
                <c:pt idx="1">
                  <c:v>1.1413276231263383</c:v>
                </c:pt>
                <c:pt idx="2">
                  <c:v>1.161764705882353</c:v>
                </c:pt>
                <c:pt idx="3">
                  <c:v>1.5508684863523574</c:v>
                </c:pt>
                <c:pt idx="4">
                  <c:v>0.7225433526011561</c:v>
                </c:pt>
                <c:pt idx="5">
                  <c:v>1.0136986301369864</c:v>
                </c:pt>
                <c:pt idx="6">
                  <c:v>1.3621730382293762</c:v>
                </c:pt>
                <c:pt idx="7">
                  <c:v>1.4718614718614718</c:v>
                </c:pt>
                <c:pt idx="8">
                  <c:v>1.3064876957494407</c:v>
                </c:pt>
                <c:pt idx="9">
                  <c:v>0.95499999999999996</c:v>
                </c:pt>
                <c:pt idx="10">
                  <c:v>0.8545454545454545</c:v>
                </c:pt>
                <c:pt idx="11">
                  <c:v>0.73263888888888884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189552"/>
        <c:axId val="309151336"/>
      </c:lineChart>
      <c:catAx>
        <c:axId val="30619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平成27年</a:t>
                </a:r>
              </a:p>
            </c:rich>
          </c:tx>
          <c:layout>
            <c:manualLayout>
              <c:xMode val="edge"/>
              <c:yMode val="edge"/>
              <c:x val="0.46122020921398527"/>
              <c:y val="0.945762737797634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618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61887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戸数（戸）</a:t>
                </a:r>
              </a:p>
            </c:rich>
          </c:tx>
          <c:layout>
            <c:manualLayout>
              <c:xMode val="edge"/>
              <c:yMode val="edge"/>
              <c:x val="1.5511894585563618E-2"/>
              <c:y val="0.437288071061700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6190336"/>
        <c:crosses val="autoZero"/>
        <c:crossBetween val="between"/>
      </c:valAx>
      <c:catAx>
        <c:axId val="306189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151336"/>
        <c:crosses val="autoZero"/>
        <c:auto val="0"/>
        <c:lblAlgn val="ctr"/>
        <c:lblOffset val="100"/>
        <c:noMultiLvlLbl val="0"/>
      </c:catAx>
      <c:valAx>
        <c:axId val="309151336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対前年同月比</a:t>
                </a:r>
              </a:p>
            </c:rich>
          </c:tx>
          <c:layout>
            <c:manualLayout>
              <c:xMode val="edge"/>
              <c:yMode val="edge"/>
              <c:x val="0.97207854628830082"/>
              <c:y val="0.4220339022252238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618955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新設住宅（戸数・前年同月比）　香川県</a:t>
            </a:r>
          </a:p>
        </c:rich>
      </c:tx>
      <c:layout>
        <c:manualLayout>
          <c:xMode val="edge"/>
          <c:yMode val="edge"/>
          <c:x val="0.37125131097743219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54705274043431E-2"/>
          <c:y val="0.11355932203389831"/>
          <c:w val="0.8376421923474664"/>
          <c:h val="0.701694915254237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Sheet2!$C$2:$C$3</c:f>
              <c:strCache>
                <c:ptCount val="2"/>
                <c:pt idx="0">
                  <c:v>新設住宅着工戸数(香川県)</c:v>
                </c:pt>
                <c:pt idx="1">
                  <c:v>戸数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Sheet2!$A$4:$B$120</c:f>
              <c:multiLvlStrCache>
                <c:ptCount val="96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  <c:pt idx="14">
                    <c:v>3月</c:v>
                  </c:pt>
                  <c:pt idx="15">
                    <c:v>4月</c:v>
                  </c:pt>
                  <c:pt idx="16">
                    <c:v>5月</c:v>
                  </c:pt>
                  <c:pt idx="17">
                    <c:v>6月</c:v>
                  </c:pt>
                  <c:pt idx="18">
                    <c:v>7月</c:v>
                  </c:pt>
                  <c:pt idx="19">
                    <c:v>8月</c:v>
                  </c:pt>
                  <c:pt idx="20">
                    <c:v>9月</c:v>
                  </c:pt>
                  <c:pt idx="21">
                    <c:v>10月</c:v>
                  </c:pt>
                  <c:pt idx="22">
                    <c:v>11月</c:v>
                  </c:pt>
                  <c:pt idx="23">
                    <c:v>12月</c:v>
                  </c:pt>
                  <c:pt idx="24">
                    <c:v>1月</c:v>
                  </c:pt>
                  <c:pt idx="25">
                    <c:v>2月</c:v>
                  </c:pt>
                  <c:pt idx="26">
                    <c:v>3月</c:v>
                  </c:pt>
                  <c:pt idx="27">
                    <c:v>4月</c:v>
                  </c:pt>
                  <c:pt idx="28">
                    <c:v>5月</c:v>
                  </c:pt>
                  <c:pt idx="29">
                    <c:v>6月</c:v>
                  </c:pt>
                  <c:pt idx="30">
                    <c:v>7月</c:v>
                  </c:pt>
                  <c:pt idx="31">
                    <c:v>8月</c:v>
                  </c:pt>
                  <c:pt idx="32">
                    <c:v>9月</c:v>
                  </c:pt>
                  <c:pt idx="33">
                    <c:v>10月</c:v>
                  </c:pt>
                  <c:pt idx="34">
                    <c:v>11月</c:v>
                  </c:pt>
                  <c:pt idx="35">
                    <c:v>12月</c:v>
                  </c:pt>
                  <c:pt idx="36">
                    <c:v>1月</c:v>
                  </c:pt>
                  <c:pt idx="37">
                    <c:v>2月</c:v>
                  </c:pt>
                  <c:pt idx="38">
                    <c:v>3月</c:v>
                  </c:pt>
                  <c:pt idx="39">
                    <c:v>4月</c:v>
                  </c:pt>
                  <c:pt idx="40">
                    <c:v>5月</c:v>
                  </c:pt>
                  <c:pt idx="41">
                    <c:v>6月</c:v>
                  </c:pt>
                  <c:pt idx="42">
                    <c:v>7月</c:v>
                  </c:pt>
                  <c:pt idx="43">
                    <c:v>8月</c:v>
                  </c:pt>
                  <c:pt idx="44">
                    <c:v>9月</c:v>
                  </c:pt>
                  <c:pt idx="45">
                    <c:v>10月</c:v>
                  </c:pt>
                  <c:pt idx="46">
                    <c:v>11月</c:v>
                  </c:pt>
                  <c:pt idx="47">
                    <c:v>12月</c:v>
                  </c:pt>
                  <c:pt idx="48">
                    <c:v>1月</c:v>
                  </c:pt>
                  <c:pt idx="49">
                    <c:v>2月</c:v>
                  </c:pt>
                  <c:pt idx="50">
                    <c:v>3月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  <c:pt idx="60">
                    <c:v>1月</c:v>
                  </c:pt>
                  <c:pt idx="61">
                    <c:v>2月</c:v>
                  </c:pt>
                  <c:pt idx="62">
                    <c:v>3月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  <c:pt idx="84">
                    <c:v>1月</c:v>
                  </c:pt>
                  <c:pt idx="85">
                    <c:v>2月</c:v>
                  </c:pt>
                  <c:pt idx="86">
                    <c:v>3月</c:v>
                  </c:pt>
                  <c:pt idx="87">
                    <c:v>4月</c:v>
                  </c:pt>
                  <c:pt idx="88">
                    <c:v>5月</c:v>
                  </c:pt>
                  <c:pt idx="89">
                    <c:v>6月</c:v>
                  </c:pt>
                  <c:pt idx="90">
                    <c:v>7月</c:v>
                  </c:pt>
                  <c:pt idx="91">
                    <c:v>8月</c:v>
                  </c:pt>
                  <c:pt idx="92">
                    <c:v>9月</c:v>
                  </c:pt>
                  <c:pt idx="93">
                    <c:v>10月</c:v>
                  </c:pt>
                  <c:pt idx="94">
                    <c:v>11月</c:v>
                  </c:pt>
                  <c:pt idx="95">
                    <c:v>12月</c:v>
                  </c:pt>
                </c:lvl>
                <c:lvl>
                  <c:pt idx="0">
                    <c:v>平成20年</c:v>
                  </c:pt>
                  <c:pt idx="12">
                    <c:v>平成21年</c:v>
                  </c:pt>
                  <c:pt idx="24">
                    <c:v>平成22年</c:v>
                  </c:pt>
                  <c:pt idx="36">
                    <c:v>平成23年</c:v>
                  </c:pt>
                  <c:pt idx="48">
                    <c:v>平成24年</c:v>
                  </c:pt>
                  <c:pt idx="60">
                    <c:v>平成25年</c:v>
                  </c:pt>
                  <c:pt idx="72">
                    <c:v>平成26年</c:v>
                  </c:pt>
                  <c:pt idx="84">
                    <c:v>平成27年</c:v>
                  </c:pt>
                </c:lvl>
              </c:multiLvlStrCache>
            </c:multiLvlStrRef>
          </c:cat>
          <c:val>
            <c:numRef>
              <c:f>Sheet2!$C$4:$C$120</c:f>
              <c:numCache>
                <c:formatCode>General</c:formatCode>
                <c:ptCount val="96"/>
                <c:pt idx="0">
                  <c:v>591</c:v>
                </c:pt>
                <c:pt idx="1">
                  <c:v>613</c:v>
                </c:pt>
                <c:pt idx="2">
                  <c:v>449</c:v>
                </c:pt>
                <c:pt idx="3">
                  <c:v>752</c:v>
                </c:pt>
                <c:pt idx="4">
                  <c:v>549</c:v>
                </c:pt>
                <c:pt idx="5">
                  <c:v>655</c:v>
                </c:pt>
                <c:pt idx="6">
                  <c:v>628</c:v>
                </c:pt>
                <c:pt idx="7">
                  <c:v>568</c:v>
                </c:pt>
                <c:pt idx="8">
                  <c:v>642</c:v>
                </c:pt>
                <c:pt idx="9">
                  <c:v>758</c:v>
                </c:pt>
                <c:pt idx="10">
                  <c:v>789</c:v>
                </c:pt>
                <c:pt idx="11">
                  <c:v>653</c:v>
                </c:pt>
                <c:pt idx="12">
                  <c:v>552</c:v>
                </c:pt>
                <c:pt idx="13">
                  <c:v>531</c:v>
                </c:pt>
                <c:pt idx="14">
                  <c:v>415</c:v>
                </c:pt>
                <c:pt idx="15">
                  <c:v>433</c:v>
                </c:pt>
                <c:pt idx="16">
                  <c:v>548</c:v>
                </c:pt>
                <c:pt idx="17">
                  <c:v>554</c:v>
                </c:pt>
                <c:pt idx="18">
                  <c:v>489</c:v>
                </c:pt>
                <c:pt idx="19">
                  <c:v>384</c:v>
                </c:pt>
                <c:pt idx="20">
                  <c:v>428</c:v>
                </c:pt>
                <c:pt idx="21">
                  <c:v>482</c:v>
                </c:pt>
                <c:pt idx="22">
                  <c:v>468</c:v>
                </c:pt>
                <c:pt idx="23">
                  <c:v>587</c:v>
                </c:pt>
                <c:pt idx="24">
                  <c:v>533</c:v>
                </c:pt>
                <c:pt idx="25">
                  <c:v>396</c:v>
                </c:pt>
                <c:pt idx="26">
                  <c:v>378</c:v>
                </c:pt>
                <c:pt idx="27">
                  <c:v>332</c:v>
                </c:pt>
                <c:pt idx="28">
                  <c:v>414</c:v>
                </c:pt>
                <c:pt idx="29">
                  <c:v>365</c:v>
                </c:pt>
                <c:pt idx="30">
                  <c:v>530</c:v>
                </c:pt>
                <c:pt idx="31">
                  <c:v>446</c:v>
                </c:pt>
                <c:pt idx="32">
                  <c:v>535</c:v>
                </c:pt>
                <c:pt idx="33">
                  <c:v>566</c:v>
                </c:pt>
                <c:pt idx="34">
                  <c:v>529</c:v>
                </c:pt>
                <c:pt idx="35">
                  <c:v>426</c:v>
                </c:pt>
                <c:pt idx="36">
                  <c:v>501</c:v>
                </c:pt>
                <c:pt idx="37">
                  <c:v>468</c:v>
                </c:pt>
                <c:pt idx="38">
                  <c:v>343</c:v>
                </c:pt>
                <c:pt idx="39">
                  <c:v>360</c:v>
                </c:pt>
                <c:pt idx="40">
                  <c:v>395</c:v>
                </c:pt>
                <c:pt idx="41">
                  <c:v>534</c:v>
                </c:pt>
                <c:pt idx="42">
                  <c:v>560</c:v>
                </c:pt>
                <c:pt idx="43">
                  <c:v>539</c:v>
                </c:pt>
                <c:pt idx="44">
                  <c:v>456</c:v>
                </c:pt>
                <c:pt idx="45">
                  <c:v>428</c:v>
                </c:pt>
                <c:pt idx="46">
                  <c:v>425</c:v>
                </c:pt>
                <c:pt idx="47">
                  <c:v>501</c:v>
                </c:pt>
                <c:pt idx="48">
                  <c:v>444</c:v>
                </c:pt>
                <c:pt idx="49">
                  <c:v>429</c:v>
                </c:pt>
                <c:pt idx="50">
                  <c:v>347</c:v>
                </c:pt>
                <c:pt idx="51">
                  <c:v>342</c:v>
                </c:pt>
                <c:pt idx="52">
                  <c:v>306</c:v>
                </c:pt>
                <c:pt idx="53">
                  <c:v>471</c:v>
                </c:pt>
                <c:pt idx="54">
                  <c:v>245</c:v>
                </c:pt>
                <c:pt idx="55">
                  <c:v>320</c:v>
                </c:pt>
                <c:pt idx="56">
                  <c:v>477</c:v>
                </c:pt>
                <c:pt idx="57">
                  <c:v>646</c:v>
                </c:pt>
                <c:pt idx="58">
                  <c:v>395</c:v>
                </c:pt>
                <c:pt idx="59">
                  <c:v>554</c:v>
                </c:pt>
                <c:pt idx="60">
                  <c:v>498</c:v>
                </c:pt>
                <c:pt idx="61">
                  <c:v>554</c:v>
                </c:pt>
                <c:pt idx="62">
                  <c:v>600</c:v>
                </c:pt>
                <c:pt idx="63">
                  <c:v>436</c:v>
                </c:pt>
                <c:pt idx="64">
                  <c:v>568</c:v>
                </c:pt>
                <c:pt idx="65">
                  <c:v>656</c:v>
                </c:pt>
                <c:pt idx="66">
                  <c:v>743</c:v>
                </c:pt>
                <c:pt idx="67">
                  <c:v>518</c:v>
                </c:pt>
                <c:pt idx="68">
                  <c:v>654</c:v>
                </c:pt>
                <c:pt idx="69">
                  <c:v>545</c:v>
                </c:pt>
                <c:pt idx="70">
                  <c:v>836</c:v>
                </c:pt>
                <c:pt idx="71">
                  <c:v>609</c:v>
                </c:pt>
                <c:pt idx="72">
                  <c:v>459</c:v>
                </c:pt>
                <c:pt idx="73">
                  <c:v>467</c:v>
                </c:pt>
                <c:pt idx="74">
                  <c:v>408</c:v>
                </c:pt>
                <c:pt idx="75">
                  <c:v>403</c:v>
                </c:pt>
                <c:pt idx="76">
                  <c:v>519</c:v>
                </c:pt>
                <c:pt idx="77">
                  <c:v>511</c:v>
                </c:pt>
                <c:pt idx="78">
                  <c:v>497</c:v>
                </c:pt>
                <c:pt idx="79">
                  <c:v>462</c:v>
                </c:pt>
                <c:pt idx="80">
                  <c:v>447</c:v>
                </c:pt>
                <c:pt idx="81">
                  <c:v>600</c:v>
                </c:pt>
                <c:pt idx="82">
                  <c:v>550</c:v>
                </c:pt>
                <c:pt idx="83">
                  <c:v>576</c:v>
                </c:pt>
                <c:pt idx="84">
                  <c:v>481</c:v>
                </c:pt>
                <c:pt idx="85">
                  <c:v>533</c:v>
                </c:pt>
                <c:pt idx="86">
                  <c:v>474</c:v>
                </c:pt>
                <c:pt idx="87">
                  <c:v>625</c:v>
                </c:pt>
                <c:pt idx="88">
                  <c:v>375</c:v>
                </c:pt>
                <c:pt idx="89">
                  <c:v>518</c:v>
                </c:pt>
                <c:pt idx="90">
                  <c:v>677</c:v>
                </c:pt>
                <c:pt idx="91">
                  <c:v>680</c:v>
                </c:pt>
                <c:pt idx="92">
                  <c:v>584</c:v>
                </c:pt>
                <c:pt idx="93">
                  <c:v>573</c:v>
                </c:pt>
                <c:pt idx="94">
                  <c:v>470</c:v>
                </c:pt>
                <c:pt idx="95">
                  <c:v>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151728"/>
        <c:axId val="309153296"/>
      </c:barChart>
      <c:lineChart>
        <c:grouping val="standard"/>
        <c:varyColors val="0"/>
        <c:ser>
          <c:idx val="0"/>
          <c:order val="1"/>
          <c:tx>
            <c:strRef>
              <c:f>Sheet2!$D$2:$D$3</c:f>
              <c:strCache>
                <c:ptCount val="2"/>
                <c:pt idx="0">
                  <c:v>新設住宅着工戸数(香川県)</c:v>
                </c:pt>
                <c:pt idx="1">
                  <c:v>前年同月比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Sheet2!$A$4:$B$120</c:f>
              <c:multiLvlStrCache>
                <c:ptCount val="96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  <c:pt idx="14">
                    <c:v>3月</c:v>
                  </c:pt>
                  <c:pt idx="15">
                    <c:v>4月</c:v>
                  </c:pt>
                  <c:pt idx="16">
                    <c:v>5月</c:v>
                  </c:pt>
                  <c:pt idx="17">
                    <c:v>6月</c:v>
                  </c:pt>
                  <c:pt idx="18">
                    <c:v>7月</c:v>
                  </c:pt>
                  <c:pt idx="19">
                    <c:v>8月</c:v>
                  </c:pt>
                  <c:pt idx="20">
                    <c:v>9月</c:v>
                  </c:pt>
                  <c:pt idx="21">
                    <c:v>10月</c:v>
                  </c:pt>
                  <c:pt idx="22">
                    <c:v>11月</c:v>
                  </c:pt>
                  <c:pt idx="23">
                    <c:v>12月</c:v>
                  </c:pt>
                  <c:pt idx="24">
                    <c:v>1月</c:v>
                  </c:pt>
                  <c:pt idx="25">
                    <c:v>2月</c:v>
                  </c:pt>
                  <c:pt idx="26">
                    <c:v>3月</c:v>
                  </c:pt>
                  <c:pt idx="27">
                    <c:v>4月</c:v>
                  </c:pt>
                  <c:pt idx="28">
                    <c:v>5月</c:v>
                  </c:pt>
                  <c:pt idx="29">
                    <c:v>6月</c:v>
                  </c:pt>
                  <c:pt idx="30">
                    <c:v>7月</c:v>
                  </c:pt>
                  <c:pt idx="31">
                    <c:v>8月</c:v>
                  </c:pt>
                  <c:pt idx="32">
                    <c:v>9月</c:v>
                  </c:pt>
                  <c:pt idx="33">
                    <c:v>10月</c:v>
                  </c:pt>
                  <c:pt idx="34">
                    <c:v>11月</c:v>
                  </c:pt>
                  <c:pt idx="35">
                    <c:v>12月</c:v>
                  </c:pt>
                  <c:pt idx="36">
                    <c:v>1月</c:v>
                  </c:pt>
                  <c:pt idx="37">
                    <c:v>2月</c:v>
                  </c:pt>
                  <c:pt idx="38">
                    <c:v>3月</c:v>
                  </c:pt>
                  <c:pt idx="39">
                    <c:v>4月</c:v>
                  </c:pt>
                  <c:pt idx="40">
                    <c:v>5月</c:v>
                  </c:pt>
                  <c:pt idx="41">
                    <c:v>6月</c:v>
                  </c:pt>
                  <c:pt idx="42">
                    <c:v>7月</c:v>
                  </c:pt>
                  <c:pt idx="43">
                    <c:v>8月</c:v>
                  </c:pt>
                  <c:pt idx="44">
                    <c:v>9月</c:v>
                  </c:pt>
                  <c:pt idx="45">
                    <c:v>10月</c:v>
                  </c:pt>
                  <c:pt idx="46">
                    <c:v>11月</c:v>
                  </c:pt>
                  <c:pt idx="47">
                    <c:v>12月</c:v>
                  </c:pt>
                  <c:pt idx="48">
                    <c:v>1月</c:v>
                  </c:pt>
                  <c:pt idx="49">
                    <c:v>2月</c:v>
                  </c:pt>
                  <c:pt idx="50">
                    <c:v>3月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  <c:pt idx="60">
                    <c:v>1月</c:v>
                  </c:pt>
                  <c:pt idx="61">
                    <c:v>2月</c:v>
                  </c:pt>
                  <c:pt idx="62">
                    <c:v>3月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  <c:pt idx="84">
                    <c:v>1月</c:v>
                  </c:pt>
                  <c:pt idx="85">
                    <c:v>2月</c:v>
                  </c:pt>
                  <c:pt idx="86">
                    <c:v>3月</c:v>
                  </c:pt>
                  <c:pt idx="87">
                    <c:v>4月</c:v>
                  </c:pt>
                  <c:pt idx="88">
                    <c:v>5月</c:v>
                  </c:pt>
                  <c:pt idx="89">
                    <c:v>6月</c:v>
                  </c:pt>
                  <c:pt idx="90">
                    <c:v>7月</c:v>
                  </c:pt>
                  <c:pt idx="91">
                    <c:v>8月</c:v>
                  </c:pt>
                  <c:pt idx="92">
                    <c:v>9月</c:v>
                  </c:pt>
                  <c:pt idx="93">
                    <c:v>10月</c:v>
                  </c:pt>
                  <c:pt idx="94">
                    <c:v>11月</c:v>
                  </c:pt>
                  <c:pt idx="95">
                    <c:v>12月</c:v>
                  </c:pt>
                </c:lvl>
                <c:lvl>
                  <c:pt idx="0">
                    <c:v>平成20年</c:v>
                  </c:pt>
                  <c:pt idx="12">
                    <c:v>平成21年</c:v>
                  </c:pt>
                  <c:pt idx="24">
                    <c:v>平成22年</c:v>
                  </c:pt>
                  <c:pt idx="36">
                    <c:v>平成23年</c:v>
                  </c:pt>
                  <c:pt idx="48">
                    <c:v>平成24年</c:v>
                  </c:pt>
                  <c:pt idx="60">
                    <c:v>平成25年</c:v>
                  </c:pt>
                  <c:pt idx="72">
                    <c:v>平成26年</c:v>
                  </c:pt>
                  <c:pt idx="84">
                    <c:v>平成27年</c:v>
                  </c:pt>
                </c:lvl>
              </c:multiLvlStrCache>
            </c:multiLvlStrRef>
          </c:cat>
          <c:val>
            <c:numRef>
              <c:f>Sheet2!$D$4:$D$120</c:f>
              <c:numCache>
                <c:formatCode>0.0%</c:formatCode>
                <c:ptCount val="96"/>
                <c:pt idx="0">
                  <c:v>0.67465753424657537</c:v>
                </c:pt>
                <c:pt idx="1">
                  <c:v>0.88583815028901736</c:v>
                </c:pt>
                <c:pt idx="2">
                  <c:v>1.0227790432801822</c:v>
                </c:pt>
                <c:pt idx="3">
                  <c:v>1.3977695167286246</c:v>
                </c:pt>
                <c:pt idx="4">
                  <c:v>0.75308641975308643</c:v>
                </c:pt>
                <c:pt idx="5">
                  <c:v>0.9909228441754917</c:v>
                </c:pt>
                <c:pt idx="6">
                  <c:v>0.82198952879581155</c:v>
                </c:pt>
                <c:pt idx="7">
                  <c:v>0.68351383874849581</c:v>
                </c:pt>
                <c:pt idx="8">
                  <c:v>0.93043478260869561</c:v>
                </c:pt>
                <c:pt idx="9">
                  <c:v>1.0953757225433527</c:v>
                </c:pt>
                <c:pt idx="10">
                  <c:v>1.1776119402985075</c:v>
                </c:pt>
                <c:pt idx="11">
                  <c:v>0.97754491017964074</c:v>
                </c:pt>
                <c:pt idx="12">
                  <c:v>0.93401015228426398</c:v>
                </c:pt>
                <c:pt idx="13">
                  <c:v>0.86623164763458405</c:v>
                </c:pt>
                <c:pt idx="14">
                  <c:v>0.92427616926503342</c:v>
                </c:pt>
                <c:pt idx="15">
                  <c:v>0.57579787234042556</c:v>
                </c:pt>
                <c:pt idx="16">
                  <c:v>0.99817850637522765</c:v>
                </c:pt>
                <c:pt idx="17">
                  <c:v>0.84580152671755726</c:v>
                </c:pt>
                <c:pt idx="18">
                  <c:v>0.7786624203821656</c:v>
                </c:pt>
                <c:pt idx="19">
                  <c:v>0.676056338028169</c:v>
                </c:pt>
                <c:pt idx="20">
                  <c:v>0.66666666666666663</c:v>
                </c:pt>
                <c:pt idx="21">
                  <c:v>0.63588390501319259</c:v>
                </c:pt>
                <c:pt idx="22">
                  <c:v>0.59315589353612164</c:v>
                </c:pt>
                <c:pt idx="23">
                  <c:v>0.89892802450229714</c:v>
                </c:pt>
                <c:pt idx="24">
                  <c:v>0.96557971014492749</c:v>
                </c:pt>
                <c:pt idx="25">
                  <c:v>0.74576271186440679</c:v>
                </c:pt>
                <c:pt idx="26">
                  <c:v>0.91084337349397593</c:v>
                </c:pt>
                <c:pt idx="27">
                  <c:v>0.76674364896073899</c:v>
                </c:pt>
                <c:pt idx="28">
                  <c:v>0.75547445255474455</c:v>
                </c:pt>
                <c:pt idx="29">
                  <c:v>0.65884476534296033</c:v>
                </c:pt>
                <c:pt idx="30">
                  <c:v>1.0838445807770962</c:v>
                </c:pt>
                <c:pt idx="31">
                  <c:v>1.1614583333333333</c:v>
                </c:pt>
                <c:pt idx="32">
                  <c:v>1.25</c:v>
                </c:pt>
                <c:pt idx="33">
                  <c:v>1.1742738589211619</c:v>
                </c:pt>
                <c:pt idx="34">
                  <c:v>1.1303418803418803</c:v>
                </c:pt>
                <c:pt idx="35">
                  <c:v>0.72572402044293016</c:v>
                </c:pt>
                <c:pt idx="36">
                  <c:v>0.93996247654784237</c:v>
                </c:pt>
                <c:pt idx="37">
                  <c:v>1.1818181818181819</c:v>
                </c:pt>
                <c:pt idx="38">
                  <c:v>0.90740740740740744</c:v>
                </c:pt>
                <c:pt idx="39">
                  <c:v>1.0843373493975903</c:v>
                </c:pt>
                <c:pt idx="40">
                  <c:v>0.95410628019323673</c:v>
                </c:pt>
                <c:pt idx="41">
                  <c:v>1.463013698630137</c:v>
                </c:pt>
                <c:pt idx="42">
                  <c:v>1.0566037735849056</c:v>
                </c:pt>
                <c:pt idx="43">
                  <c:v>1.2085201793721974</c:v>
                </c:pt>
                <c:pt idx="44">
                  <c:v>0.85233644859813085</c:v>
                </c:pt>
                <c:pt idx="45">
                  <c:v>0.75618374558303891</c:v>
                </c:pt>
                <c:pt idx="46">
                  <c:v>0.80340264650283555</c:v>
                </c:pt>
                <c:pt idx="47">
                  <c:v>1.176056338028169</c:v>
                </c:pt>
                <c:pt idx="48">
                  <c:v>0.88622754491017963</c:v>
                </c:pt>
                <c:pt idx="49">
                  <c:v>0.91666666666666663</c:v>
                </c:pt>
                <c:pt idx="50">
                  <c:v>1.0116618075801749</c:v>
                </c:pt>
                <c:pt idx="51">
                  <c:v>0.95</c:v>
                </c:pt>
                <c:pt idx="52">
                  <c:v>0.77468354430379749</c:v>
                </c:pt>
                <c:pt idx="53">
                  <c:v>0.8820224719101124</c:v>
                </c:pt>
                <c:pt idx="54">
                  <c:v>0.4375</c:v>
                </c:pt>
                <c:pt idx="55">
                  <c:v>0.59369202226345086</c:v>
                </c:pt>
                <c:pt idx="56">
                  <c:v>1.0460526315789473</c:v>
                </c:pt>
                <c:pt idx="57">
                  <c:v>1.5093457943925233</c:v>
                </c:pt>
                <c:pt idx="58">
                  <c:v>0.92941176470588238</c:v>
                </c:pt>
                <c:pt idx="59">
                  <c:v>1.1057884231536925</c:v>
                </c:pt>
                <c:pt idx="60">
                  <c:v>1.1216216216216217</c:v>
                </c:pt>
                <c:pt idx="61">
                  <c:v>1.2913752913752914</c:v>
                </c:pt>
                <c:pt idx="62">
                  <c:v>1.7291066282420748</c:v>
                </c:pt>
                <c:pt idx="63">
                  <c:v>1.2748538011695907</c:v>
                </c:pt>
                <c:pt idx="64">
                  <c:v>1.8562091503267975</c:v>
                </c:pt>
                <c:pt idx="65">
                  <c:v>1.3927813163481952</c:v>
                </c:pt>
                <c:pt idx="66">
                  <c:v>3.0326530612244897</c:v>
                </c:pt>
                <c:pt idx="67">
                  <c:v>1.6187499999999999</c:v>
                </c:pt>
                <c:pt idx="68">
                  <c:v>1.371069182389937</c:v>
                </c:pt>
                <c:pt idx="69">
                  <c:v>0.84365325077399378</c:v>
                </c:pt>
                <c:pt idx="70">
                  <c:v>2.1164556962025318</c:v>
                </c:pt>
                <c:pt idx="71">
                  <c:v>1.0992779783393503</c:v>
                </c:pt>
                <c:pt idx="72">
                  <c:v>0.92168674698795183</c:v>
                </c:pt>
                <c:pt idx="73">
                  <c:v>0.84296028880866425</c:v>
                </c:pt>
                <c:pt idx="74">
                  <c:v>0.68</c:v>
                </c:pt>
                <c:pt idx="75">
                  <c:v>0.92431192660550454</c:v>
                </c:pt>
                <c:pt idx="76">
                  <c:v>0.91373239436619713</c:v>
                </c:pt>
                <c:pt idx="77">
                  <c:v>0.77896341463414631</c:v>
                </c:pt>
                <c:pt idx="78">
                  <c:v>0.66890982503364738</c:v>
                </c:pt>
                <c:pt idx="79">
                  <c:v>0.89189189189189189</c:v>
                </c:pt>
                <c:pt idx="80">
                  <c:v>0.6834862385321101</c:v>
                </c:pt>
                <c:pt idx="81">
                  <c:v>1.1009174311926606</c:v>
                </c:pt>
                <c:pt idx="82">
                  <c:v>0.65789473684210531</c:v>
                </c:pt>
                <c:pt idx="83">
                  <c:v>0.94581280788177335</c:v>
                </c:pt>
                <c:pt idx="84">
                  <c:v>1.0479302832244008</c:v>
                </c:pt>
                <c:pt idx="85">
                  <c:v>1.1413276231263383</c:v>
                </c:pt>
                <c:pt idx="86">
                  <c:v>1.161764705882353</c:v>
                </c:pt>
                <c:pt idx="87">
                  <c:v>1.5508684863523574</c:v>
                </c:pt>
                <c:pt idx="88">
                  <c:v>0.7225433526011561</c:v>
                </c:pt>
                <c:pt idx="89">
                  <c:v>1.0136986301369864</c:v>
                </c:pt>
                <c:pt idx="90">
                  <c:v>1.3621730382293762</c:v>
                </c:pt>
                <c:pt idx="91">
                  <c:v>1.4718614718614718</c:v>
                </c:pt>
                <c:pt idx="92">
                  <c:v>1.3064876957494407</c:v>
                </c:pt>
                <c:pt idx="93">
                  <c:v>0.95499999999999996</c:v>
                </c:pt>
                <c:pt idx="94">
                  <c:v>0.8545454545454545</c:v>
                </c:pt>
                <c:pt idx="95">
                  <c:v>0.73263888888888884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154864"/>
        <c:axId val="309153688"/>
      </c:lineChart>
      <c:catAx>
        <c:axId val="309151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91532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0915329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戸数（戸）</a:t>
                </a:r>
              </a:p>
            </c:rich>
          </c:tx>
          <c:layout>
            <c:manualLayout>
              <c:xMode val="edge"/>
              <c:yMode val="edge"/>
              <c:x val="1.1375425897849727E-2"/>
              <c:y val="0.38474576271186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9151728"/>
        <c:crosses val="autoZero"/>
        <c:crossBetween val="between"/>
      </c:valAx>
      <c:catAx>
        <c:axId val="309154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153688"/>
        <c:crosses val="autoZero"/>
        <c:auto val="0"/>
        <c:lblAlgn val="ctr"/>
        <c:lblOffset val="100"/>
        <c:noMultiLvlLbl val="0"/>
      </c:catAx>
      <c:valAx>
        <c:axId val="309153688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前年同月比（％）</a:t>
                </a:r>
              </a:p>
            </c:rich>
          </c:tx>
          <c:layout>
            <c:manualLayout>
              <c:xMode val="edge"/>
              <c:yMode val="edge"/>
              <c:x val="0.96794205072192063"/>
              <c:y val="0.33898305084745761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915486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89345353569935"/>
          <c:y val="0.95593220338983054"/>
          <c:w val="0.56256467941507315"/>
          <c:h val="3.89830508474576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/>
  </sheetView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97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showGridLines="0" zoomScale="70" zoomScaleNormal="75" zoomScaleSheetLayoutView="55" workbookViewId="0">
      <pane xSplit="5" ySplit="3" topLeftCell="F4" activePane="bottomRight" state="frozen"/>
      <selection sqref="A1:N1"/>
      <selection pane="topRight" sqref="A1:N1"/>
      <selection pane="bottomLeft" sqref="A1:N1"/>
      <selection pane="bottomRight" activeCell="G11" sqref="G11"/>
    </sheetView>
  </sheetViews>
  <sheetFormatPr defaultRowHeight="14.25"/>
  <cols>
    <col min="1" max="1" width="4.25" style="4" customWidth="1"/>
    <col min="2" max="3" width="6.625" style="4" customWidth="1"/>
    <col min="4" max="4" width="4.75" style="4" customWidth="1"/>
    <col min="5" max="5" width="10" style="4" bestFit="1" customWidth="1"/>
    <col min="6" max="17" width="12.625" style="4" customWidth="1"/>
    <col min="18" max="18" width="16.625" style="4" customWidth="1"/>
    <col min="19" max="21" width="3.375" style="4" customWidth="1"/>
    <col min="22" max="22" width="9.75" style="4" bestFit="1" customWidth="1"/>
    <col min="23" max="16384" width="9" style="4"/>
  </cols>
  <sheetData>
    <row r="1" spans="1:19" ht="27.75" customHeight="1">
      <c r="A1" s="134" t="s">
        <v>96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6"/>
    </row>
    <row r="2" spans="1:19" ht="27.75" customHeight="1" thickBot="1">
      <c r="A2" s="141" t="s">
        <v>92</v>
      </c>
      <c r="B2" s="141"/>
      <c r="C2" s="141"/>
      <c r="D2" s="141"/>
      <c r="E2" s="141"/>
      <c r="F2" s="141"/>
      <c r="G2" s="141"/>
      <c r="H2" s="7" t="s">
        <v>18</v>
      </c>
      <c r="I2" s="7" t="s">
        <v>18</v>
      </c>
      <c r="J2" s="7" t="s">
        <v>18</v>
      </c>
      <c r="K2" s="7" t="s">
        <v>18</v>
      </c>
      <c r="L2" s="7" t="s">
        <v>18</v>
      </c>
      <c r="M2" s="7" t="s">
        <v>18</v>
      </c>
      <c r="N2" s="7" t="s">
        <v>18</v>
      </c>
      <c r="O2" s="7" t="s">
        <v>18</v>
      </c>
      <c r="P2" s="7" t="s">
        <v>18</v>
      </c>
      <c r="Q2" s="7" t="s">
        <v>18</v>
      </c>
      <c r="R2" s="8" t="s">
        <v>18</v>
      </c>
    </row>
    <row r="3" spans="1:19" s="9" customFormat="1" ht="40.5" customHeight="1" thickBot="1">
      <c r="A3" s="67" t="s">
        <v>18</v>
      </c>
      <c r="B3" s="68" t="s">
        <v>18</v>
      </c>
      <c r="C3" s="68" t="s">
        <v>18</v>
      </c>
      <c r="D3" s="69" t="s">
        <v>47</v>
      </c>
      <c r="E3" s="68" t="s">
        <v>18</v>
      </c>
      <c r="F3" s="114" t="s">
        <v>93</v>
      </c>
      <c r="G3" s="115" t="s">
        <v>15</v>
      </c>
      <c r="H3" s="116" t="s">
        <v>16</v>
      </c>
      <c r="I3" s="115" t="s">
        <v>19</v>
      </c>
      <c r="J3" s="116" t="s">
        <v>20</v>
      </c>
      <c r="K3" s="116" t="s">
        <v>5</v>
      </c>
      <c r="L3" s="115" t="s">
        <v>6</v>
      </c>
      <c r="M3" s="115" t="s">
        <v>7</v>
      </c>
      <c r="N3" s="115" t="s">
        <v>8</v>
      </c>
      <c r="O3" s="115" t="s">
        <v>9</v>
      </c>
      <c r="P3" s="115" t="s">
        <v>12</v>
      </c>
      <c r="Q3" s="10" t="s">
        <v>13</v>
      </c>
      <c r="R3" s="11" t="s">
        <v>45</v>
      </c>
    </row>
    <row r="4" spans="1:19" s="9" customFormat="1" ht="37.5" customHeight="1" thickBot="1">
      <c r="A4" s="12"/>
      <c r="B4" s="148" t="s">
        <v>97</v>
      </c>
      <c r="C4" s="149"/>
      <c r="D4" s="149"/>
      <c r="E4" s="150"/>
      <c r="F4" s="13">
        <v>459</v>
      </c>
      <c r="G4" s="14">
        <v>467</v>
      </c>
      <c r="H4" s="15">
        <v>408</v>
      </c>
      <c r="I4" s="14">
        <v>403</v>
      </c>
      <c r="J4" s="15">
        <v>519</v>
      </c>
      <c r="K4" s="15">
        <v>511</v>
      </c>
      <c r="L4" s="120">
        <v>497</v>
      </c>
      <c r="M4" s="120">
        <v>462</v>
      </c>
      <c r="N4" s="120">
        <v>447</v>
      </c>
      <c r="O4" s="120">
        <v>600</v>
      </c>
      <c r="P4" s="120">
        <v>550</v>
      </c>
      <c r="Q4" s="120">
        <v>576</v>
      </c>
      <c r="R4" s="121">
        <f>SUM(F4:Q4)</f>
        <v>5899</v>
      </c>
    </row>
    <row r="5" spans="1:19" ht="26.85" customHeight="1" thickBot="1">
      <c r="A5" s="12" t="s">
        <v>18</v>
      </c>
      <c r="B5" s="142" t="s">
        <v>21</v>
      </c>
      <c r="C5" s="143"/>
      <c r="D5" s="143"/>
      <c r="E5" s="144"/>
      <c r="F5" s="13">
        <f>SUM(F7:F10)</f>
        <v>481</v>
      </c>
      <c r="G5" s="14">
        <f>SUM(G7:G10)</f>
        <v>533</v>
      </c>
      <c r="H5" s="15">
        <f t="shared" ref="H5:Q5" si="0">SUM(H7:H10)</f>
        <v>474</v>
      </c>
      <c r="I5" s="14">
        <f t="shared" si="0"/>
        <v>625</v>
      </c>
      <c r="J5" s="15">
        <f t="shared" si="0"/>
        <v>375</v>
      </c>
      <c r="K5" s="15">
        <f t="shared" si="0"/>
        <v>518</v>
      </c>
      <c r="L5" s="117">
        <f t="shared" si="0"/>
        <v>677</v>
      </c>
      <c r="M5" s="118">
        <f t="shared" si="0"/>
        <v>680</v>
      </c>
      <c r="N5" s="117">
        <f t="shared" si="0"/>
        <v>584</v>
      </c>
      <c r="O5" s="118">
        <f t="shared" si="0"/>
        <v>573</v>
      </c>
      <c r="P5" s="118">
        <f>SUM(P7:P10)</f>
        <v>470</v>
      </c>
      <c r="Q5" s="118">
        <f t="shared" si="0"/>
        <v>422</v>
      </c>
      <c r="R5" s="119">
        <f>SUM(F5:Q5)</f>
        <v>6412</v>
      </c>
    </row>
    <row r="6" spans="1:19" ht="26.85" customHeight="1" thickTop="1" thickBot="1">
      <c r="A6" s="12" t="s">
        <v>18</v>
      </c>
      <c r="B6" s="145" t="s">
        <v>49</v>
      </c>
      <c r="C6" s="146"/>
      <c r="D6" s="146"/>
      <c r="E6" s="147"/>
      <c r="F6" s="44">
        <f>F5/F4</f>
        <v>1.0479302832244008</v>
      </c>
      <c r="G6" s="45">
        <f t="shared" ref="G6:R6" si="1">G5/G4</f>
        <v>1.1413276231263383</v>
      </c>
      <c r="H6" s="46">
        <f t="shared" si="1"/>
        <v>1.161764705882353</v>
      </c>
      <c r="I6" s="45">
        <f t="shared" si="1"/>
        <v>1.5508684863523574</v>
      </c>
      <c r="J6" s="46">
        <f t="shared" si="1"/>
        <v>0.7225433526011561</v>
      </c>
      <c r="K6" s="46">
        <f t="shared" si="1"/>
        <v>1.0136986301369864</v>
      </c>
      <c r="L6" s="46">
        <f t="shared" si="1"/>
        <v>1.3621730382293762</v>
      </c>
      <c r="M6" s="47">
        <f t="shared" si="1"/>
        <v>1.4718614718614718</v>
      </c>
      <c r="N6" s="46">
        <f t="shared" si="1"/>
        <v>1.3064876957494407</v>
      </c>
      <c r="O6" s="47">
        <f t="shared" si="1"/>
        <v>0.95499999999999996</v>
      </c>
      <c r="P6" s="47">
        <f t="shared" si="1"/>
        <v>0.8545454545454545</v>
      </c>
      <c r="Q6" s="47">
        <f t="shared" si="1"/>
        <v>0.73263888888888884</v>
      </c>
      <c r="R6" s="48">
        <f t="shared" si="1"/>
        <v>1.0869638921851161</v>
      </c>
    </row>
    <row r="7" spans="1:19" ht="26.85" customHeight="1" thickTop="1">
      <c r="A7" s="12" t="s">
        <v>18</v>
      </c>
      <c r="B7" s="127" t="s">
        <v>42</v>
      </c>
      <c r="C7" s="128"/>
      <c r="D7" s="17" t="s">
        <v>18</v>
      </c>
      <c r="E7" s="18" t="s">
        <v>22</v>
      </c>
      <c r="F7" s="19">
        <v>220</v>
      </c>
      <c r="G7" s="20">
        <v>249</v>
      </c>
      <c r="H7" s="21">
        <v>222</v>
      </c>
      <c r="I7" s="20">
        <v>249</v>
      </c>
      <c r="J7" s="107">
        <v>178</v>
      </c>
      <c r="K7" s="107">
        <v>229</v>
      </c>
      <c r="L7" s="107">
        <v>249</v>
      </c>
      <c r="M7" s="107">
        <v>261</v>
      </c>
      <c r="N7" s="107">
        <v>289</v>
      </c>
      <c r="O7" s="21">
        <v>222</v>
      </c>
      <c r="P7" s="21">
        <v>261</v>
      </c>
      <c r="Q7" s="21">
        <v>212</v>
      </c>
      <c r="R7" s="22">
        <f t="shared" ref="R7:R32" si="2">SUM(F7:Q7)</f>
        <v>2841</v>
      </c>
    </row>
    <row r="8" spans="1:19" ht="26.85" customHeight="1">
      <c r="A8" s="12" t="s">
        <v>18</v>
      </c>
      <c r="B8" s="129"/>
      <c r="C8" s="130"/>
      <c r="D8" s="17" t="s">
        <v>18</v>
      </c>
      <c r="E8" s="18" t="s">
        <v>23</v>
      </c>
      <c r="F8" s="19">
        <v>154</v>
      </c>
      <c r="G8" s="20">
        <v>198</v>
      </c>
      <c r="H8" s="21">
        <v>210</v>
      </c>
      <c r="I8" s="20">
        <v>211</v>
      </c>
      <c r="J8" s="107">
        <v>177</v>
      </c>
      <c r="K8" s="107">
        <v>204</v>
      </c>
      <c r="L8" s="107">
        <v>182</v>
      </c>
      <c r="M8" s="107">
        <v>309</v>
      </c>
      <c r="N8" s="107">
        <v>250</v>
      </c>
      <c r="O8" s="21">
        <v>266</v>
      </c>
      <c r="P8" s="21">
        <v>172</v>
      </c>
      <c r="Q8" s="21">
        <v>171</v>
      </c>
      <c r="R8" s="23">
        <f t="shared" si="2"/>
        <v>2504</v>
      </c>
    </row>
    <row r="9" spans="1:19" ht="26.85" customHeight="1">
      <c r="A9" s="16" t="s">
        <v>18</v>
      </c>
      <c r="B9" s="129"/>
      <c r="C9" s="130"/>
      <c r="D9" s="17" t="s">
        <v>18</v>
      </c>
      <c r="E9" s="18" t="s">
        <v>24</v>
      </c>
      <c r="F9" s="19">
        <v>2</v>
      </c>
      <c r="G9" s="20">
        <v>0</v>
      </c>
      <c r="H9" s="21">
        <v>0</v>
      </c>
      <c r="I9" s="20">
        <v>0</v>
      </c>
      <c r="J9" s="107">
        <v>0</v>
      </c>
      <c r="K9" s="107">
        <v>2</v>
      </c>
      <c r="L9" s="107">
        <v>57</v>
      </c>
      <c r="M9" s="107">
        <v>1</v>
      </c>
      <c r="N9" s="107">
        <v>0</v>
      </c>
      <c r="O9" s="21">
        <v>0</v>
      </c>
      <c r="P9" s="21">
        <v>4</v>
      </c>
      <c r="Q9" s="21">
        <v>6</v>
      </c>
      <c r="R9" s="23">
        <f t="shared" si="2"/>
        <v>72</v>
      </c>
    </row>
    <row r="10" spans="1:19" ht="26.85" customHeight="1">
      <c r="A10" s="12" t="s">
        <v>18</v>
      </c>
      <c r="B10" s="129"/>
      <c r="C10" s="130"/>
      <c r="D10" s="49" t="s">
        <v>18</v>
      </c>
      <c r="E10" s="50" t="s">
        <v>25</v>
      </c>
      <c r="F10" s="51">
        <v>105</v>
      </c>
      <c r="G10" s="52">
        <v>86</v>
      </c>
      <c r="H10" s="53">
        <v>42</v>
      </c>
      <c r="I10" s="52">
        <v>165</v>
      </c>
      <c r="J10" s="109">
        <v>20</v>
      </c>
      <c r="K10" s="109">
        <v>83</v>
      </c>
      <c r="L10" s="109">
        <v>189</v>
      </c>
      <c r="M10" s="109">
        <v>109</v>
      </c>
      <c r="N10" s="109">
        <v>45</v>
      </c>
      <c r="O10" s="53">
        <v>85</v>
      </c>
      <c r="P10" s="53">
        <v>33</v>
      </c>
      <c r="Q10" s="53">
        <v>33</v>
      </c>
      <c r="R10" s="54">
        <f t="shared" si="2"/>
        <v>995</v>
      </c>
    </row>
    <row r="11" spans="1:19" ht="26.85" customHeight="1">
      <c r="A11" s="12"/>
      <c r="B11" s="129"/>
      <c r="C11" s="130"/>
      <c r="D11" s="49"/>
      <c r="E11" s="55" t="s">
        <v>86</v>
      </c>
      <c r="F11" s="56">
        <f>F10-F12</f>
        <v>65</v>
      </c>
      <c r="G11" s="57">
        <f t="shared" ref="G11:Q11" si="3">G10-G12</f>
        <v>60</v>
      </c>
      <c r="H11" s="58">
        <f t="shared" si="3"/>
        <v>0</v>
      </c>
      <c r="I11" s="57">
        <f t="shared" si="3"/>
        <v>134</v>
      </c>
      <c r="J11" s="110">
        <f t="shared" si="3"/>
        <v>2</v>
      </c>
      <c r="K11" s="110">
        <f t="shared" si="3"/>
        <v>54</v>
      </c>
      <c r="L11" s="110">
        <f t="shared" si="3"/>
        <v>156</v>
      </c>
      <c r="M11" s="110">
        <f t="shared" si="3"/>
        <v>87</v>
      </c>
      <c r="N11" s="110">
        <f t="shared" si="3"/>
        <v>0</v>
      </c>
      <c r="O11" s="58">
        <f t="shared" si="3"/>
        <v>35</v>
      </c>
      <c r="P11" s="58">
        <f t="shared" si="3"/>
        <v>0</v>
      </c>
      <c r="Q11" s="58">
        <f t="shared" si="3"/>
        <v>4</v>
      </c>
      <c r="R11" s="59">
        <f t="shared" si="2"/>
        <v>597</v>
      </c>
    </row>
    <row r="12" spans="1:19" ht="26.85" customHeight="1" thickBot="1">
      <c r="A12" s="12"/>
      <c r="B12" s="131"/>
      <c r="C12" s="132"/>
      <c r="D12" s="60"/>
      <c r="E12" s="61" t="s">
        <v>43</v>
      </c>
      <c r="F12" s="62">
        <v>40</v>
      </c>
      <c r="G12" s="63">
        <v>26</v>
      </c>
      <c r="H12" s="64">
        <v>42</v>
      </c>
      <c r="I12" s="63">
        <v>31</v>
      </c>
      <c r="J12" s="111">
        <v>18</v>
      </c>
      <c r="K12" s="111">
        <v>29</v>
      </c>
      <c r="L12" s="111">
        <v>33</v>
      </c>
      <c r="M12" s="111">
        <v>22</v>
      </c>
      <c r="N12" s="111">
        <v>45</v>
      </c>
      <c r="O12" s="111">
        <v>50</v>
      </c>
      <c r="P12" s="111">
        <v>33</v>
      </c>
      <c r="Q12" s="111">
        <v>29</v>
      </c>
      <c r="R12" s="65">
        <f>+R10-R11</f>
        <v>398</v>
      </c>
    </row>
    <row r="13" spans="1:19" ht="26.85" customHeight="1" thickTop="1">
      <c r="A13" s="12" t="s">
        <v>26</v>
      </c>
      <c r="B13" s="135" t="s">
        <v>50</v>
      </c>
      <c r="C13" s="136"/>
      <c r="D13" s="125" t="s">
        <v>27</v>
      </c>
      <c r="E13" s="126"/>
      <c r="F13" s="19">
        <v>318</v>
      </c>
      <c r="G13" s="20">
        <v>361</v>
      </c>
      <c r="H13" s="21">
        <v>353</v>
      </c>
      <c r="I13" s="20">
        <v>387</v>
      </c>
      <c r="J13" s="107">
        <v>297</v>
      </c>
      <c r="K13" s="107">
        <v>317</v>
      </c>
      <c r="L13" s="107">
        <v>439</v>
      </c>
      <c r="M13" s="107">
        <v>517</v>
      </c>
      <c r="N13" s="107">
        <v>453</v>
      </c>
      <c r="O13" s="107">
        <v>409</v>
      </c>
      <c r="P13" s="107">
        <v>352</v>
      </c>
      <c r="Q13" s="107">
        <v>348</v>
      </c>
      <c r="R13" s="22">
        <f t="shared" si="2"/>
        <v>4551</v>
      </c>
    </row>
    <row r="14" spans="1:19" ht="26.85" customHeight="1">
      <c r="A14" s="12" t="s">
        <v>18</v>
      </c>
      <c r="B14" s="137"/>
      <c r="C14" s="138"/>
      <c r="D14" s="30" t="s">
        <v>18</v>
      </c>
      <c r="E14" s="31" t="s">
        <v>28</v>
      </c>
      <c r="F14" s="19">
        <f>F13-F15-F16</f>
        <v>227</v>
      </c>
      <c r="G14" s="20">
        <f t="shared" ref="G14:Q14" si="4">G13-G15-G16</f>
        <v>256</v>
      </c>
      <c r="H14" s="21">
        <f t="shared" si="4"/>
        <v>241</v>
      </c>
      <c r="I14" s="20">
        <f t="shared" si="4"/>
        <v>249</v>
      </c>
      <c r="J14" s="107">
        <f t="shared" si="4"/>
        <v>187</v>
      </c>
      <c r="K14" s="107">
        <f t="shared" si="4"/>
        <v>217</v>
      </c>
      <c r="L14" s="107">
        <f t="shared" si="4"/>
        <v>288</v>
      </c>
      <c r="M14" s="107">
        <f t="shared" si="4"/>
        <v>301</v>
      </c>
      <c r="N14" s="107">
        <f t="shared" si="4"/>
        <v>322</v>
      </c>
      <c r="O14" s="107">
        <f t="shared" si="4"/>
        <v>239</v>
      </c>
      <c r="P14" s="107">
        <f t="shared" si="4"/>
        <v>275</v>
      </c>
      <c r="Q14" s="107">
        <f t="shared" si="4"/>
        <v>241</v>
      </c>
      <c r="R14" s="23">
        <f t="shared" si="2"/>
        <v>3043</v>
      </c>
    </row>
    <row r="15" spans="1:19" ht="26.85" customHeight="1">
      <c r="A15" s="12" t="s">
        <v>18</v>
      </c>
      <c r="B15" s="137"/>
      <c r="C15" s="138"/>
      <c r="D15" s="32" t="s">
        <v>18</v>
      </c>
      <c r="E15" s="33" t="s">
        <v>30</v>
      </c>
      <c r="F15" s="19">
        <v>11</v>
      </c>
      <c r="G15" s="20">
        <v>7</v>
      </c>
      <c r="H15" s="21">
        <v>20</v>
      </c>
      <c r="I15" s="20">
        <v>9</v>
      </c>
      <c r="J15" s="107">
        <v>12</v>
      </c>
      <c r="K15" s="107">
        <v>9</v>
      </c>
      <c r="L15" s="107">
        <v>12</v>
      </c>
      <c r="M15" s="107">
        <v>8</v>
      </c>
      <c r="N15" s="107">
        <v>8</v>
      </c>
      <c r="O15" s="107">
        <v>9</v>
      </c>
      <c r="P15" s="107">
        <v>15</v>
      </c>
      <c r="Q15" s="107">
        <v>12</v>
      </c>
      <c r="R15" s="23">
        <f t="shared" si="2"/>
        <v>132</v>
      </c>
    </row>
    <row r="16" spans="1:19" ht="26.85" customHeight="1" thickBot="1">
      <c r="A16" s="12" t="s">
        <v>18</v>
      </c>
      <c r="B16" s="137"/>
      <c r="C16" s="138"/>
      <c r="D16" s="34" t="s">
        <v>18</v>
      </c>
      <c r="E16" s="35" t="s">
        <v>31</v>
      </c>
      <c r="F16" s="26">
        <v>80</v>
      </c>
      <c r="G16" s="27">
        <v>98</v>
      </c>
      <c r="H16" s="28">
        <v>92</v>
      </c>
      <c r="I16" s="27">
        <v>129</v>
      </c>
      <c r="J16" s="108">
        <v>98</v>
      </c>
      <c r="K16" s="108">
        <v>91</v>
      </c>
      <c r="L16" s="108">
        <v>139</v>
      </c>
      <c r="M16" s="108">
        <v>208</v>
      </c>
      <c r="N16" s="108">
        <v>123</v>
      </c>
      <c r="O16" s="108">
        <v>161</v>
      </c>
      <c r="P16" s="108">
        <v>62</v>
      </c>
      <c r="Q16" s="108">
        <v>95</v>
      </c>
      <c r="R16" s="29">
        <f t="shared" si="2"/>
        <v>1376</v>
      </c>
    </row>
    <row r="17" spans="1:22" ht="26.85" customHeight="1" thickTop="1">
      <c r="A17" s="12" t="s">
        <v>18</v>
      </c>
      <c r="B17" s="137"/>
      <c r="C17" s="138"/>
      <c r="D17" s="125" t="s">
        <v>32</v>
      </c>
      <c r="E17" s="126"/>
      <c r="F17" s="19">
        <f t="shared" ref="F17:Q17" si="5">+F5-F13</f>
        <v>163</v>
      </c>
      <c r="G17" s="20">
        <f t="shared" si="5"/>
        <v>172</v>
      </c>
      <c r="H17" s="21">
        <f t="shared" si="5"/>
        <v>121</v>
      </c>
      <c r="I17" s="20">
        <f t="shared" si="5"/>
        <v>238</v>
      </c>
      <c r="J17" s="107">
        <f t="shared" si="5"/>
        <v>78</v>
      </c>
      <c r="K17" s="107">
        <f t="shared" si="5"/>
        <v>201</v>
      </c>
      <c r="L17" s="107">
        <f t="shared" si="5"/>
        <v>238</v>
      </c>
      <c r="M17" s="107">
        <f t="shared" si="5"/>
        <v>163</v>
      </c>
      <c r="N17" s="107">
        <f t="shared" si="5"/>
        <v>131</v>
      </c>
      <c r="O17" s="107">
        <f t="shared" si="5"/>
        <v>164</v>
      </c>
      <c r="P17" s="107">
        <f t="shared" si="5"/>
        <v>118</v>
      </c>
      <c r="Q17" s="107">
        <f t="shared" si="5"/>
        <v>74</v>
      </c>
      <c r="R17" s="23">
        <f t="shared" si="2"/>
        <v>1861</v>
      </c>
    </row>
    <row r="18" spans="1:22" ht="26.85" customHeight="1">
      <c r="A18" s="16" t="s">
        <v>33</v>
      </c>
      <c r="B18" s="137"/>
      <c r="C18" s="138"/>
      <c r="D18" s="30" t="s">
        <v>18</v>
      </c>
      <c r="E18" s="31" t="s">
        <v>28</v>
      </c>
      <c r="F18" s="19">
        <f>F17-F19</f>
        <v>86</v>
      </c>
      <c r="G18" s="20">
        <f t="shared" ref="G18:Q18" si="6">G17-G19</f>
        <v>132</v>
      </c>
      <c r="H18" s="21">
        <f t="shared" si="6"/>
        <v>54</v>
      </c>
      <c r="I18" s="20">
        <f t="shared" si="6"/>
        <v>171</v>
      </c>
      <c r="J18" s="107">
        <f t="shared" si="6"/>
        <v>38</v>
      </c>
      <c r="K18" s="107">
        <f t="shared" si="6"/>
        <v>107</v>
      </c>
      <c r="L18" s="107">
        <f t="shared" si="6"/>
        <v>201</v>
      </c>
      <c r="M18" s="107">
        <f t="shared" si="6"/>
        <v>120</v>
      </c>
      <c r="N18" s="107">
        <f t="shared" si="6"/>
        <v>64</v>
      </c>
      <c r="O18" s="107">
        <f t="shared" si="6"/>
        <v>127</v>
      </c>
      <c r="P18" s="107">
        <f t="shared" si="6"/>
        <v>48</v>
      </c>
      <c r="Q18" s="107">
        <f t="shared" si="6"/>
        <v>19</v>
      </c>
      <c r="R18" s="23">
        <f t="shared" si="2"/>
        <v>1167</v>
      </c>
    </row>
    <row r="19" spans="1:22" ht="26.85" customHeight="1" thickBot="1">
      <c r="A19" s="12" t="s">
        <v>18</v>
      </c>
      <c r="B19" s="139"/>
      <c r="C19" s="140"/>
      <c r="D19" s="24" t="s">
        <v>29</v>
      </c>
      <c r="E19" s="36" t="s">
        <v>30</v>
      </c>
      <c r="F19" s="26">
        <v>77</v>
      </c>
      <c r="G19" s="27">
        <v>40</v>
      </c>
      <c r="H19" s="28">
        <v>67</v>
      </c>
      <c r="I19" s="27">
        <v>67</v>
      </c>
      <c r="J19" s="108">
        <v>40</v>
      </c>
      <c r="K19" s="108">
        <v>94</v>
      </c>
      <c r="L19" s="108">
        <v>37</v>
      </c>
      <c r="M19" s="108">
        <v>43</v>
      </c>
      <c r="N19" s="108">
        <v>67</v>
      </c>
      <c r="O19" s="28">
        <v>37</v>
      </c>
      <c r="P19" s="28">
        <v>70</v>
      </c>
      <c r="Q19" s="28">
        <v>55</v>
      </c>
      <c r="R19" s="29">
        <f t="shared" si="2"/>
        <v>694</v>
      </c>
    </row>
    <row r="20" spans="1:22" ht="26.85" customHeight="1" thickTop="1">
      <c r="A20" s="12" t="s">
        <v>18</v>
      </c>
      <c r="B20" s="133" t="s">
        <v>53</v>
      </c>
      <c r="C20" s="128"/>
      <c r="D20" s="17" t="s">
        <v>18</v>
      </c>
      <c r="E20" s="18" t="s">
        <v>34</v>
      </c>
      <c r="F20" s="19">
        <v>268</v>
      </c>
      <c r="G20" s="20">
        <v>267</v>
      </c>
      <c r="H20" s="21">
        <v>269</v>
      </c>
      <c r="I20" s="105">
        <v>284</v>
      </c>
      <c r="J20" s="107">
        <v>203</v>
      </c>
      <c r="K20" s="107">
        <v>264</v>
      </c>
      <c r="L20" s="107">
        <v>292</v>
      </c>
      <c r="M20" s="107">
        <v>292</v>
      </c>
      <c r="N20" s="107">
        <v>343</v>
      </c>
      <c r="O20" s="21">
        <v>278</v>
      </c>
      <c r="P20" s="21">
        <v>303</v>
      </c>
      <c r="Q20" s="21">
        <v>244</v>
      </c>
      <c r="R20" s="22">
        <f t="shared" si="2"/>
        <v>3307</v>
      </c>
    </row>
    <row r="21" spans="1:22" ht="26.85" customHeight="1">
      <c r="A21" s="12" t="s">
        <v>18</v>
      </c>
      <c r="B21" s="129"/>
      <c r="C21" s="130"/>
      <c r="D21" s="17" t="s">
        <v>18</v>
      </c>
      <c r="E21" s="18" t="s">
        <v>35</v>
      </c>
      <c r="F21" s="19">
        <v>132</v>
      </c>
      <c r="G21" s="20">
        <v>139</v>
      </c>
      <c r="H21" s="21">
        <v>187</v>
      </c>
      <c r="I21" s="105">
        <v>170</v>
      </c>
      <c r="J21" s="107">
        <v>154</v>
      </c>
      <c r="K21" s="107">
        <v>166</v>
      </c>
      <c r="L21" s="107">
        <v>164</v>
      </c>
      <c r="M21" s="107">
        <v>248</v>
      </c>
      <c r="N21" s="107">
        <v>170</v>
      </c>
      <c r="O21" s="21">
        <v>146</v>
      </c>
      <c r="P21" s="21">
        <v>126</v>
      </c>
      <c r="Q21" s="21">
        <v>128</v>
      </c>
      <c r="R21" s="23">
        <f t="shared" si="2"/>
        <v>1930</v>
      </c>
    </row>
    <row r="22" spans="1:22" ht="26.85" customHeight="1" thickBot="1">
      <c r="A22" s="12" t="s">
        <v>18</v>
      </c>
      <c r="B22" s="131"/>
      <c r="C22" s="132"/>
      <c r="D22" s="24" t="s">
        <v>18</v>
      </c>
      <c r="E22" s="25" t="s">
        <v>36</v>
      </c>
      <c r="F22" s="26">
        <v>81</v>
      </c>
      <c r="G22" s="27">
        <v>118</v>
      </c>
      <c r="H22" s="28">
        <v>18</v>
      </c>
      <c r="I22" s="106">
        <v>171</v>
      </c>
      <c r="J22" s="108">
        <v>18</v>
      </c>
      <c r="K22" s="108">
        <v>88</v>
      </c>
      <c r="L22" s="108">
        <v>221</v>
      </c>
      <c r="M22" s="108">
        <v>140</v>
      </c>
      <c r="N22" s="108">
        <v>71</v>
      </c>
      <c r="O22" s="28">
        <v>149</v>
      </c>
      <c r="P22" s="28">
        <v>41</v>
      </c>
      <c r="Q22" s="28">
        <v>50</v>
      </c>
      <c r="R22" s="29">
        <f t="shared" si="2"/>
        <v>1166</v>
      </c>
    </row>
    <row r="23" spans="1:22" ht="26.85" customHeight="1" thickTop="1">
      <c r="A23" s="16" t="s">
        <v>37</v>
      </c>
      <c r="B23" s="127" t="s">
        <v>51</v>
      </c>
      <c r="C23" s="128"/>
      <c r="D23" s="17" t="s">
        <v>18</v>
      </c>
      <c r="E23" s="18" t="s">
        <v>38</v>
      </c>
      <c r="F23" s="19">
        <v>453</v>
      </c>
      <c r="G23" s="20">
        <v>515</v>
      </c>
      <c r="H23" s="21">
        <v>460</v>
      </c>
      <c r="I23" s="20">
        <v>582</v>
      </c>
      <c r="J23" s="107">
        <v>348</v>
      </c>
      <c r="K23" s="107">
        <v>433</v>
      </c>
      <c r="L23" s="21">
        <v>589</v>
      </c>
      <c r="M23" s="21">
        <v>635</v>
      </c>
      <c r="N23" s="21">
        <v>523</v>
      </c>
      <c r="O23" s="21">
        <v>481</v>
      </c>
      <c r="P23" s="21">
        <v>417</v>
      </c>
      <c r="Q23" s="21">
        <v>382</v>
      </c>
      <c r="R23" s="22">
        <f t="shared" si="2"/>
        <v>5818</v>
      </c>
    </row>
    <row r="24" spans="1:22" ht="26.85" customHeight="1">
      <c r="A24" s="12" t="s">
        <v>18</v>
      </c>
      <c r="B24" s="129"/>
      <c r="C24" s="130"/>
      <c r="D24" s="17" t="s">
        <v>18</v>
      </c>
      <c r="E24" s="18" t="s">
        <v>39</v>
      </c>
      <c r="F24" s="19">
        <v>0</v>
      </c>
      <c r="G24" s="20">
        <v>0</v>
      </c>
      <c r="H24" s="21">
        <v>0</v>
      </c>
      <c r="I24" s="20">
        <v>0</v>
      </c>
      <c r="J24" s="107">
        <v>0</v>
      </c>
      <c r="K24" s="107">
        <v>0</v>
      </c>
      <c r="L24" s="21">
        <v>0</v>
      </c>
      <c r="M24" s="21">
        <v>0</v>
      </c>
      <c r="N24" s="21">
        <v>0</v>
      </c>
      <c r="O24" s="21">
        <v>44</v>
      </c>
      <c r="P24" s="21">
        <v>0</v>
      </c>
      <c r="Q24" s="21">
        <v>0</v>
      </c>
      <c r="R24" s="23">
        <f t="shared" si="2"/>
        <v>44</v>
      </c>
    </row>
    <row r="25" spans="1:22" ht="26.85" customHeight="1">
      <c r="A25" s="12" t="s">
        <v>18</v>
      </c>
      <c r="B25" s="129"/>
      <c r="C25" s="130"/>
      <c r="D25" s="17" t="s">
        <v>18</v>
      </c>
      <c r="E25" s="112" t="s">
        <v>84</v>
      </c>
      <c r="F25" s="19">
        <v>19</v>
      </c>
      <c r="G25" s="20">
        <v>8</v>
      </c>
      <c r="H25" s="21">
        <v>7</v>
      </c>
      <c r="I25" s="20">
        <v>28</v>
      </c>
      <c r="J25" s="107">
        <v>18</v>
      </c>
      <c r="K25" s="107">
        <v>67</v>
      </c>
      <c r="L25" s="21">
        <v>78</v>
      </c>
      <c r="M25" s="21">
        <v>32</v>
      </c>
      <c r="N25" s="21">
        <v>46</v>
      </c>
      <c r="O25" s="21">
        <v>26</v>
      </c>
      <c r="P25" s="21">
        <v>35</v>
      </c>
      <c r="Q25" s="21">
        <v>21</v>
      </c>
      <c r="R25" s="23">
        <f t="shared" si="2"/>
        <v>385</v>
      </c>
    </row>
    <row r="26" spans="1:22" ht="26.85" customHeight="1">
      <c r="A26" s="12" t="s">
        <v>18</v>
      </c>
      <c r="B26" s="129"/>
      <c r="C26" s="130"/>
      <c r="D26" s="17" t="s">
        <v>18</v>
      </c>
      <c r="E26" s="112" t="s">
        <v>85</v>
      </c>
      <c r="F26" s="19">
        <v>0</v>
      </c>
      <c r="G26" s="20">
        <v>0</v>
      </c>
      <c r="H26" s="21">
        <v>0</v>
      </c>
      <c r="I26" s="20">
        <v>0</v>
      </c>
      <c r="J26" s="107">
        <v>0</v>
      </c>
      <c r="K26" s="107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3">
        <f t="shared" si="2"/>
        <v>0</v>
      </c>
    </row>
    <row r="27" spans="1:22" ht="26.85" customHeight="1" thickBot="1">
      <c r="A27" s="12" t="s">
        <v>18</v>
      </c>
      <c r="B27" s="131"/>
      <c r="C27" s="132"/>
      <c r="D27" s="24" t="s">
        <v>18</v>
      </c>
      <c r="E27" s="25" t="s">
        <v>40</v>
      </c>
      <c r="F27" s="26">
        <v>9</v>
      </c>
      <c r="G27" s="27">
        <v>10</v>
      </c>
      <c r="H27" s="28">
        <v>7</v>
      </c>
      <c r="I27" s="27">
        <v>15</v>
      </c>
      <c r="J27" s="108">
        <v>9</v>
      </c>
      <c r="K27" s="108">
        <v>18</v>
      </c>
      <c r="L27" s="28">
        <v>10</v>
      </c>
      <c r="M27" s="28">
        <v>13</v>
      </c>
      <c r="N27" s="28">
        <v>15</v>
      </c>
      <c r="O27" s="28">
        <v>22</v>
      </c>
      <c r="P27" s="28">
        <v>18</v>
      </c>
      <c r="Q27" s="28">
        <v>19</v>
      </c>
      <c r="R27" s="29">
        <f t="shared" si="2"/>
        <v>165</v>
      </c>
    </row>
    <row r="28" spans="1:22" ht="26.85" customHeight="1" thickTop="1">
      <c r="A28" s="16" t="s">
        <v>41</v>
      </c>
      <c r="B28" s="133" t="s">
        <v>52</v>
      </c>
      <c r="C28" s="128"/>
      <c r="D28" s="17" t="s">
        <v>18</v>
      </c>
      <c r="E28" s="18" t="s">
        <v>22</v>
      </c>
      <c r="F28" s="19">
        <v>27009</v>
      </c>
      <c r="G28" s="20">
        <v>30327</v>
      </c>
      <c r="H28" s="21">
        <v>28110</v>
      </c>
      <c r="I28" s="20">
        <v>31367</v>
      </c>
      <c r="J28" s="105">
        <v>22211</v>
      </c>
      <c r="K28" s="105">
        <v>29505</v>
      </c>
      <c r="L28" s="21">
        <v>30858</v>
      </c>
      <c r="M28" s="21">
        <v>33272</v>
      </c>
      <c r="N28" s="21">
        <v>35838</v>
      </c>
      <c r="O28" s="21">
        <v>28064</v>
      </c>
      <c r="P28" s="21">
        <v>31580</v>
      </c>
      <c r="Q28" s="21">
        <v>25445</v>
      </c>
      <c r="R28" s="22">
        <f t="shared" si="2"/>
        <v>353586</v>
      </c>
      <c r="T28" s="37"/>
    </row>
    <row r="29" spans="1:22" ht="26.85" customHeight="1">
      <c r="A29" s="12" t="s">
        <v>18</v>
      </c>
      <c r="B29" s="129"/>
      <c r="C29" s="130"/>
      <c r="D29" s="17" t="s">
        <v>18</v>
      </c>
      <c r="E29" s="18" t="s">
        <v>23</v>
      </c>
      <c r="F29" s="19">
        <v>613</v>
      </c>
      <c r="G29" s="20">
        <v>9921</v>
      </c>
      <c r="H29" s="21">
        <v>10889</v>
      </c>
      <c r="I29" s="20">
        <v>11854</v>
      </c>
      <c r="J29" s="105">
        <v>9252</v>
      </c>
      <c r="K29" s="105">
        <v>10281</v>
      </c>
      <c r="L29" s="21">
        <v>9973</v>
      </c>
      <c r="M29" s="21">
        <v>15981</v>
      </c>
      <c r="N29" s="21">
        <v>13381</v>
      </c>
      <c r="O29" s="21">
        <v>14722</v>
      </c>
      <c r="P29" s="21">
        <v>8931</v>
      </c>
      <c r="Q29" s="21">
        <v>9054</v>
      </c>
      <c r="R29" s="23">
        <f t="shared" si="2"/>
        <v>124852</v>
      </c>
    </row>
    <row r="30" spans="1:22" ht="26.85" customHeight="1">
      <c r="A30" s="12" t="s">
        <v>18</v>
      </c>
      <c r="B30" s="129"/>
      <c r="C30" s="130"/>
      <c r="D30" s="17" t="s">
        <v>18</v>
      </c>
      <c r="E30" s="18" t="s">
        <v>24</v>
      </c>
      <c r="F30" s="19">
        <v>162</v>
      </c>
      <c r="G30" s="20">
        <v>0</v>
      </c>
      <c r="H30" s="21">
        <v>0</v>
      </c>
      <c r="I30" s="20">
        <v>0</v>
      </c>
      <c r="J30" s="105">
        <v>0</v>
      </c>
      <c r="K30" s="105">
        <v>154</v>
      </c>
      <c r="L30" s="21">
        <v>1883</v>
      </c>
      <c r="M30" s="21">
        <v>68</v>
      </c>
      <c r="N30" s="21">
        <v>0</v>
      </c>
      <c r="O30" s="21">
        <v>0</v>
      </c>
      <c r="P30" s="21">
        <v>159</v>
      </c>
      <c r="Q30" s="21">
        <v>228</v>
      </c>
      <c r="R30" s="23">
        <f t="shared" si="2"/>
        <v>2654</v>
      </c>
    </row>
    <row r="31" spans="1:22" ht="26.85" customHeight="1" thickBot="1">
      <c r="A31" s="12" t="s">
        <v>18</v>
      </c>
      <c r="B31" s="131"/>
      <c r="C31" s="132"/>
      <c r="D31" s="24" t="s">
        <v>18</v>
      </c>
      <c r="E31" s="25" t="s">
        <v>25</v>
      </c>
      <c r="F31" s="26">
        <v>4410</v>
      </c>
      <c r="G31" s="27">
        <v>7741</v>
      </c>
      <c r="H31" s="28">
        <v>4520</v>
      </c>
      <c r="I31" s="27">
        <v>16385</v>
      </c>
      <c r="J31" s="106">
        <v>2041</v>
      </c>
      <c r="K31" s="106">
        <v>7178</v>
      </c>
      <c r="L31" s="28">
        <v>17263</v>
      </c>
      <c r="M31" s="28">
        <v>10229</v>
      </c>
      <c r="N31" s="28">
        <v>9241</v>
      </c>
      <c r="O31" s="28">
        <v>8542</v>
      </c>
      <c r="P31" s="28">
        <v>3512</v>
      </c>
      <c r="Q31" s="28">
        <v>3378</v>
      </c>
      <c r="R31" s="29">
        <f t="shared" si="2"/>
        <v>94440</v>
      </c>
    </row>
    <row r="32" spans="1:22" ht="26.85" customHeight="1" thickTop="1" thickBot="1">
      <c r="A32" s="42" t="s">
        <v>18</v>
      </c>
      <c r="B32" s="122" t="s">
        <v>48</v>
      </c>
      <c r="C32" s="123"/>
      <c r="D32" s="123"/>
      <c r="E32" s="124"/>
      <c r="F32" s="38">
        <f>SUM(F28:F31)</f>
        <v>32194</v>
      </c>
      <c r="G32" s="39">
        <f>SUM(G28:G31)</f>
        <v>47989</v>
      </c>
      <c r="H32" s="40">
        <f>SUM(H28:H31)</f>
        <v>43519</v>
      </c>
      <c r="I32" s="39">
        <f>SUM(I28:I31)</f>
        <v>59606</v>
      </c>
      <c r="J32" s="39">
        <f>SUM(J28:J31)</f>
        <v>33504</v>
      </c>
      <c r="K32" s="39">
        <f t="shared" ref="K32:Q32" si="7">SUM(K28:K31)</f>
        <v>47118</v>
      </c>
      <c r="L32" s="40">
        <f t="shared" si="7"/>
        <v>59977</v>
      </c>
      <c r="M32" s="40">
        <f t="shared" si="7"/>
        <v>59550</v>
      </c>
      <c r="N32" s="40">
        <f t="shared" si="7"/>
        <v>58460</v>
      </c>
      <c r="O32" s="113">
        <f t="shared" si="7"/>
        <v>51328</v>
      </c>
      <c r="P32" s="113">
        <f t="shared" si="7"/>
        <v>44182</v>
      </c>
      <c r="Q32" s="113">
        <f t="shared" si="7"/>
        <v>38105</v>
      </c>
      <c r="R32" s="43">
        <f t="shared" si="2"/>
        <v>575532</v>
      </c>
      <c r="V32" s="71"/>
    </row>
    <row r="33" spans="6:19" ht="27" customHeight="1">
      <c r="F33" s="41" t="s">
        <v>18</v>
      </c>
      <c r="O33" s="5"/>
      <c r="R33" s="70"/>
      <c r="S33" s="4" t="s">
        <v>18</v>
      </c>
    </row>
    <row r="34" spans="6:19" ht="27" customHeight="1"/>
    <row r="35" spans="6:19" ht="27" customHeight="1"/>
    <row r="36" spans="6:19" ht="27" customHeight="1"/>
    <row r="37" spans="6:19" ht="27" customHeight="1"/>
    <row r="38" spans="6:19" ht="27" customHeight="1"/>
    <row r="39" spans="6:19" ht="27" customHeight="1"/>
    <row r="40" spans="6:19" ht="27" customHeight="1"/>
  </sheetData>
  <mergeCells count="13">
    <mergeCell ref="A1:R1"/>
    <mergeCell ref="B13:C19"/>
    <mergeCell ref="B20:C22"/>
    <mergeCell ref="A2:G2"/>
    <mergeCell ref="B5:E5"/>
    <mergeCell ref="B6:E6"/>
    <mergeCell ref="B4:E4"/>
    <mergeCell ref="B32:E32"/>
    <mergeCell ref="D13:E13"/>
    <mergeCell ref="D17:E17"/>
    <mergeCell ref="B7:C12"/>
    <mergeCell ref="B23:C27"/>
    <mergeCell ref="B28:C31"/>
  </mergeCells>
  <phoneticPr fontId="2"/>
  <pageMargins left="0.78740157480314965" right="0.39370078740157483" top="0.78740157480314965" bottom="0.39370078740157483" header="0.19685039370078741" footer="0.19685039370078741"/>
  <pageSetup paperSize="9" scale="60" orientation="landscape" r:id="rId1"/>
  <headerFooter alignWithMargins="0"/>
  <ignoredErrors>
    <ignoredError sqref="H5:O5 G32:H32 I32:Q32 Q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="85" zoomScaleNormal="85" workbookViewId="0">
      <pane xSplit="1" ySplit="4" topLeftCell="B20" activePane="bottomRight" state="frozen"/>
      <selection sqref="A1:N1"/>
      <selection pane="topRight" sqref="A1:N1"/>
      <selection pane="bottomLeft" sqref="A1:N1"/>
      <selection pane="bottomRight" activeCell="G27" sqref="G27"/>
    </sheetView>
  </sheetViews>
  <sheetFormatPr defaultRowHeight="13.5"/>
  <cols>
    <col min="1" max="1" width="11.375" style="72" customWidth="1"/>
    <col min="2" max="13" width="6.625" style="72" customWidth="1"/>
    <col min="14" max="14" width="8.625" style="72" customWidth="1"/>
    <col min="15" max="16384" width="9" style="72"/>
  </cols>
  <sheetData>
    <row r="1" spans="1:14" ht="24.95" customHeight="1">
      <c r="A1" s="157" t="s">
        <v>94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s="73" customFormat="1" ht="24.95" customHeight="1" thickBot="1">
      <c r="N2" s="104" t="s">
        <v>82</v>
      </c>
    </row>
    <row r="3" spans="1:14" s="73" customFormat="1" ht="24.95" customHeight="1">
      <c r="A3" s="155" t="s">
        <v>80</v>
      </c>
      <c r="B3" s="151" t="s">
        <v>54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3" t="s">
        <v>81</v>
      </c>
    </row>
    <row r="4" spans="1:14" s="73" customFormat="1" ht="24.95" customHeight="1">
      <c r="A4" s="156"/>
      <c r="B4" s="85">
        <v>1</v>
      </c>
      <c r="C4" s="86">
        <v>2</v>
      </c>
      <c r="D4" s="86">
        <v>3</v>
      </c>
      <c r="E4" s="75">
        <v>4</v>
      </c>
      <c r="F4" s="75">
        <v>5</v>
      </c>
      <c r="G4" s="75">
        <v>6</v>
      </c>
      <c r="H4" s="75">
        <v>7</v>
      </c>
      <c r="I4" s="75">
        <v>8</v>
      </c>
      <c r="J4" s="75">
        <v>9</v>
      </c>
      <c r="K4" s="75">
        <v>10</v>
      </c>
      <c r="L4" s="75">
        <v>11</v>
      </c>
      <c r="M4" s="75">
        <v>12</v>
      </c>
      <c r="N4" s="154"/>
    </row>
    <row r="5" spans="1:14" s="73" customFormat="1" ht="24.95" customHeight="1">
      <c r="A5" s="101" t="s">
        <v>55</v>
      </c>
      <c r="B5" s="102">
        <v>262</v>
      </c>
      <c r="C5" s="102">
        <v>317</v>
      </c>
      <c r="D5" s="102">
        <v>228</v>
      </c>
      <c r="E5" s="102">
        <v>345</v>
      </c>
      <c r="F5" s="102">
        <v>192</v>
      </c>
      <c r="G5" s="102">
        <v>317</v>
      </c>
      <c r="H5" s="102">
        <v>348</v>
      </c>
      <c r="I5" s="102">
        <v>352</v>
      </c>
      <c r="J5" s="102">
        <v>286</v>
      </c>
      <c r="K5" s="102">
        <v>306</v>
      </c>
      <c r="L5" s="102">
        <v>223</v>
      </c>
      <c r="M5" s="102">
        <v>219</v>
      </c>
      <c r="N5" s="103">
        <f>SUM(B5:M5)</f>
        <v>3395</v>
      </c>
    </row>
    <row r="6" spans="1:14" s="73" customFormat="1" ht="24.95" customHeight="1">
      <c r="A6" s="101" t="s">
        <v>56</v>
      </c>
      <c r="B6" s="102">
        <v>66</v>
      </c>
      <c r="C6" s="102">
        <v>66</v>
      </c>
      <c r="D6" s="102">
        <v>100</v>
      </c>
      <c r="E6" s="102">
        <v>73</v>
      </c>
      <c r="F6" s="102">
        <v>92</v>
      </c>
      <c r="G6" s="102">
        <v>48</v>
      </c>
      <c r="H6" s="102">
        <v>114</v>
      </c>
      <c r="I6" s="102">
        <v>122</v>
      </c>
      <c r="J6" s="102">
        <v>69</v>
      </c>
      <c r="K6" s="102">
        <v>51</v>
      </c>
      <c r="L6" s="102">
        <v>64</v>
      </c>
      <c r="M6" s="102">
        <v>45</v>
      </c>
      <c r="N6" s="103">
        <f t="shared" ref="N6:N29" si="0">SUM(B6:M6)</f>
        <v>910</v>
      </c>
    </row>
    <row r="7" spans="1:14" s="73" customFormat="1" ht="24.95" customHeight="1">
      <c r="A7" s="101" t="s">
        <v>57</v>
      </c>
      <c r="B7" s="102">
        <v>26</v>
      </c>
      <c r="C7" s="102">
        <v>21</v>
      </c>
      <c r="D7" s="102">
        <v>25</v>
      </c>
      <c r="E7" s="102">
        <v>10</v>
      </c>
      <c r="F7" s="102">
        <v>17</v>
      </c>
      <c r="G7" s="102">
        <v>56</v>
      </c>
      <c r="H7" s="102">
        <v>23</v>
      </c>
      <c r="I7" s="102">
        <v>9</v>
      </c>
      <c r="J7" s="102">
        <v>40</v>
      </c>
      <c r="K7" s="102">
        <v>16</v>
      </c>
      <c r="L7" s="102">
        <v>30</v>
      </c>
      <c r="M7" s="102">
        <v>38</v>
      </c>
      <c r="N7" s="103">
        <f t="shared" si="0"/>
        <v>311</v>
      </c>
    </row>
    <row r="8" spans="1:14" s="73" customFormat="1" ht="24.95" customHeight="1">
      <c r="A8" s="101" t="s">
        <v>58</v>
      </c>
      <c r="B8" s="102">
        <v>33</v>
      </c>
      <c r="C8" s="102">
        <v>12</v>
      </c>
      <c r="D8" s="102">
        <v>17</v>
      </c>
      <c r="E8" s="102">
        <v>45</v>
      </c>
      <c r="F8" s="102">
        <v>12</v>
      </c>
      <c r="G8" s="102">
        <v>7</v>
      </c>
      <c r="H8" s="102">
        <v>9</v>
      </c>
      <c r="I8" s="102">
        <v>5</v>
      </c>
      <c r="J8" s="102">
        <v>19</v>
      </c>
      <c r="K8" s="102">
        <v>4</v>
      </c>
      <c r="L8" s="102">
        <v>7</v>
      </c>
      <c r="M8" s="102">
        <v>3</v>
      </c>
      <c r="N8" s="103">
        <f t="shared" si="0"/>
        <v>173</v>
      </c>
    </row>
    <row r="9" spans="1:14" s="73" customFormat="1" ht="24.95" customHeight="1">
      <c r="A9" s="101" t="s">
        <v>59</v>
      </c>
      <c r="B9" s="102">
        <v>30</v>
      </c>
      <c r="C9" s="102">
        <v>30</v>
      </c>
      <c r="D9" s="102">
        <v>28</v>
      </c>
      <c r="E9" s="102">
        <v>31</v>
      </c>
      <c r="F9" s="102">
        <v>10</v>
      </c>
      <c r="G9" s="102">
        <v>36</v>
      </c>
      <c r="H9" s="102">
        <v>23</v>
      </c>
      <c r="I9" s="102">
        <v>66</v>
      </c>
      <c r="J9" s="102">
        <v>28</v>
      </c>
      <c r="K9" s="102">
        <v>25</v>
      </c>
      <c r="L9" s="102">
        <v>29</v>
      </c>
      <c r="M9" s="102">
        <v>23</v>
      </c>
      <c r="N9" s="103">
        <f t="shared" si="0"/>
        <v>359</v>
      </c>
    </row>
    <row r="10" spans="1:14" s="73" customFormat="1" ht="24.95" customHeight="1">
      <c r="A10" s="101" t="s">
        <v>60</v>
      </c>
      <c r="B10" s="102">
        <v>12</v>
      </c>
      <c r="C10" s="102">
        <v>20</v>
      </c>
      <c r="D10" s="102">
        <v>24</v>
      </c>
      <c r="E10" s="102">
        <v>23</v>
      </c>
      <c r="F10" s="102">
        <v>5</v>
      </c>
      <c r="G10" s="102">
        <v>3</v>
      </c>
      <c r="H10" s="102">
        <v>26</v>
      </c>
      <c r="I10" s="102">
        <v>9</v>
      </c>
      <c r="J10" s="102">
        <v>20</v>
      </c>
      <c r="K10" s="102">
        <v>11</v>
      </c>
      <c r="L10" s="102">
        <v>15</v>
      </c>
      <c r="M10" s="102">
        <v>11</v>
      </c>
      <c r="N10" s="103">
        <f t="shared" si="0"/>
        <v>179</v>
      </c>
    </row>
    <row r="11" spans="1:14" s="73" customFormat="1" ht="24.95" customHeight="1">
      <c r="A11" s="101" t="s">
        <v>61</v>
      </c>
      <c r="B11" s="102">
        <v>6</v>
      </c>
      <c r="C11" s="102">
        <v>4</v>
      </c>
      <c r="D11" s="102">
        <v>8</v>
      </c>
      <c r="E11" s="102">
        <v>7</v>
      </c>
      <c r="F11" s="102">
        <v>5</v>
      </c>
      <c r="G11" s="102">
        <v>4</v>
      </c>
      <c r="H11" s="102">
        <v>5</v>
      </c>
      <c r="I11" s="102">
        <v>7</v>
      </c>
      <c r="J11" s="102">
        <v>22</v>
      </c>
      <c r="K11" s="102">
        <v>16</v>
      </c>
      <c r="L11" s="102">
        <v>25</v>
      </c>
      <c r="M11" s="102">
        <v>17</v>
      </c>
      <c r="N11" s="103">
        <f t="shared" si="0"/>
        <v>126</v>
      </c>
    </row>
    <row r="12" spans="1:14" s="73" customFormat="1" ht="24.95" customHeight="1">
      <c r="A12" s="101" t="s">
        <v>62</v>
      </c>
      <c r="B12" s="102">
        <v>7</v>
      </c>
      <c r="C12" s="102">
        <v>11</v>
      </c>
      <c r="D12" s="102">
        <v>16</v>
      </c>
      <c r="E12" s="102">
        <v>19</v>
      </c>
      <c r="F12" s="102">
        <v>16</v>
      </c>
      <c r="G12" s="102">
        <v>12</v>
      </c>
      <c r="H12" s="102">
        <v>20</v>
      </c>
      <c r="I12" s="102">
        <v>23</v>
      </c>
      <c r="J12" s="102">
        <v>39</v>
      </c>
      <c r="K12" s="102">
        <v>14</v>
      </c>
      <c r="L12" s="102">
        <v>19</v>
      </c>
      <c r="M12" s="102">
        <v>30</v>
      </c>
      <c r="N12" s="103">
        <f t="shared" si="0"/>
        <v>226</v>
      </c>
    </row>
    <row r="13" spans="1:14" s="73" customFormat="1" ht="24.95" customHeight="1">
      <c r="A13" s="88" t="s">
        <v>63</v>
      </c>
      <c r="B13" s="77">
        <f>SUM(B14:B15)</f>
        <v>10</v>
      </c>
      <c r="C13" s="77">
        <f t="shared" ref="C13:M13" si="1">SUM(C14:C15)</f>
        <v>8</v>
      </c>
      <c r="D13" s="77">
        <f t="shared" si="1"/>
        <v>2</v>
      </c>
      <c r="E13" s="77">
        <f t="shared" si="1"/>
        <v>3</v>
      </c>
      <c r="F13" s="77">
        <f t="shared" si="1"/>
        <v>6</v>
      </c>
      <c r="G13" s="77">
        <f t="shared" si="1"/>
        <v>6</v>
      </c>
      <c r="H13" s="77">
        <f t="shared" si="1"/>
        <v>5</v>
      </c>
      <c r="I13" s="77">
        <f t="shared" si="1"/>
        <v>1</v>
      </c>
      <c r="J13" s="77">
        <f t="shared" si="1"/>
        <v>6</v>
      </c>
      <c r="K13" s="77">
        <f t="shared" si="1"/>
        <v>13</v>
      </c>
      <c r="L13" s="77">
        <f t="shared" si="1"/>
        <v>10</v>
      </c>
      <c r="M13" s="77">
        <f t="shared" si="1"/>
        <v>1</v>
      </c>
      <c r="N13" s="94">
        <f t="shared" si="0"/>
        <v>71</v>
      </c>
    </row>
    <row r="14" spans="1:14" s="73" customFormat="1" ht="24.95" customHeight="1">
      <c r="A14" s="89" t="s">
        <v>64</v>
      </c>
      <c r="B14" s="78">
        <v>8</v>
      </c>
      <c r="C14" s="78">
        <v>5</v>
      </c>
      <c r="D14" s="78">
        <v>0</v>
      </c>
      <c r="E14" s="78">
        <v>1</v>
      </c>
      <c r="F14" s="78">
        <v>1</v>
      </c>
      <c r="G14" s="78">
        <v>1</v>
      </c>
      <c r="H14" s="78">
        <v>3</v>
      </c>
      <c r="I14" s="78">
        <v>1</v>
      </c>
      <c r="J14" s="78">
        <v>3</v>
      </c>
      <c r="K14" s="78">
        <v>1</v>
      </c>
      <c r="L14" s="78">
        <v>3</v>
      </c>
      <c r="M14" s="78">
        <v>0</v>
      </c>
      <c r="N14" s="95">
        <f t="shared" si="0"/>
        <v>27</v>
      </c>
    </row>
    <row r="15" spans="1:14" s="73" customFormat="1" ht="24.95" customHeight="1">
      <c r="A15" s="89" t="s">
        <v>65</v>
      </c>
      <c r="B15" s="79">
        <v>2</v>
      </c>
      <c r="C15" s="79">
        <v>3</v>
      </c>
      <c r="D15" s="79">
        <v>2</v>
      </c>
      <c r="E15" s="79">
        <v>2</v>
      </c>
      <c r="F15" s="79">
        <v>5</v>
      </c>
      <c r="G15" s="79">
        <v>5</v>
      </c>
      <c r="H15" s="79">
        <v>2</v>
      </c>
      <c r="I15" s="79">
        <v>0</v>
      </c>
      <c r="J15" s="80">
        <v>3</v>
      </c>
      <c r="K15" s="80">
        <v>12</v>
      </c>
      <c r="L15" s="80">
        <v>7</v>
      </c>
      <c r="M15" s="80">
        <v>1</v>
      </c>
      <c r="N15" s="95">
        <f t="shared" si="0"/>
        <v>44</v>
      </c>
    </row>
    <row r="16" spans="1:14" s="73" customFormat="1" ht="24.95" customHeight="1">
      <c r="A16" s="90" t="s">
        <v>66</v>
      </c>
      <c r="B16" s="77">
        <f>SUM(B17)</f>
        <v>9</v>
      </c>
      <c r="C16" s="77">
        <f t="shared" ref="C16:M16" si="2">SUM(C17)</f>
        <v>13</v>
      </c>
      <c r="D16" s="77">
        <f t="shared" si="2"/>
        <v>8</v>
      </c>
      <c r="E16" s="77">
        <f t="shared" si="2"/>
        <v>7</v>
      </c>
      <c r="F16" s="77">
        <f t="shared" si="2"/>
        <v>8</v>
      </c>
      <c r="G16" s="77">
        <f t="shared" si="2"/>
        <v>5</v>
      </c>
      <c r="H16" s="77">
        <f t="shared" si="2"/>
        <v>9</v>
      </c>
      <c r="I16" s="77">
        <f t="shared" si="2"/>
        <v>27</v>
      </c>
      <c r="J16" s="77">
        <f t="shared" si="2"/>
        <v>11</v>
      </c>
      <c r="K16" s="77">
        <f t="shared" si="2"/>
        <v>9</v>
      </c>
      <c r="L16" s="77">
        <f t="shared" si="2"/>
        <v>9</v>
      </c>
      <c r="M16" s="77">
        <f t="shared" si="2"/>
        <v>12</v>
      </c>
      <c r="N16" s="96">
        <f t="shared" si="0"/>
        <v>127</v>
      </c>
    </row>
    <row r="17" spans="1:14" s="73" customFormat="1" ht="24.95" customHeight="1">
      <c r="A17" s="91" t="s">
        <v>67</v>
      </c>
      <c r="B17" s="78">
        <v>9</v>
      </c>
      <c r="C17" s="78">
        <v>13</v>
      </c>
      <c r="D17" s="78">
        <v>8</v>
      </c>
      <c r="E17" s="78">
        <v>7</v>
      </c>
      <c r="F17" s="78">
        <v>8</v>
      </c>
      <c r="G17" s="78">
        <v>5</v>
      </c>
      <c r="H17" s="78">
        <v>9</v>
      </c>
      <c r="I17" s="78">
        <v>27</v>
      </c>
      <c r="J17" s="78">
        <v>11</v>
      </c>
      <c r="K17" s="78">
        <v>9</v>
      </c>
      <c r="L17" s="78">
        <v>9</v>
      </c>
      <c r="M17" s="78">
        <v>12</v>
      </c>
      <c r="N17" s="97">
        <f t="shared" si="0"/>
        <v>127</v>
      </c>
    </row>
    <row r="18" spans="1:14" s="73" customFormat="1" ht="24.95" customHeight="1">
      <c r="A18" s="90" t="s">
        <v>68</v>
      </c>
      <c r="B18" s="77">
        <f>SUM(B19)</f>
        <v>0</v>
      </c>
      <c r="C18" s="77">
        <f t="shared" ref="C18:M18" si="3">SUM(C19)</f>
        <v>0</v>
      </c>
      <c r="D18" s="77">
        <f t="shared" si="3"/>
        <v>0</v>
      </c>
      <c r="E18" s="77">
        <f t="shared" si="3"/>
        <v>4</v>
      </c>
      <c r="F18" s="77">
        <f t="shared" si="3"/>
        <v>3</v>
      </c>
      <c r="G18" s="77">
        <f t="shared" si="3"/>
        <v>5</v>
      </c>
      <c r="H18" s="77">
        <f t="shared" si="3"/>
        <v>57</v>
      </c>
      <c r="I18" s="77">
        <f t="shared" si="3"/>
        <v>1</v>
      </c>
      <c r="J18" s="77">
        <f t="shared" si="3"/>
        <v>0</v>
      </c>
      <c r="K18" s="77">
        <f t="shared" si="3"/>
        <v>0</v>
      </c>
      <c r="L18" s="77">
        <f t="shared" si="3"/>
        <v>4</v>
      </c>
      <c r="M18" s="77">
        <f t="shared" si="3"/>
        <v>1</v>
      </c>
      <c r="N18" s="98">
        <f t="shared" si="0"/>
        <v>75</v>
      </c>
    </row>
    <row r="19" spans="1:14" s="73" customFormat="1" ht="24.95" customHeight="1">
      <c r="A19" s="87" t="s">
        <v>69</v>
      </c>
      <c r="B19" s="81">
        <v>0</v>
      </c>
      <c r="C19" s="81">
        <v>0</v>
      </c>
      <c r="D19" s="81">
        <v>0</v>
      </c>
      <c r="E19" s="81">
        <v>4</v>
      </c>
      <c r="F19" s="81">
        <v>3</v>
      </c>
      <c r="G19" s="81">
        <v>5</v>
      </c>
      <c r="H19" s="81">
        <v>57</v>
      </c>
      <c r="I19" s="81">
        <v>1</v>
      </c>
      <c r="J19" s="81">
        <v>0</v>
      </c>
      <c r="K19" s="81">
        <v>0</v>
      </c>
      <c r="L19" s="76">
        <v>4</v>
      </c>
      <c r="M19" s="76">
        <v>1</v>
      </c>
      <c r="N19" s="93">
        <f t="shared" si="0"/>
        <v>75</v>
      </c>
    </row>
    <row r="20" spans="1:14" s="73" customFormat="1" ht="24.95" customHeight="1">
      <c r="A20" s="90" t="s">
        <v>70</v>
      </c>
      <c r="B20" s="77">
        <f>SUM(B21:B22)</f>
        <v>11</v>
      </c>
      <c r="C20" s="77">
        <f t="shared" ref="C20:M20" si="4">SUM(C21:C22)</f>
        <v>8</v>
      </c>
      <c r="D20" s="77">
        <f t="shared" si="4"/>
        <v>10</v>
      </c>
      <c r="E20" s="77">
        <f t="shared" si="4"/>
        <v>24</v>
      </c>
      <c r="F20" s="77">
        <f t="shared" si="4"/>
        <v>6</v>
      </c>
      <c r="G20" s="77">
        <f t="shared" si="4"/>
        <v>8</v>
      </c>
      <c r="H20" s="77">
        <f t="shared" si="4"/>
        <v>12</v>
      </c>
      <c r="I20" s="77">
        <f t="shared" si="4"/>
        <v>46</v>
      </c>
      <c r="J20" s="77">
        <f t="shared" si="4"/>
        <v>23</v>
      </c>
      <c r="K20" s="77">
        <f t="shared" si="4"/>
        <v>91</v>
      </c>
      <c r="L20" s="77">
        <f t="shared" si="4"/>
        <v>11</v>
      </c>
      <c r="M20" s="77">
        <f t="shared" si="4"/>
        <v>10</v>
      </c>
      <c r="N20" s="98">
        <f t="shared" si="0"/>
        <v>260</v>
      </c>
    </row>
    <row r="21" spans="1:14" s="73" customFormat="1" ht="24.95" customHeight="1">
      <c r="A21" s="91" t="s">
        <v>71</v>
      </c>
      <c r="B21" s="78">
        <v>1</v>
      </c>
      <c r="C21" s="78">
        <v>1</v>
      </c>
      <c r="D21" s="78">
        <v>4</v>
      </c>
      <c r="E21" s="78">
        <v>15</v>
      </c>
      <c r="F21" s="78">
        <v>4</v>
      </c>
      <c r="G21" s="78">
        <v>3</v>
      </c>
      <c r="H21" s="78">
        <v>5</v>
      </c>
      <c r="I21" s="78">
        <v>40</v>
      </c>
      <c r="J21" s="78">
        <v>8</v>
      </c>
      <c r="K21" s="78">
        <v>83</v>
      </c>
      <c r="L21" s="78">
        <v>5</v>
      </c>
      <c r="M21" s="78">
        <v>4</v>
      </c>
      <c r="N21" s="97">
        <f t="shared" si="0"/>
        <v>173</v>
      </c>
    </row>
    <row r="22" spans="1:14" s="73" customFormat="1" ht="24.95" customHeight="1">
      <c r="A22" s="89" t="s">
        <v>72</v>
      </c>
      <c r="B22" s="80">
        <v>10</v>
      </c>
      <c r="C22" s="80">
        <v>7</v>
      </c>
      <c r="D22" s="80">
        <v>6</v>
      </c>
      <c r="E22" s="80">
        <v>9</v>
      </c>
      <c r="F22" s="80">
        <v>2</v>
      </c>
      <c r="G22" s="80">
        <v>5</v>
      </c>
      <c r="H22" s="80">
        <v>7</v>
      </c>
      <c r="I22" s="80">
        <v>6</v>
      </c>
      <c r="J22" s="80">
        <v>15</v>
      </c>
      <c r="K22" s="80">
        <v>8</v>
      </c>
      <c r="L22" s="80">
        <v>6</v>
      </c>
      <c r="M22" s="80">
        <v>6</v>
      </c>
      <c r="N22" s="95">
        <f t="shared" si="0"/>
        <v>87</v>
      </c>
    </row>
    <row r="23" spans="1:14" s="73" customFormat="1" ht="24.95" customHeight="1">
      <c r="A23" s="90" t="s">
        <v>73</v>
      </c>
      <c r="B23" s="77">
        <f>SUM(B24:B26)</f>
        <v>9</v>
      </c>
      <c r="C23" s="77">
        <f t="shared" ref="C23:M23" si="5">SUM(C24:C26)</f>
        <v>23</v>
      </c>
      <c r="D23" s="77">
        <f t="shared" si="5"/>
        <v>8</v>
      </c>
      <c r="E23" s="77">
        <f t="shared" si="5"/>
        <v>34</v>
      </c>
      <c r="F23" s="77">
        <f t="shared" si="5"/>
        <v>3</v>
      </c>
      <c r="G23" s="77">
        <f t="shared" si="5"/>
        <v>11</v>
      </c>
      <c r="H23" s="77">
        <f t="shared" si="5"/>
        <v>26</v>
      </c>
      <c r="I23" s="77">
        <f t="shared" si="5"/>
        <v>12</v>
      </c>
      <c r="J23" s="77">
        <f t="shared" si="5"/>
        <v>21</v>
      </c>
      <c r="K23" s="77">
        <f t="shared" si="5"/>
        <v>17</v>
      </c>
      <c r="L23" s="77">
        <f t="shared" si="5"/>
        <v>24</v>
      </c>
      <c r="M23" s="77">
        <f t="shared" si="5"/>
        <v>12</v>
      </c>
      <c r="N23" s="98">
        <f t="shared" si="0"/>
        <v>200</v>
      </c>
    </row>
    <row r="24" spans="1:14" s="73" customFormat="1" ht="24.95" customHeight="1">
      <c r="A24" s="91" t="s">
        <v>74</v>
      </c>
      <c r="B24" s="78">
        <v>0</v>
      </c>
      <c r="C24" s="78">
        <v>8</v>
      </c>
      <c r="D24" s="78">
        <v>1</v>
      </c>
      <c r="E24" s="78">
        <v>1</v>
      </c>
      <c r="F24" s="78">
        <v>1</v>
      </c>
      <c r="G24" s="78">
        <v>1</v>
      </c>
      <c r="H24" s="78">
        <v>2</v>
      </c>
      <c r="I24" s="78">
        <v>3</v>
      </c>
      <c r="J24" s="78">
        <v>3</v>
      </c>
      <c r="K24" s="78">
        <v>1</v>
      </c>
      <c r="L24" s="78">
        <v>1</v>
      </c>
      <c r="M24" s="78">
        <v>1</v>
      </c>
      <c r="N24" s="97">
        <f t="shared" si="0"/>
        <v>23</v>
      </c>
    </row>
    <row r="25" spans="1:14" s="73" customFormat="1" ht="24.95" customHeight="1">
      <c r="A25" s="89" t="s">
        <v>75</v>
      </c>
      <c r="B25" s="80">
        <v>5</v>
      </c>
      <c r="C25" s="80">
        <v>13</v>
      </c>
      <c r="D25" s="80">
        <v>3</v>
      </c>
      <c r="E25" s="80">
        <v>29</v>
      </c>
      <c r="F25" s="80">
        <v>2</v>
      </c>
      <c r="G25" s="80">
        <v>3</v>
      </c>
      <c r="H25" s="80">
        <v>21</v>
      </c>
      <c r="I25" s="80">
        <v>6</v>
      </c>
      <c r="J25" s="80">
        <v>16</v>
      </c>
      <c r="K25" s="80">
        <v>8</v>
      </c>
      <c r="L25" s="80">
        <v>20</v>
      </c>
      <c r="M25" s="80">
        <v>6</v>
      </c>
      <c r="N25" s="95">
        <f t="shared" si="0"/>
        <v>132</v>
      </c>
    </row>
    <row r="26" spans="1:14" s="73" customFormat="1" ht="24.95" customHeight="1">
      <c r="A26" s="87" t="s">
        <v>76</v>
      </c>
      <c r="B26" s="76">
        <v>4</v>
      </c>
      <c r="C26" s="76">
        <v>2</v>
      </c>
      <c r="D26" s="76">
        <v>4</v>
      </c>
      <c r="E26" s="76">
        <v>4</v>
      </c>
      <c r="F26" s="76">
        <v>0</v>
      </c>
      <c r="G26" s="76">
        <v>7</v>
      </c>
      <c r="H26" s="76">
        <v>3</v>
      </c>
      <c r="I26" s="76">
        <v>3</v>
      </c>
      <c r="J26" s="76">
        <v>2</v>
      </c>
      <c r="K26" s="76">
        <v>8</v>
      </c>
      <c r="L26" s="76">
        <v>3</v>
      </c>
      <c r="M26" s="76">
        <v>5</v>
      </c>
      <c r="N26" s="93">
        <f t="shared" si="0"/>
        <v>45</v>
      </c>
    </row>
    <row r="27" spans="1:14" s="73" customFormat="1" ht="24.95" customHeight="1">
      <c r="A27" s="89" t="s">
        <v>77</v>
      </c>
      <c r="B27" s="82">
        <f>+B5+B6+B7+B8+B9+B10+B11+B12</f>
        <v>442</v>
      </c>
      <c r="C27" s="82">
        <f t="shared" ref="C27:M27" si="6">+C5+C6+C7+C8+C9+C10+C11+C12</f>
        <v>481</v>
      </c>
      <c r="D27" s="82">
        <f t="shared" si="6"/>
        <v>446</v>
      </c>
      <c r="E27" s="82">
        <f t="shared" si="6"/>
        <v>553</v>
      </c>
      <c r="F27" s="82">
        <f t="shared" si="6"/>
        <v>349</v>
      </c>
      <c r="G27" s="82">
        <f t="shared" si="6"/>
        <v>483</v>
      </c>
      <c r="H27" s="82">
        <f t="shared" si="6"/>
        <v>568</v>
      </c>
      <c r="I27" s="82">
        <f t="shared" si="6"/>
        <v>593</v>
      </c>
      <c r="J27" s="82">
        <f t="shared" si="6"/>
        <v>523</v>
      </c>
      <c r="K27" s="82">
        <f t="shared" si="6"/>
        <v>443</v>
      </c>
      <c r="L27" s="82">
        <f t="shared" si="6"/>
        <v>412</v>
      </c>
      <c r="M27" s="82">
        <f t="shared" si="6"/>
        <v>386</v>
      </c>
      <c r="N27" s="95">
        <f t="shared" si="0"/>
        <v>5679</v>
      </c>
    </row>
    <row r="28" spans="1:14" s="73" customFormat="1" ht="24.95" customHeight="1">
      <c r="A28" s="92" t="s">
        <v>78</v>
      </c>
      <c r="B28" s="82">
        <f>+B13+B16+B18+B20+B23</f>
        <v>39</v>
      </c>
      <c r="C28" s="82">
        <f t="shared" ref="C28:M28" si="7">+C13+C16+C18+C20+C23</f>
        <v>52</v>
      </c>
      <c r="D28" s="82">
        <f t="shared" si="7"/>
        <v>28</v>
      </c>
      <c r="E28" s="82">
        <f t="shared" si="7"/>
        <v>72</v>
      </c>
      <c r="F28" s="82">
        <f t="shared" si="7"/>
        <v>26</v>
      </c>
      <c r="G28" s="82">
        <f t="shared" si="7"/>
        <v>35</v>
      </c>
      <c r="H28" s="82">
        <f t="shared" si="7"/>
        <v>109</v>
      </c>
      <c r="I28" s="82">
        <f t="shared" si="7"/>
        <v>87</v>
      </c>
      <c r="J28" s="82">
        <f t="shared" si="7"/>
        <v>61</v>
      </c>
      <c r="K28" s="82">
        <f t="shared" si="7"/>
        <v>130</v>
      </c>
      <c r="L28" s="82">
        <f t="shared" si="7"/>
        <v>58</v>
      </c>
      <c r="M28" s="82">
        <f t="shared" si="7"/>
        <v>36</v>
      </c>
      <c r="N28" s="99">
        <f t="shared" si="0"/>
        <v>733</v>
      </c>
    </row>
    <row r="29" spans="1:14" s="73" customFormat="1" ht="24.95" customHeight="1">
      <c r="A29" s="92" t="s">
        <v>79</v>
      </c>
      <c r="B29" s="83">
        <f>SUM(B27:B28)</f>
        <v>481</v>
      </c>
      <c r="C29" s="83">
        <f t="shared" ref="C29:M29" si="8">SUM(C27:C28)</f>
        <v>533</v>
      </c>
      <c r="D29" s="83">
        <f t="shared" si="8"/>
        <v>474</v>
      </c>
      <c r="E29" s="83">
        <f t="shared" si="8"/>
        <v>625</v>
      </c>
      <c r="F29" s="83">
        <f t="shared" si="8"/>
        <v>375</v>
      </c>
      <c r="G29" s="83">
        <f t="shared" si="8"/>
        <v>518</v>
      </c>
      <c r="H29" s="83">
        <f t="shared" si="8"/>
        <v>677</v>
      </c>
      <c r="I29" s="83">
        <f t="shared" si="8"/>
        <v>680</v>
      </c>
      <c r="J29" s="83">
        <f t="shared" si="8"/>
        <v>584</v>
      </c>
      <c r="K29" s="83">
        <f t="shared" si="8"/>
        <v>573</v>
      </c>
      <c r="L29" s="83">
        <f t="shared" si="8"/>
        <v>470</v>
      </c>
      <c r="M29" s="83">
        <f t="shared" si="8"/>
        <v>422</v>
      </c>
      <c r="N29" s="100">
        <f t="shared" si="0"/>
        <v>6412</v>
      </c>
    </row>
    <row r="30" spans="1:14" s="73" customFormat="1" ht="1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</row>
    <row r="31" spans="1:14">
      <c r="A31" s="74"/>
      <c r="B31" s="74"/>
      <c r="C31" s="74"/>
      <c r="D31" s="74"/>
      <c r="E31" s="84"/>
      <c r="F31" s="84"/>
      <c r="G31" s="84"/>
      <c r="H31" s="84"/>
      <c r="I31" s="84"/>
      <c r="J31" s="84"/>
      <c r="K31" s="84"/>
      <c r="L31" s="84"/>
      <c r="M31" s="84"/>
    </row>
    <row r="32" spans="1:14">
      <c r="A32" s="74"/>
      <c r="B32" s="74"/>
      <c r="C32" s="74"/>
      <c r="D32" s="74"/>
      <c r="E32" s="74"/>
      <c r="F32" s="74"/>
      <c r="G32" s="74"/>
      <c r="H32" s="74"/>
      <c r="I32" s="74"/>
    </row>
    <row r="33" spans="1:11">
      <c r="A33" s="74"/>
      <c r="B33" s="74"/>
      <c r="C33" s="74"/>
      <c r="D33" s="74"/>
      <c r="E33" s="74"/>
      <c r="F33" s="74"/>
      <c r="G33" s="74"/>
      <c r="H33" s="74"/>
      <c r="I33" s="74"/>
    </row>
    <row r="34" spans="1:11">
      <c r="A34" s="74"/>
      <c r="B34" s="74"/>
      <c r="C34" s="74"/>
      <c r="D34" s="74"/>
      <c r="E34" s="74"/>
      <c r="F34" s="74"/>
      <c r="G34" s="74"/>
      <c r="H34" s="74"/>
      <c r="I34" s="74"/>
    </row>
    <row r="35" spans="1:11">
      <c r="A35" s="74"/>
      <c r="B35" s="74"/>
      <c r="C35" s="74"/>
      <c r="D35" s="74"/>
      <c r="E35" s="74"/>
      <c r="F35" s="74"/>
      <c r="G35" s="74"/>
    </row>
    <row r="36" spans="1:11">
      <c r="A36" s="74"/>
      <c r="B36" s="74"/>
      <c r="C36" s="74"/>
      <c r="D36" s="74"/>
      <c r="E36" s="74"/>
      <c r="F36" s="74"/>
      <c r="G36" s="74"/>
      <c r="H36" s="74"/>
    </row>
    <row r="37" spans="1:11">
      <c r="A37" s="74"/>
      <c r="B37" s="74"/>
      <c r="C37" s="74"/>
      <c r="D37" s="74"/>
      <c r="E37" s="74"/>
      <c r="F37" s="74"/>
      <c r="G37" s="74"/>
    </row>
    <row r="38" spans="1:1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>
      <c r="A39" s="74"/>
      <c r="B39" s="74"/>
      <c r="C39" s="74"/>
      <c r="D39" s="74"/>
      <c r="E39" s="74"/>
      <c r="F39" s="74"/>
      <c r="G39" s="74"/>
    </row>
    <row r="40" spans="1:11">
      <c r="A40" s="74"/>
      <c r="B40" s="74"/>
      <c r="C40" s="74"/>
      <c r="D40" s="74"/>
      <c r="E40" s="74"/>
      <c r="F40" s="74"/>
      <c r="G40" s="74"/>
      <c r="H40" s="74"/>
      <c r="I40" s="74"/>
    </row>
  </sheetData>
  <mergeCells count="4">
    <mergeCell ref="B3:M3"/>
    <mergeCell ref="N3:N4"/>
    <mergeCell ref="A3:A4"/>
    <mergeCell ref="A1:N1"/>
  </mergeCells>
  <phoneticPr fontId="2"/>
  <pageMargins left="0.39" right="0.39" top="0.24" bottom="0.35" header="0.18" footer="0.17"/>
  <pageSetup paperSize="9" scale="98" orientation="portrait" r:id="rId1"/>
  <headerFooter alignWithMargins="0"/>
  <ignoredErrors>
    <ignoredError sqref="N30:N31" formulaRange="1" unlockedFormula="1"/>
    <ignoredError sqref="N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0"/>
  <sheetViews>
    <sheetView workbookViewId="0">
      <pane xSplit="2" ySplit="24" topLeftCell="C103" activePane="bottomRight" state="frozen"/>
      <selection pane="topRight" activeCell="C1" sqref="C1"/>
      <selection pane="bottomLeft" activeCell="A25" sqref="A25"/>
      <selection pane="bottomRight" activeCell="H113" sqref="H113"/>
    </sheetView>
  </sheetViews>
  <sheetFormatPr defaultRowHeight="13.5"/>
  <cols>
    <col min="2" max="2" width="9" style="66"/>
  </cols>
  <sheetData>
    <row r="2" spans="1:4">
      <c r="A2" t="s">
        <v>44</v>
      </c>
    </row>
    <row r="3" spans="1:4">
      <c r="B3" s="2"/>
      <c r="C3" s="2" t="s">
        <v>10</v>
      </c>
      <c r="D3" s="2" t="s">
        <v>11</v>
      </c>
    </row>
    <row r="4" spans="1:4" hidden="1">
      <c r="A4" t="s">
        <v>17</v>
      </c>
      <c r="B4" s="2" t="s">
        <v>3</v>
      </c>
      <c r="C4" s="1">
        <v>696</v>
      </c>
      <c r="D4" s="1"/>
    </row>
    <row r="5" spans="1:4" hidden="1">
      <c r="B5" s="2" t="s">
        <v>4</v>
      </c>
      <c r="C5" s="1">
        <v>629</v>
      </c>
      <c r="D5" s="1"/>
    </row>
    <row r="6" spans="1:4" hidden="1">
      <c r="B6" s="2" t="s">
        <v>5</v>
      </c>
      <c r="C6" s="1">
        <v>535</v>
      </c>
      <c r="D6" s="1"/>
    </row>
    <row r="7" spans="1:4" hidden="1">
      <c r="B7" s="2" t="s">
        <v>6</v>
      </c>
      <c r="C7" s="1">
        <v>661</v>
      </c>
      <c r="D7" s="1"/>
    </row>
    <row r="8" spans="1:4" hidden="1">
      <c r="B8" s="2" t="s">
        <v>7</v>
      </c>
      <c r="C8" s="1">
        <v>602</v>
      </c>
      <c r="D8" s="1"/>
    </row>
    <row r="9" spans="1:4" hidden="1">
      <c r="B9" s="2" t="s">
        <v>8</v>
      </c>
      <c r="C9" s="1">
        <v>860</v>
      </c>
      <c r="D9" s="1"/>
    </row>
    <row r="10" spans="1:4" hidden="1">
      <c r="B10" s="2" t="s">
        <v>9</v>
      </c>
      <c r="C10" s="1">
        <v>641</v>
      </c>
      <c r="D10" s="1"/>
    </row>
    <row r="11" spans="1:4" hidden="1">
      <c r="B11" s="2" t="s">
        <v>12</v>
      </c>
      <c r="C11" s="1">
        <v>924</v>
      </c>
      <c r="D11" s="1"/>
    </row>
    <row r="12" spans="1:4" hidden="1">
      <c r="B12" s="2" t="s">
        <v>13</v>
      </c>
      <c r="C12" s="1">
        <v>727</v>
      </c>
      <c r="D12" s="1"/>
    </row>
    <row r="13" spans="1:4" hidden="1">
      <c r="A13" t="s">
        <v>14</v>
      </c>
      <c r="B13" s="2" t="s">
        <v>0</v>
      </c>
      <c r="C13" s="1">
        <v>876</v>
      </c>
      <c r="D13" s="1"/>
    </row>
    <row r="14" spans="1:4" hidden="1">
      <c r="B14" s="2" t="s">
        <v>1</v>
      </c>
      <c r="C14" s="1">
        <v>692</v>
      </c>
      <c r="D14" s="1"/>
    </row>
    <row r="15" spans="1:4" hidden="1">
      <c r="B15" s="2" t="s">
        <v>2</v>
      </c>
      <c r="C15" s="1">
        <v>439</v>
      </c>
      <c r="D15" s="1"/>
    </row>
    <row r="16" spans="1:4" hidden="1">
      <c r="A16" t="s">
        <v>14</v>
      </c>
      <c r="B16" s="2" t="s">
        <v>3</v>
      </c>
      <c r="C16" s="1">
        <v>538</v>
      </c>
      <c r="D16" s="3">
        <f>+C16/C4</f>
        <v>0.77298850574712641</v>
      </c>
    </row>
    <row r="17" spans="1:4" hidden="1">
      <c r="B17" s="2" t="s">
        <v>4</v>
      </c>
      <c r="C17" s="1">
        <v>729</v>
      </c>
      <c r="D17" s="3">
        <f t="shared" ref="D17:D34" si="0">+C17/C5</f>
        <v>1.1589825119236883</v>
      </c>
    </row>
    <row r="18" spans="1:4" hidden="1">
      <c r="B18" s="2" t="s">
        <v>5</v>
      </c>
      <c r="C18" s="1">
        <v>661</v>
      </c>
      <c r="D18" s="3">
        <f t="shared" si="0"/>
        <v>1.2355140186915887</v>
      </c>
    </row>
    <row r="19" spans="1:4" hidden="1">
      <c r="B19" s="2" t="s">
        <v>6</v>
      </c>
      <c r="C19" s="1">
        <v>764</v>
      </c>
      <c r="D19" s="3">
        <f t="shared" si="0"/>
        <v>1.1558245083207261</v>
      </c>
    </row>
    <row r="20" spans="1:4" hidden="1">
      <c r="B20" s="2" t="s">
        <v>7</v>
      </c>
      <c r="C20" s="1">
        <v>831</v>
      </c>
      <c r="D20" s="3">
        <f t="shared" si="0"/>
        <v>1.3803986710963456</v>
      </c>
    </row>
    <row r="21" spans="1:4" hidden="1">
      <c r="B21" s="2" t="s">
        <v>8</v>
      </c>
      <c r="C21" s="1">
        <v>690</v>
      </c>
      <c r="D21" s="3">
        <f t="shared" si="0"/>
        <v>0.80232558139534882</v>
      </c>
    </row>
    <row r="22" spans="1:4" hidden="1">
      <c r="B22" s="2" t="s">
        <v>9</v>
      </c>
      <c r="C22" s="1">
        <v>692</v>
      </c>
      <c r="D22" s="3">
        <f t="shared" si="0"/>
        <v>1.0795631825273011</v>
      </c>
    </row>
    <row r="23" spans="1:4" hidden="1">
      <c r="B23" s="2" t="s">
        <v>12</v>
      </c>
      <c r="C23" s="1">
        <v>670</v>
      </c>
      <c r="D23" s="3">
        <f t="shared" si="0"/>
        <v>0.72510822510822515</v>
      </c>
    </row>
    <row r="24" spans="1:4" hidden="1">
      <c r="B24" s="2" t="s">
        <v>13</v>
      </c>
      <c r="C24" s="1">
        <v>668</v>
      </c>
      <c r="D24" s="3">
        <f t="shared" si="0"/>
        <v>0.91884456671251724</v>
      </c>
    </row>
    <row r="25" spans="1:4">
      <c r="A25" t="s">
        <v>46</v>
      </c>
      <c r="B25" s="2" t="s">
        <v>0</v>
      </c>
      <c r="C25" s="1">
        <v>591</v>
      </c>
      <c r="D25" s="3">
        <f t="shared" si="0"/>
        <v>0.67465753424657537</v>
      </c>
    </row>
    <row r="26" spans="1:4">
      <c r="B26" s="2" t="s">
        <v>1</v>
      </c>
      <c r="C26" s="1">
        <v>613</v>
      </c>
      <c r="D26" s="3">
        <f t="shared" si="0"/>
        <v>0.88583815028901736</v>
      </c>
    </row>
    <row r="27" spans="1:4">
      <c r="B27" s="2" t="s">
        <v>2</v>
      </c>
      <c r="C27" s="1">
        <v>449</v>
      </c>
      <c r="D27" s="3">
        <f t="shared" si="0"/>
        <v>1.0227790432801822</v>
      </c>
    </row>
    <row r="28" spans="1:4">
      <c r="B28" s="2" t="s">
        <v>3</v>
      </c>
      <c r="C28" s="1">
        <v>752</v>
      </c>
      <c r="D28" s="3">
        <f t="shared" si="0"/>
        <v>1.3977695167286246</v>
      </c>
    </row>
    <row r="29" spans="1:4">
      <c r="B29" s="2" t="s">
        <v>4</v>
      </c>
      <c r="C29" s="1">
        <v>549</v>
      </c>
      <c r="D29" s="3">
        <f t="shared" si="0"/>
        <v>0.75308641975308643</v>
      </c>
    </row>
    <row r="30" spans="1:4">
      <c r="B30" s="2" t="s">
        <v>5</v>
      </c>
      <c r="C30" s="1">
        <v>655</v>
      </c>
      <c r="D30" s="3">
        <f t="shared" si="0"/>
        <v>0.9909228441754917</v>
      </c>
    </row>
    <row r="31" spans="1:4">
      <c r="B31" s="2" t="s">
        <v>6</v>
      </c>
      <c r="C31" s="1">
        <v>628</v>
      </c>
      <c r="D31" s="3">
        <f t="shared" si="0"/>
        <v>0.82198952879581155</v>
      </c>
    </row>
    <row r="32" spans="1:4">
      <c r="B32" s="2" t="s">
        <v>7</v>
      </c>
      <c r="C32" s="1">
        <v>568</v>
      </c>
      <c r="D32" s="3">
        <f t="shared" si="0"/>
        <v>0.68351383874849581</v>
      </c>
    </row>
    <row r="33" spans="1:6">
      <c r="B33" s="2" t="s">
        <v>8</v>
      </c>
      <c r="C33" s="1">
        <v>642</v>
      </c>
      <c r="D33" s="3">
        <f t="shared" si="0"/>
        <v>0.93043478260869561</v>
      </c>
    </row>
    <row r="34" spans="1:6">
      <c r="B34" s="2" t="s">
        <v>9</v>
      </c>
      <c r="C34" s="1">
        <v>758</v>
      </c>
      <c r="D34" s="3">
        <f t="shared" si="0"/>
        <v>1.0953757225433527</v>
      </c>
    </row>
    <row r="35" spans="1:6">
      <c r="B35" s="2" t="s">
        <v>12</v>
      </c>
      <c r="C35" s="1">
        <v>789</v>
      </c>
      <c r="D35" s="3">
        <f>+C35/C23</f>
        <v>1.1776119402985075</v>
      </c>
    </row>
    <row r="36" spans="1:6">
      <c r="B36" s="2" t="s">
        <v>13</v>
      </c>
      <c r="C36" s="1">
        <v>653</v>
      </c>
      <c r="D36" s="3">
        <f>+C36/C24</f>
        <v>0.97754491017964074</v>
      </c>
      <c r="F36">
        <f>SUM(C25:C36)</f>
        <v>7647</v>
      </c>
    </row>
    <row r="37" spans="1:6">
      <c r="A37" t="s">
        <v>83</v>
      </c>
      <c r="B37" s="2" t="s">
        <v>0</v>
      </c>
      <c r="C37" s="1">
        <v>552</v>
      </c>
      <c r="D37" s="3">
        <f t="shared" ref="D37:D46" si="1">+C37/C25</f>
        <v>0.93401015228426398</v>
      </c>
    </row>
    <row r="38" spans="1:6">
      <c r="B38" s="2" t="s">
        <v>1</v>
      </c>
      <c r="C38" s="1">
        <v>531</v>
      </c>
      <c r="D38" s="3">
        <f t="shared" si="1"/>
        <v>0.86623164763458405</v>
      </c>
    </row>
    <row r="39" spans="1:6">
      <c r="B39" s="2" t="s">
        <v>2</v>
      </c>
      <c r="C39" s="1">
        <v>415</v>
      </c>
      <c r="D39" s="3">
        <f t="shared" si="1"/>
        <v>0.92427616926503342</v>
      </c>
    </row>
    <row r="40" spans="1:6">
      <c r="B40" s="2" t="s">
        <v>3</v>
      </c>
      <c r="C40" s="1">
        <v>433</v>
      </c>
      <c r="D40" s="3">
        <f t="shared" si="1"/>
        <v>0.57579787234042556</v>
      </c>
    </row>
    <row r="41" spans="1:6">
      <c r="B41" s="2" t="s">
        <v>4</v>
      </c>
      <c r="C41" s="1">
        <v>548</v>
      </c>
      <c r="D41" s="3">
        <f t="shared" si="1"/>
        <v>0.99817850637522765</v>
      </c>
    </row>
    <row r="42" spans="1:6">
      <c r="B42" s="2" t="s">
        <v>5</v>
      </c>
      <c r="C42" s="1">
        <v>554</v>
      </c>
      <c r="D42" s="3">
        <f t="shared" si="1"/>
        <v>0.84580152671755726</v>
      </c>
    </row>
    <row r="43" spans="1:6">
      <c r="B43" s="2" t="s">
        <v>6</v>
      </c>
      <c r="C43" s="1">
        <v>489</v>
      </c>
      <c r="D43" s="3">
        <f t="shared" si="1"/>
        <v>0.7786624203821656</v>
      </c>
    </row>
    <row r="44" spans="1:6">
      <c r="B44" s="2" t="s">
        <v>7</v>
      </c>
      <c r="C44" s="1">
        <v>384</v>
      </c>
      <c r="D44" s="3">
        <f t="shared" si="1"/>
        <v>0.676056338028169</v>
      </c>
    </row>
    <row r="45" spans="1:6">
      <c r="B45" s="2" t="s">
        <v>8</v>
      </c>
      <c r="C45" s="1">
        <v>428</v>
      </c>
      <c r="D45" s="3">
        <f t="shared" si="1"/>
        <v>0.66666666666666663</v>
      </c>
    </row>
    <row r="46" spans="1:6">
      <c r="B46" s="2" t="s">
        <v>9</v>
      </c>
      <c r="C46" s="1">
        <v>482</v>
      </c>
      <c r="D46" s="3">
        <f t="shared" si="1"/>
        <v>0.63588390501319259</v>
      </c>
    </row>
    <row r="47" spans="1:6">
      <c r="B47" s="2" t="s">
        <v>12</v>
      </c>
      <c r="C47" s="1">
        <v>468</v>
      </c>
      <c r="D47" s="3">
        <f>+C47/C35</f>
        <v>0.59315589353612164</v>
      </c>
    </row>
    <row r="48" spans="1:6">
      <c r="B48" s="2" t="s">
        <v>13</v>
      </c>
      <c r="C48" s="1">
        <v>587</v>
      </c>
      <c r="D48" s="3">
        <f>+C48/C36</f>
        <v>0.89892802450229714</v>
      </c>
      <c r="F48">
        <f>SUM(C37:C48)</f>
        <v>5871</v>
      </c>
    </row>
    <row r="49" spans="1:6">
      <c r="A49" t="s">
        <v>87</v>
      </c>
      <c r="B49" s="2" t="s">
        <v>0</v>
      </c>
      <c r="C49" s="1">
        <v>533</v>
      </c>
      <c r="D49" s="3">
        <f t="shared" ref="D49:D58" si="2">+C49/C37</f>
        <v>0.96557971014492749</v>
      </c>
    </row>
    <row r="50" spans="1:6">
      <c r="B50" s="2" t="s">
        <v>1</v>
      </c>
      <c r="C50" s="1">
        <v>396</v>
      </c>
      <c r="D50" s="3">
        <f t="shared" si="2"/>
        <v>0.74576271186440679</v>
      </c>
    </row>
    <row r="51" spans="1:6">
      <c r="B51" s="2" t="s">
        <v>2</v>
      </c>
      <c r="C51" s="1">
        <v>378</v>
      </c>
      <c r="D51" s="3">
        <f t="shared" si="2"/>
        <v>0.91084337349397593</v>
      </c>
    </row>
    <row r="52" spans="1:6">
      <c r="B52" s="2" t="s">
        <v>3</v>
      </c>
      <c r="C52" s="1">
        <v>332</v>
      </c>
      <c r="D52" s="3">
        <f t="shared" si="2"/>
        <v>0.76674364896073899</v>
      </c>
    </row>
    <row r="53" spans="1:6">
      <c r="B53" s="2" t="s">
        <v>4</v>
      </c>
      <c r="C53" s="1">
        <v>414</v>
      </c>
      <c r="D53" s="3">
        <f t="shared" si="2"/>
        <v>0.75547445255474455</v>
      </c>
    </row>
    <row r="54" spans="1:6">
      <c r="B54" s="2" t="s">
        <v>5</v>
      </c>
      <c r="C54" s="1">
        <v>365</v>
      </c>
      <c r="D54" s="3">
        <f t="shared" si="2"/>
        <v>0.65884476534296033</v>
      </c>
    </row>
    <row r="55" spans="1:6">
      <c r="B55" s="2" t="s">
        <v>6</v>
      </c>
      <c r="C55" s="1">
        <v>530</v>
      </c>
      <c r="D55" s="3">
        <f t="shared" si="2"/>
        <v>1.0838445807770962</v>
      </c>
    </row>
    <row r="56" spans="1:6">
      <c r="B56" s="2" t="s">
        <v>7</v>
      </c>
      <c r="C56" s="1">
        <v>446</v>
      </c>
      <c r="D56" s="3">
        <f t="shared" si="2"/>
        <v>1.1614583333333333</v>
      </c>
    </row>
    <row r="57" spans="1:6">
      <c r="B57" s="2" t="s">
        <v>8</v>
      </c>
      <c r="C57" s="1">
        <v>535</v>
      </c>
      <c r="D57" s="3">
        <f t="shared" si="2"/>
        <v>1.25</v>
      </c>
    </row>
    <row r="58" spans="1:6">
      <c r="B58" s="2" t="s">
        <v>9</v>
      </c>
      <c r="C58" s="1">
        <v>566</v>
      </c>
      <c r="D58" s="3">
        <f t="shared" si="2"/>
        <v>1.1742738589211619</v>
      </c>
    </row>
    <row r="59" spans="1:6">
      <c r="B59" s="2" t="s">
        <v>12</v>
      </c>
      <c r="C59" s="1">
        <v>529</v>
      </c>
      <c r="D59" s="3">
        <f>+C59/C47</f>
        <v>1.1303418803418803</v>
      </c>
    </row>
    <row r="60" spans="1:6">
      <c r="B60" s="2" t="s">
        <v>13</v>
      </c>
      <c r="C60" s="1">
        <v>426</v>
      </c>
      <c r="D60" s="3">
        <f>+C60/C48</f>
        <v>0.72572402044293016</v>
      </c>
      <c r="F60">
        <f>SUM(C49:C60)</f>
        <v>5450</v>
      </c>
    </row>
    <row r="61" spans="1:6">
      <c r="A61" t="s">
        <v>88</v>
      </c>
      <c r="B61" s="2" t="s">
        <v>0</v>
      </c>
      <c r="C61" s="1">
        <v>501</v>
      </c>
      <c r="D61" s="3">
        <f>+C61/C49</f>
        <v>0.93996247654784237</v>
      </c>
    </row>
    <row r="62" spans="1:6">
      <c r="B62" s="2" t="s">
        <v>1</v>
      </c>
      <c r="C62" s="1">
        <v>468</v>
      </c>
      <c r="D62" s="3">
        <f t="shared" ref="D62:D70" si="3">+C62/C50</f>
        <v>1.1818181818181819</v>
      </c>
    </row>
    <row r="63" spans="1:6">
      <c r="B63" s="2" t="s">
        <v>2</v>
      </c>
      <c r="C63" s="1">
        <v>343</v>
      </c>
      <c r="D63" s="3">
        <f t="shared" si="3"/>
        <v>0.90740740740740744</v>
      </c>
    </row>
    <row r="64" spans="1:6">
      <c r="B64" s="2" t="s">
        <v>3</v>
      </c>
      <c r="C64" s="1">
        <v>360</v>
      </c>
      <c r="D64" s="3">
        <f t="shared" si="3"/>
        <v>1.0843373493975903</v>
      </c>
    </row>
    <row r="65" spans="1:6">
      <c r="B65" s="2" t="s">
        <v>4</v>
      </c>
      <c r="C65" s="1">
        <v>395</v>
      </c>
      <c r="D65" s="3">
        <f t="shared" si="3"/>
        <v>0.95410628019323673</v>
      </c>
    </row>
    <row r="66" spans="1:6">
      <c r="B66" s="2" t="s">
        <v>5</v>
      </c>
      <c r="C66" s="1">
        <v>534</v>
      </c>
      <c r="D66" s="3">
        <f t="shared" si="3"/>
        <v>1.463013698630137</v>
      </c>
    </row>
    <row r="67" spans="1:6">
      <c r="B67" s="2" t="s">
        <v>6</v>
      </c>
      <c r="C67" s="1">
        <v>560</v>
      </c>
      <c r="D67" s="3">
        <f t="shared" si="3"/>
        <v>1.0566037735849056</v>
      </c>
    </row>
    <row r="68" spans="1:6">
      <c r="B68" s="2" t="s">
        <v>7</v>
      </c>
      <c r="C68" s="1">
        <v>539</v>
      </c>
      <c r="D68" s="3">
        <f t="shared" si="3"/>
        <v>1.2085201793721974</v>
      </c>
    </row>
    <row r="69" spans="1:6">
      <c r="B69" s="2" t="s">
        <v>8</v>
      </c>
      <c r="C69" s="1">
        <v>456</v>
      </c>
      <c r="D69" s="3">
        <f t="shared" si="3"/>
        <v>0.85233644859813085</v>
      </c>
    </row>
    <row r="70" spans="1:6">
      <c r="B70" s="2" t="s">
        <v>9</v>
      </c>
      <c r="C70" s="1">
        <v>428</v>
      </c>
      <c r="D70" s="3">
        <f t="shared" si="3"/>
        <v>0.75618374558303891</v>
      </c>
    </row>
    <row r="71" spans="1:6">
      <c r="B71" s="2" t="s">
        <v>12</v>
      </c>
      <c r="C71" s="1">
        <v>425</v>
      </c>
      <c r="D71" s="3">
        <f>+C71/C59</f>
        <v>0.80340264650283555</v>
      </c>
    </row>
    <row r="72" spans="1:6">
      <c r="B72" s="2" t="s">
        <v>13</v>
      </c>
      <c r="C72" s="1">
        <v>501</v>
      </c>
      <c r="D72" s="3">
        <f>+C72/C60</f>
        <v>1.176056338028169</v>
      </c>
      <c r="F72">
        <f>SUM(C61:C72)</f>
        <v>5510</v>
      </c>
    </row>
    <row r="73" spans="1:6">
      <c r="A73" t="s">
        <v>89</v>
      </c>
      <c r="B73" s="2" t="s">
        <v>0</v>
      </c>
      <c r="C73" s="1">
        <v>444</v>
      </c>
      <c r="D73" s="3">
        <f>+C73/C61</f>
        <v>0.88622754491017963</v>
      </c>
    </row>
    <row r="74" spans="1:6">
      <c r="B74" s="2" t="s">
        <v>1</v>
      </c>
      <c r="C74" s="1">
        <v>429</v>
      </c>
      <c r="D74" s="3">
        <f t="shared" ref="D74:D84" si="4">+C74/C62</f>
        <v>0.91666666666666663</v>
      </c>
    </row>
    <row r="75" spans="1:6">
      <c r="B75" s="2" t="s">
        <v>2</v>
      </c>
      <c r="C75" s="1">
        <v>347</v>
      </c>
      <c r="D75" s="3">
        <f>+C75/C63</f>
        <v>1.0116618075801749</v>
      </c>
    </row>
    <row r="76" spans="1:6">
      <c r="B76" s="2" t="s">
        <v>3</v>
      </c>
      <c r="C76" s="1">
        <v>342</v>
      </c>
      <c r="D76" s="3">
        <f t="shared" si="4"/>
        <v>0.95</v>
      </c>
    </row>
    <row r="77" spans="1:6">
      <c r="B77" s="2" t="s">
        <v>4</v>
      </c>
      <c r="C77" s="1">
        <v>306</v>
      </c>
      <c r="D77" s="3">
        <f t="shared" si="4"/>
        <v>0.77468354430379749</v>
      </c>
    </row>
    <row r="78" spans="1:6">
      <c r="B78" s="2" t="s">
        <v>5</v>
      </c>
      <c r="C78" s="1">
        <v>471</v>
      </c>
      <c r="D78" s="3">
        <f t="shared" si="4"/>
        <v>0.8820224719101124</v>
      </c>
    </row>
    <row r="79" spans="1:6">
      <c r="B79" s="2" t="s">
        <v>6</v>
      </c>
      <c r="C79" s="1">
        <v>245</v>
      </c>
      <c r="D79" s="3">
        <f t="shared" si="4"/>
        <v>0.4375</v>
      </c>
    </row>
    <row r="80" spans="1:6">
      <c r="B80" s="2" t="s">
        <v>7</v>
      </c>
      <c r="C80" s="1">
        <v>320</v>
      </c>
      <c r="D80" s="3">
        <f t="shared" si="4"/>
        <v>0.59369202226345086</v>
      </c>
    </row>
    <row r="81" spans="1:6">
      <c r="B81" s="2" t="s">
        <v>8</v>
      </c>
      <c r="C81" s="1">
        <v>477</v>
      </c>
      <c r="D81" s="3">
        <f t="shared" si="4"/>
        <v>1.0460526315789473</v>
      </c>
    </row>
    <row r="82" spans="1:6">
      <c r="B82" s="2" t="s">
        <v>9</v>
      </c>
      <c r="C82" s="1">
        <v>646</v>
      </c>
      <c r="D82" s="3">
        <f t="shared" si="4"/>
        <v>1.5093457943925233</v>
      </c>
    </row>
    <row r="83" spans="1:6">
      <c r="B83" s="2" t="s">
        <v>12</v>
      </c>
      <c r="C83" s="1">
        <v>395</v>
      </c>
      <c r="D83" s="3">
        <f t="shared" si="4"/>
        <v>0.92941176470588238</v>
      </c>
    </row>
    <row r="84" spans="1:6">
      <c r="B84" s="2" t="s">
        <v>13</v>
      </c>
      <c r="C84" s="1">
        <v>554</v>
      </c>
      <c r="D84" s="3">
        <f t="shared" si="4"/>
        <v>1.1057884231536925</v>
      </c>
      <c r="F84">
        <f>SUM(C73:C84)</f>
        <v>4976</v>
      </c>
    </row>
    <row r="85" spans="1:6">
      <c r="A85" t="s">
        <v>90</v>
      </c>
      <c r="B85" s="2" t="s">
        <v>0</v>
      </c>
      <c r="C85" s="1">
        <v>498</v>
      </c>
      <c r="D85" s="3">
        <f>+C85/C73</f>
        <v>1.1216216216216217</v>
      </c>
    </row>
    <row r="86" spans="1:6">
      <c r="B86" s="2" t="s">
        <v>1</v>
      </c>
      <c r="C86" s="1">
        <v>554</v>
      </c>
      <c r="D86" s="3">
        <f>+C86/C74</f>
        <v>1.2913752913752914</v>
      </c>
    </row>
    <row r="87" spans="1:6">
      <c r="B87" s="2" t="s">
        <v>2</v>
      </c>
      <c r="C87" s="1">
        <v>600</v>
      </c>
      <c r="D87" s="3">
        <f>+C87/C75</f>
        <v>1.7291066282420748</v>
      </c>
    </row>
    <row r="88" spans="1:6">
      <c r="B88" s="2" t="s">
        <v>3</v>
      </c>
      <c r="C88" s="1">
        <v>436</v>
      </c>
      <c r="D88" s="3">
        <f t="shared" ref="D88:D95" si="5">+C88/C76</f>
        <v>1.2748538011695907</v>
      </c>
    </row>
    <row r="89" spans="1:6">
      <c r="B89" s="2" t="s">
        <v>4</v>
      </c>
      <c r="C89" s="1">
        <v>568</v>
      </c>
      <c r="D89" s="3">
        <f t="shared" si="5"/>
        <v>1.8562091503267975</v>
      </c>
    </row>
    <row r="90" spans="1:6">
      <c r="B90" s="2" t="s">
        <v>5</v>
      </c>
      <c r="C90" s="1">
        <v>656</v>
      </c>
      <c r="D90" s="3">
        <f t="shared" si="5"/>
        <v>1.3927813163481952</v>
      </c>
    </row>
    <row r="91" spans="1:6">
      <c r="B91" s="2" t="s">
        <v>6</v>
      </c>
      <c r="C91" s="1">
        <v>743</v>
      </c>
      <c r="D91" s="3">
        <f t="shared" si="5"/>
        <v>3.0326530612244897</v>
      </c>
    </row>
    <row r="92" spans="1:6">
      <c r="B92" s="2" t="s">
        <v>7</v>
      </c>
      <c r="C92" s="1">
        <v>518</v>
      </c>
      <c r="D92" s="3">
        <f t="shared" si="5"/>
        <v>1.6187499999999999</v>
      </c>
    </row>
    <row r="93" spans="1:6">
      <c r="B93" s="2" t="s">
        <v>8</v>
      </c>
      <c r="C93" s="1">
        <v>654</v>
      </c>
      <c r="D93" s="3">
        <f t="shared" si="5"/>
        <v>1.371069182389937</v>
      </c>
    </row>
    <row r="94" spans="1:6">
      <c r="B94" s="2" t="s">
        <v>9</v>
      </c>
      <c r="C94" s="1">
        <v>545</v>
      </c>
      <c r="D94" s="3">
        <f t="shared" si="5"/>
        <v>0.84365325077399378</v>
      </c>
    </row>
    <row r="95" spans="1:6">
      <c r="B95" s="2" t="s">
        <v>12</v>
      </c>
      <c r="C95" s="1">
        <v>836</v>
      </c>
      <c r="D95" s="3">
        <f t="shared" si="5"/>
        <v>2.1164556962025318</v>
      </c>
    </row>
    <row r="96" spans="1:6">
      <c r="B96" s="2" t="s">
        <v>13</v>
      </c>
      <c r="C96" s="1">
        <v>609</v>
      </c>
      <c r="D96" s="3">
        <f>+C96/C84</f>
        <v>1.0992779783393503</v>
      </c>
      <c r="F96">
        <f>SUM(C85:C96)</f>
        <v>7217</v>
      </c>
    </row>
    <row r="97" spans="1:6">
      <c r="A97" t="s">
        <v>91</v>
      </c>
      <c r="B97" s="2" t="s">
        <v>0</v>
      </c>
      <c r="C97" s="1">
        <v>459</v>
      </c>
      <c r="D97" s="3">
        <f>+C97/C85</f>
        <v>0.92168674698795183</v>
      </c>
    </row>
    <row r="98" spans="1:6">
      <c r="B98" s="2" t="s">
        <v>1</v>
      </c>
      <c r="C98" s="1">
        <v>467</v>
      </c>
      <c r="D98" s="3">
        <f>+C98/C86</f>
        <v>0.84296028880866425</v>
      </c>
    </row>
    <row r="99" spans="1:6">
      <c r="B99" s="2" t="s">
        <v>2</v>
      </c>
      <c r="C99" s="1">
        <v>408</v>
      </c>
      <c r="D99" s="3">
        <f>+C99/C87</f>
        <v>0.68</v>
      </c>
    </row>
    <row r="100" spans="1:6">
      <c r="B100" s="2" t="s">
        <v>3</v>
      </c>
      <c r="C100" s="1">
        <v>403</v>
      </c>
      <c r="D100" s="3">
        <f t="shared" ref="D100:D107" si="6">+C100/C88</f>
        <v>0.92431192660550454</v>
      </c>
    </row>
    <row r="101" spans="1:6">
      <c r="B101" s="2" t="s">
        <v>4</v>
      </c>
      <c r="C101" s="1">
        <v>519</v>
      </c>
      <c r="D101" s="3">
        <f t="shared" si="6"/>
        <v>0.91373239436619713</v>
      </c>
    </row>
    <row r="102" spans="1:6">
      <c r="B102" s="2" t="s">
        <v>5</v>
      </c>
      <c r="C102" s="1">
        <v>511</v>
      </c>
      <c r="D102" s="3">
        <f t="shared" si="6"/>
        <v>0.77896341463414631</v>
      </c>
    </row>
    <row r="103" spans="1:6">
      <c r="B103" s="2" t="s">
        <v>6</v>
      </c>
      <c r="C103" s="1">
        <v>497</v>
      </c>
      <c r="D103" s="3">
        <f t="shared" si="6"/>
        <v>0.66890982503364738</v>
      </c>
    </row>
    <row r="104" spans="1:6">
      <c r="B104" s="2" t="s">
        <v>7</v>
      </c>
      <c r="C104" s="1">
        <v>462</v>
      </c>
      <c r="D104" s="3">
        <f t="shared" si="6"/>
        <v>0.89189189189189189</v>
      </c>
    </row>
    <row r="105" spans="1:6">
      <c r="B105" s="2" t="s">
        <v>8</v>
      </c>
      <c r="C105" s="1">
        <v>447</v>
      </c>
      <c r="D105" s="3">
        <f t="shared" si="6"/>
        <v>0.6834862385321101</v>
      </c>
    </row>
    <row r="106" spans="1:6">
      <c r="B106" s="2" t="s">
        <v>9</v>
      </c>
      <c r="C106" s="1">
        <v>600</v>
      </c>
      <c r="D106" s="3">
        <f t="shared" si="6"/>
        <v>1.1009174311926606</v>
      </c>
    </row>
    <row r="107" spans="1:6">
      <c r="B107" s="2" t="s">
        <v>12</v>
      </c>
      <c r="C107" s="1">
        <v>550</v>
      </c>
      <c r="D107" s="3">
        <f t="shared" si="6"/>
        <v>0.65789473684210531</v>
      </c>
    </row>
    <row r="108" spans="1:6">
      <c r="B108" s="2" t="s">
        <v>13</v>
      </c>
      <c r="C108" s="1">
        <v>576</v>
      </c>
      <c r="D108" s="3">
        <f>+C108/C96</f>
        <v>0.94581280788177335</v>
      </c>
      <c r="F108">
        <f>SUM(C97:C108)</f>
        <v>5899</v>
      </c>
    </row>
    <row r="109" spans="1:6">
      <c r="A109" t="s">
        <v>95</v>
      </c>
      <c r="B109" s="2" t="s">
        <v>0</v>
      </c>
      <c r="C109" s="1">
        <v>481</v>
      </c>
      <c r="D109" s="3">
        <f>+C109/C97</f>
        <v>1.0479302832244008</v>
      </c>
    </row>
    <row r="110" spans="1:6">
      <c r="B110" s="2" t="s">
        <v>1</v>
      </c>
      <c r="C110" s="1">
        <v>533</v>
      </c>
      <c r="D110" s="3">
        <f>+C110/C98</f>
        <v>1.1413276231263383</v>
      </c>
    </row>
    <row r="111" spans="1:6">
      <c r="B111" s="2" t="s">
        <v>2</v>
      </c>
      <c r="C111" s="1">
        <v>474</v>
      </c>
      <c r="D111" s="3">
        <f>+C111/C99</f>
        <v>1.161764705882353</v>
      </c>
    </row>
    <row r="112" spans="1:6">
      <c r="B112" s="2" t="s">
        <v>3</v>
      </c>
      <c r="C112" s="1">
        <v>625</v>
      </c>
      <c r="D112" s="3">
        <f t="shared" ref="D112:D119" si="7">+C112/C100</f>
        <v>1.5508684863523574</v>
      </c>
    </row>
    <row r="113" spans="2:6">
      <c r="B113" s="2" t="s">
        <v>4</v>
      </c>
      <c r="C113" s="1">
        <v>375</v>
      </c>
      <c r="D113" s="3">
        <f t="shared" si="7"/>
        <v>0.7225433526011561</v>
      </c>
    </row>
    <row r="114" spans="2:6">
      <c r="B114" s="2" t="s">
        <v>5</v>
      </c>
      <c r="C114" s="1">
        <v>518</v>
      </c>
      <c r="D114" s="3">
        <f t="shared" si="7"/>
        <v>1.0136986301369864</v>
      </c>
    </row>
    <row r="115" spans="2:6">
      <c r="B115" s="2" t="s">
        <v>6</v>
      </c>
      <c r="C115" s="1">
        <v>677</v>
      </c>
      <c r="D115" s="3">
        <f t="shared" si="7"/>
        <v>1.3621730382293762</v>
      </c>
    </row>
    <row r="116" spans="2:6">
      <c r="B116" s="2" t="s">
        <v>7</v>
      </c>
      <c r="C116" s="1">
        <v>680</v>
      </c>
      <c r="D116" s="3">
        <f t="shared" si="7"/>
        <v>1.4718614718614718</v>
      </c>
    </row>
    <row r="117" spans="2:6">
      <c r="B117" s="2" t="s">
        <v>8</v>
      </c>
      <c r="C117" s="1">
        <v>584</v>
      </c>
      <c r="D117" s="3">
        <f t="shared" si="7"/>
        <v>1.3064876957494407</v>
      </c>
    </row>
    <row r="118" spans="2:6">
      <c r="B118" s="2" t="s">
        <v>9</v>
      </c>
      <c r="C118" s="1">
        <v>573</v>
      </c>
      <c r="D118" s="3">
        <f t="shared" si="7"/>
        <v>0.95499999999999996</v>
      </c>
    </row>
    <row r="119" spans="2:6">
      <c r="B119" s="2" t="s">
        <v>12</v>
      </c>
      <c r="C119" s="1">
        <v>470</v>
      </c>
      <c r="D119" s="3">
        <f t="shared" si="7"/>
        <v>0.8545454545454545</v>
      </c>
    </row>
    <row r="120" spans="2:6">
      <c r="B120" s="2" t="s">
        <v>13</v>
      </c>
      <c r="C120" s="1">
        <v>422</v>
      </c>
      <c r="D120" s="3">
        <f>+C120/C108</f>
        <v>0.73263888888888884</v>
      </c>
      <c r="F120">
        <f>SUM(C109:C120)</f>
        <v>6412</v>
      </c>
    </row>
  </sheetData>
  <phoneticPr fontId="2"/>
  <pageMargins left="0.75" right="0.75" top="1" bottom="1" header="0.51200000000000001" footer="0.51200000000000001"/>
  <pageSetup paperSize="9" scale="7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月別27年</vt:lpstr>
      <vt:lpstr>市町別</vt:lpstr>
      <vt:lpstr>Sheet2</vt:lpstr>
      <vt:lpstr>27年着工グラフ</vt:lpstr>
      <vt:lpstr>Graph20-27</vt:lpstr>
      <vt:lpstr>月別27年!Print_Area</vt:lpstr>
      <vt:lpstr>市町別!Print_Area</vt:lpstr>
      <vt:lpstr>市町別!Print_Titles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C02-2191</dc:creator>
  <cp:lastModifiedBy>C14-3430</cp:lastModifiedBy>
  <cp:lastPrinted>2016-08-08T02:55:16Z</cp:lastPrinted>
  <dcterms:created xsi:type="dcterms:W3CDTF">2007-10-24T08:25:23Z</dcterms:created>
  <dcterms:modified xsi:type="dcterms:W3CDTF">2016-08-09T05:47:24Z</dcterms:modified>
</cp:coreProperties>
</file>