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建築指導課\☆★建築統計担当★☆\10 着工統計\R6\HPアップ用 - コピー\"/>
    </mc:Choice>
  </mc:AlternateContent>
  <bookViews>
    <workbookView xWindow="0" yWindow="0" windowWidth="16155" windowHeight="10845" tabRatio="904"/>
  </bookViews>
  <sheets>
    <sheet name="住宅着工戸数　年次" sheetId="27" r:id="rId1"/>
    <sheet name="住宅着工戸数　年度次" sheetId="26" r:id="rId2"/>
    <sheet name="分譲住宅等　年度次" sheetId="37" r:id="rId3"/>
    <sheet name="木造・非木造　年度次" sheetId="38" r:id="rId4"/>
    <sheet name="建築着工数　年次" sheetId="39" r:id="rId5"/>
    <sheet name="建築着工数　年度次" sheetId="40" r:id="rId6"/>
    <sheet name="建築物　年度計" sheetId="29" state="hidden" r:id="rId7"/>
    <sheet name="建て方・構造" sheetId="36" state="hidden" r:id="rId8"/>
    <sheet name="建築物　年計" sheetId="28" state="hidden" r:id="rId9"/>
    <sheet name="木造非木造" sheetId="34" state="hidden" r:id="rId10"/>
    <sheet name="木造割合" sheetId="35" state="hidden" r:id="rId11"/>
    <sheet name="マンション" sheetId="25" state="hidden" r:id="rId12"/>
    <sheet name="分譲住宅" sheetId="32" state="hidden" r:id="rId13"/>
    <sheet name="プレハブ等" sheetId="10" state="hidden" r:id="rId14"/>
  </sheets>
  <definedNames>
    <definedName name="_xlnm.Print_Area" localSheetId="13">プレハブ等!$A$1:$K$47</definedName>
    <definedName name="_xlnm.Print_Area" localSheetId="11">マンション!$A$1:$K$97</definedName>
    <definedName name="_xlnm.Print_Area" localSheetId="7">建て方・構造!$A$1:$G$76</definedName>
    <definedName name="_xlnm.Print_Area" localSheetId="4">'建築着工数　年次'!$A$1:$H$123</definedName>
    <definedName name="_xlnm.Print_Area" localSheetId="5">'建築着工数　年度次'!$A$1:$H$123</definedName>
    <definedName name="_xlnm.Print_Area" localSheetId="8">'建築物　年計'!$A$1:$J$76</definedName>
    <definedName name="_xlnm.Print_Area" localSheetId="0">'住宅着工戸数　年次'!$A$1:$J$123</definedName>
    <definedName name="_xlnm.Print_Area" localSheetId="1">'住宅着工戸数　年度次'!$A$1:$J$123</definedName>
    <definedName name="_xlnm.Print_Area" localSheetId="2">'分譲住宅等　年度次'!$A$1:$L$42</definedName>
    <definedName name="_xlnm.Print_Area" localSheetId="3">'木造・非木造　年度次'!$A$1:$J$124</definedName>
    <definedName name="_xlnm.Print_Area">#REF!</definedName>
    <definedName name="PRINT_AREA_MI">#REF!</definedName>
    <definedName name="_xlnm.Print_Titles" localSheetId="7">建て方・構造!$B:$B,建て方・構造!$1:$4</definedName>
    <definedName name="表10">#REF!</definedName>
  </definedNames>
  <calcPr calcId="162913"/>
</workbook>
</file>

<file path=xl/calcChain.xml><?xml version="1.0" encoding="utf-8"?>
<calcChain xmlns="http://schemas.openxmlformats.org/spreadsheetml/2006/main">
  <c r="C44" i="10" l="1"/>
  <c r="B10" i="10" l="1"/>
  <c r="B11" i="10"/>
  <c r="C12" i="10" s="1"/>
  <c r="B12" i="10"/>
  <c r="B13" i="10"/>
  <c r="C13" i="10" s="1"/>
  <c r="B14" i="10"/>
  <c r="B15" i="10"/>
  <c r="C15" i="10" s="1"/>
  <c r="B16" i="10"/>
  <c r="B17" i="10"/>
  <c r="C17" i="10" s="1"/>
  <c r="B18" i="10"/>
  <c r="B19" i="10"/>
  <c r="C19" i="10" s="1"/>
  <c r="B20" i="10"/>
  <c r="B21" i="10"/>
  <c r="C21" i="10" s="1"/>
  <c r="B22" i="10"/>
  <c r="B23" i="10"/>
  <c r="C23" i="10" s="1"/>
  <c r="B24" i="10"/>
  <c r="B25" i="10"/>
  <c r="C25" i="10" s="1"/>
  <c r="B26" i="10"/>
  <c r="B27" i="10"/>
  <c r="C27" i="10" s="1"/>
  <c r="B28" i="10"/>
  <c r="B29" i="10"/>
  <c r="C29" i="10" s="1"/>
  <c r="B30" i="10"/>
  <c r="B31" i="10"/>
  <c r="C31" i="10" s="1"/>
  <c r="B32" i="10"/>
  <c r="B37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H44" i="10"/>
  <c r="H42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3" i="10"/>
  <c r="I44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C11" i="10"/>
  <c r="C18" i="10"/>
  <c r="C26" i="10"/>
  <c r="F44" i="10"/>
  <c r="F43" i="10"/>
  <c r="F42" i="10"/>
  <c r="F41" i="10"/>
  <c r="F31" i="10"/>
  <c r="F32" i="10"/>
  <c r="F33" i="10"/>
  <c r="F34" i="10"/>
  <c r="F35" i="10"/>
  <c r="F36" i="10"/>
  <c r="F37" i="10"/>
  <c r="F38" i="10"/>
  <c r="F39" i="10"/>
  <c r="F40" i="10"/>
  <c r="F30" i="10"/>
  <c r="B44" i="10"/>
  <c r="D44" i="10" s="1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1" i="38"/>
  <c r="F41" i="38"/>
  <c r="D40" i="38"/>
  <c r="D41" i="38"/>
  <c r="H40" i="38"/>
  <c r="G41" i="37"/>
  <c r="L41" i="37"/>
  <c r="I41" i="37"/>
  <c r="J41" i="37"/>
  <c r="D15" i="37"/>
  <c r="D38" i="37"/>
  <c r="D39" i="37"/>
  <c r="D40" i="37"/>
  <c r="E41" i="37"/>
  <c r="E40" i="37"/>
  <c r="D41" i="37"/>
  <c r="I30" i="26"/>
  <c r="I32" i="26"/>
  <c r="I28" i="26"/>
  <c r="I29" i="26"/>
  <c r="I31" i="26"/>
  <c r="I33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40" i="26"/>
  <c r="I39" i="26"/>
  <c r="I40" i="27"/>
  <c r="I39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4" i="26"/>
  <c r="I35" i="26"/>
  <c r="I36" i="26"/>
  <c r="I37" i="26"/>
  <c r="I38" i="26"/>
  <c r="G32" i="26"/>
  <c r="C30" i="10" l="1"/>
  <c r="C22" i="10"/>
  <c r="C14" i="10"/>
  <c r="C32" i="10"/>
  <c r="C28" i="10"/>
  <c r="C24" i="10"/>
  <c r="C20" i="10"/>
  <c r="C16" i="10"/>
  <c r="D39" i="32"/>
  <c r="C39" i="32"/>
  <c r="L44" i="10" s="1"/>
  <c r="I39" i="25" l="1"/>
  <c r="D39" i="36"/>
  <c r="E76" i="36"/>
  <c r="H41" i="38"/>
  <c r="E39" i="32"/>
  <c r="E39" i="36"/>
  <c r="D76" i="36"/>
  <c r="C39" i="25"/>
  <c r="M44" i="10" l="1"/>
  <c r="E39" i="25"/>
  <c r="D39" i="25" s="1"/>
  <c r="I38" i="25" l="1"/>
  <c r="C38" i="32"/>
  <c r="I40" i="37" l="1"/>
  <c r="L40" i="37"/>
  <c r="G40" i="37"/>
  <c r="L43" i="10"/>
  <c r="B43" i="10" s="1"/>
  <c r="J40" i="26"/>
  <c r="D38" i="32"/>
  <c r="E38" i="32" s="1"/>
  <c r="C38" i="25"/>
  <c r="D38" i="36"/>
  <c r="D75" i="36"/>
  <c r="E75" i="36"/>
  <c r="E38" i="36"/>
  <c r="G40" i="38"/>
  <c r="F40" i="38"/>
  <c r="J40" i="27" l="1"/>
  <c r="E38" i="25"/>
  <c r="D38" i="25" s="1"/>
  <c r="M43" i="10"/>
  <c r="D43" i="10"/>
  <c r="J40" i="37"/>
  <c r="H38" i="38"/>
  <c r="F38" i="38"/>
  <c r="D38" i="38"/>
  <c r="I38" i="37"/>
  <c r="L38" i="37"/>
  <c r="G38" i="37"/>
  <c r="L39" i="37"/>
  <c r="G37" i="37"/>
  <c r="J38" i="37"/>
  <c r="E38" i="37" l="1"/>
  <c r="I35" i="25" l="1"/>
  <c r="D71" i="36"/>
  <c r="D72" i="36"/>
  <c r="D35" i="36"/>
  <c r="D33" i="36"/>
  <c r="D34" i="36"/>
  <c r="D74" i="36" l="1"/>
  <c r="E37" i="36"/>
  <c r="D37" i="36"/>
  <c r="H37" i="38"/>
  <c r="F37" i="38"/>
  <c r="D37" i="38"/>
  <c r="D39" i="38" l="1"/>
  <c r="I39" i="37"/>
  <c r="G39" i="37"/>
  <c r="L37" i="37" l="1"/>
  <c r="I37" i="37"/>
  <c r="D37" i="37"/>
  <c r="E37" i="37"/>
  <c r="C35" i="32"/>
  <c r="L40" i="10" l="1"/>
  <c r="B40" i="10" s="1"/>
  <c r="C35" i="25"/>
  <c r="D35" i="32"/>
  <c r="E35" i="32" s="1"/>
  <c r="J39" i="26"/>
  <c r="E39" i="37"/>
  <c r="J37" i="27"/>
  <c r="D34" i="32"/>
  <c r="C34" i="32"/>
  <c r="I34" i="25"/>
  <c r="C34" i="25"/>
  <c r="C41" i="10" l="1"/>
  <c r="D40" i="10"/>
  <c r="J39" i="37"/>
  <c r="J38" i="26"/>
  <c r="J36" i="26"/>
  <c r="J37" i="26"/>
  <c r="E34" i="32"/>
  <c r="E35" i="25"/>
  <c r="D35" i="25" s="1"/>
  <c r="M40" i="10"/>
  <c r="J37" i="37"/>
  <c r="L39" i="10"/>
  <c r="B39" i="10" s="1"/>
  <c r="H36" i="38"/>
  <c r="F36" i="38"/>
  <c r="D36" i="38"/>
  <c r="L35" i="37"/>
  <c r="L36" i="37"/>
  <c r="I36" i="37"/>
  <c r="G36" i="37"/>
  <c r="E36" i="37"/>
  <c r="D36" i="37"/>
  <c r="J36" i="27"/>
  <c r="C40" i="10" l="1"/>
  <c r="D39" i="10"/>
  <c r="M39" i="10"/>
  <c r="E34" i="25"/>
  <c r="D34" i="25" s="1"/>
  <c r="J36" i="37"/>
  <c r="D33" i="32"/>
  <c r="C33" i="32"/>
  <c r="I33" i="25"/>
  <c r="C33" i="25"/>
  <c r="D70" i="36"/>
  <c r="E33" i="36"/>
  <c r="D35" i="38"/>
  <c r="H35" i="38"/>
  <c r="F35" i="38"/>
  <c r="E33" i="32" l="1"/>
  <c r="F39" i="38"/>
  <c r="E70" i="36"/>
  <c r="I35" i="37"/>
  <c r="G35" i="37"/>
  <c r="E35" i="37"/>
  <c r="D35" i="37"/>
  <c r="C37" i="32" l="1"/>
  <c r="J35" i="27"/>
  <c r="J34" i="27" l="1"/>
  <c r="J35" i="26"/>
  <c r="M38" i="10"/>
  <c r="E33" i="25"/>
  <c r="D33" i="25" s="1"/>
  <c r="J35" i="37"/>
  <c r="D37" i="32"/>
  <c r="E37" i="32" s="1"/>
  <c r="C37" i="25"/>
  <c r="L42" i="10"/>
  <c r="B42" i="10" s="1"/>
  <c r="J39" i="27"/>
  <c r="L34" i="37"/>
  <c r="I34" i="37"/>
  <c r="D34" i="37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6" i="26"/>
  <c r="J27" i="26"/>
  <c r="J7" i="26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7" i="27"/>
  <c r="H34" i="38"/>
  <c r="H33" i="38"/>
  <c r="H32" i="38"/>
  <c r="H31" i="38"/>
  <c r="H30" i="38"/>
  <c r="H29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8" i="38"/>
  <c r="F7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8" i="38"/>
  <c r="D7" i="38"/>
  <c r="E5" i="36"/>
  <c r="J26" i="37"/>
  <c r="J27" i="37"/>
  <c r="J28" i="37"/>
  <c r="J18" i="37"/>
  <c r="J19" i="37"/>
  <c r="J20" i="37"/>
  <c r="J21" i="37"/>
  <c r="J22" i="37"/>
  <c r="J23" i="37"/>
  <c r="J24" i="37"/>
  <c r="J8" i="37"/>
  <c r="J9" i="37"/>
  <c r="J10" i="37"/>
  <c r="J11" i="37"/>
  <c r="J12" i="37"/>
  <c r="J13" i="37"/>
  <c r="J14" i="37"/>
  <c r="J15" i="37"/>
  <c r="J16" i="37"/>
  <c r="J17" i="37"/>
  <c r="J7" i="37"/>
  <c r="G8" i="37"/>
  <c r="E29" i="37"/>
  <c r="E30" i="37"/>
  <c r="E31" i="37"/>
  <c r="E32" i="37"/>
  <c r="E33" i="37"/>
  <c r="E18" i="37"/>
  <c r="E19" i="37"/>
  <c r="E20" i="37"/>
  <c r="E21" i="37"/>
  <c r="E22" i="37"/>
  <c r="E23" i="37"/>
  <c r="E24" i="37"/>
  <c r="E25" i="37"/>
  <c r="E26" i="37"/>
  <c r="E27" i="37"/>
  <c r="E28" i="37"/>
  <c r="E9" i="37"/>
  <c r="E10" i="37"/>
  <c r="E11" i="37"/>
  <c r="E12" i="37"/>
  <c r="E13" i="37"/>
  <c r="E14" i="37"/>
  <c r="E15" i="37"/>
  <c r="E16" i="37"/>
  <c r="E17" i="37"/>
  <c r="E8" i="37"/>
  <c r="E34" i="37"/>
  <c r="G34" i="37"/>
  <c r="L33" i="37"/>
  <c r="I33" i="37"/>
  <c r="G33" i="37"/>
  <c r="D33" i="37"/>
  <c r="L32" i="37"/>
  <c r="I32" i="37"/>
  <c r="G32" i="37"/>
  <c r="L31" i="37"/>
  <c r="I31" i="37"/>
  <c r="G31" i="37"/>
  <c r="D31" i="37"/>
  <c r="L30" i="37"/>
  <c r="I30" i="37"/>
  <c r="G30" i="37"/>
  <c r="L29" i="37"/>
  <c r="I29" i="37"/>
  <c r="G29" i="37"/>
  <c r="D29" i="37"/>
  <c r="L28" i="37"/>
  <c r="I28" i="37"/>
  <c r="G28" i="37"/>
  <c r="D28" i="37"/>
  <c r="L27" i="37"/>
  <c r="I27" i="37"/>
  <c r="G27" i="37"/>
  <c r="D27" i="37"/>
  <c r="L26" i="37"/>
  <c r="I26" i="37"/>
  <c r="G26" i="37"/>
  <c r="D26" i="37"/>
  <c r="L25" i="37"/>
  <c r="I25" i="37"/>
  <c r="G25" i="37"/>
  <c r="D25" i="37"/>
  <c r="L24" i="37"/>
  <c r="I24" i="37"/>
  <c r="G24" i="37"/>
  <c r="D24" i="37"/>
  <c r="L23" i="37"/>
  <c r="I23" i="37"/>
  <c r="G23" i="37"/>
  <c r="D23" i="37"/>
  <c r="L22" i="37"/>
  <c r="I22" i="37"/>
  <c r="G22" i="37"/>
  <c r="D22" i="37"/>
  <c r="L21" i="37"/>
  <c r="I21" i="37"/>
  <c r="G21" i="37"/>
  <c r="D21" i="37"/>
  <c r="L20" i="37"/>
  <c r="I20" i="37"/>
  <c r="G20" i="37"/>
  <c r="D20" i="37"/>
  <c r="L19" i="37"/>
  <c r="I19" i="37"/>
  <c r="G19" i="37"/>
  <c r="D19" i="37"/>
  <c r="L18" i="37"/>
  <c r="I18" i="37"/>
  <c r="G18" i="37"/>
  <c r="D18" i="37"/>
  <c r="L17" i="37"/>
  <c r="I17" i="37"/>
  <c r="G17" i="37"/>
  <c r="D17" i="37"/>
  <c r="L16" i="37"/>
  <c r="I16" i="37"/>
  <c r="G16" i="37"/>
  <c r="D16" i="37"/>
  <c r="L15" i="37"/>
  <c r="I15" i="37"/>
  <c r="G15" i="37"/>
  <c r="L14" i="37"/>
  <c r="I14" i="37"/>
  <c r="G14" i="37"/>
  <c r="D14" i="37"/>
  <c r="L13" i="37"/>
  <c r="I13" i="37"/>
  <c r="G13" i="37"/>
  <c r="D13" i="37"/>
  <c r="L12" i="37"/>
  <c r="I12" i="37"/>
  <c r="G12" i="37"/>
  <c r="D12" i="37"/>
  <c r="L11" i="37"/>
  <c r="I11" i="37"/>
  <c r="G11" i="37"/>
  <c r="D11" i="37"/>
  <c r="L10" i="37"/>
  <c r="I10" i="37"/>
  <c r="G10" i="37"/>
  <c r="D10" i="37"/>
  <c r="L9" i="37"/>
  <c r="I9" i="37"/>
  <c r="G9" i="37"/>
  <c r="D9" i="37"/>
  <c r="L8" i="37"/>
  <c r="I8" i="37"/>
  <c r="D8" i="37"/>
  <c r="E74" i="36"/>
  <c r="J34" i="26"/>
  <c r="E69" i="36"/>
  <c r="D69" i="36"/>
  <c r="E32" i="36"/>
  <c r="D32" i="36"/>
  <c r="D32" i="32"/>
  <c r="C32" i="32"/>
  <c r="L37" i="10" s="1"/>
  <c r="I32" i="25"/>
  <c r="E32" i="25"/>
  <c r="C32" i="25"/>
  <c r="B36" i="10"/>
  <c r="E68" i="36"/>
  <c r="D68" i="36"/>
  <c r="E31" i="36"/>
  <c r="D31" i="36"/>
  <c r="C31" i="32"/>
  <c r="I31" i="25"/>
  <c r="J33" i="37"/>
  <c r="D31" i="32"/>
  <c r="E67" i="36"/>
  <c r="D67" i="36"/>
  <c r="E30" i="36"/>
  <c r="D30" i="36"/>
  <c r="B35" i="10"/>
  <c r="C30" i="32"/>
  <c r="I30" i="25"/>
  <c r="G31" i="26"/>
  <c r="C30" i="25" s="1"/>
  <c r="B34" i="10"/>
  <c r="B33" i="10"/>
  <c r="C33" i="10" s="1"/>
  <c r="C29" i="32"/>
  <c r="I29" i="25"/>
  <c r="D66" i="36"/>
  <c r="E66" i="36"/>
  <c r="D29" i="36"/>
  <c r="E29" i="36"/>
  <c r="G30" i="26"/>
  <c r="D29" i="32" s="1"/>
  <c r="J31" i="37"/>
  <c r="D65" i="36"/>
  <c r="E65" i="36"/>
  <c r="D28" i="36"/>
  <c r="D64" i="36"/>
  <c r="D27" i="36"/>
  <c r="E64" i="36"/>
  <c r="E28" i="36"/>
  <c r="E27" i="36"/>
  <c r="D32" i="10"/>
  <c r="C28" i="32"/>
  <c r="C27" i="32"/>
  <c r="E26" i="32"/>
  <c r="G7" i="25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B7" i="25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G28" i="26"/>
  <c r="G29" i="26"/>
  <c r="C28" i="25"/>
  <c r="J30" i="37"/>
  <c r="J28" i="27"/>
  <c r="E63" i="36"/>
  <c r="E26" i="36"/>
  <c r="D31" i="10"/>
  <c r="E61" i="36"/>
  <c r="E25" i="36"/>
  <c r="D30" i="10"/>
  <c r="E25" i="32"/>
  <c r="E62" i="36"/>
  <c r="E24" i="36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H11" i="10"/>
  <c r="I10" i="10"/>
  <c r="K11" i="10"/>
  <c r="D29" i="10"/>
  <c r="E24" i="32"/>
  <c r="D27" i="10"/>
  <c r="H24" i="26"/>
  <c r="J25" i="26"/>
  <c r="H23" i="26"/>
  <c r="I11" i="10"/>
  <c r="D28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6" i="26"/>
  <c r="E22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3" i="32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28" i="32"/>
  <c r="E28" i="32" s="1"/>
  <c r="C29" i="25"/>
  <c r="D30" i="37"/>
  <c r="D32" i="37"/>
  <c r="D34" i="10" l="1"/>
  <c r="C34" i="10"/>
  <c r="D35" i="10"/>
  <c r="C35" i="10"/>
  <c r="D42" i="10"/>
  <c r="C42" i="10"/>
  <c r="C43" i="10"/>
  <c r="C36" i="10"/>
  <c r="C37" i="10"/>
  <c r="J29" i="27"/>
  <c r="J38" i="27"/>
  <c r="J31" i="27"/>
  <c r="J32" i="27"/>
  <c r="J33" i="27"/>
  <c r="D33" i="10"/>
  <c r="D32" i="25"/>
  <c r="I37" i="25"/>
  <c r="J31" i="26"/>
  <c r="J33" i="26"/>
  <c r="J32" i="37"/>
  <c r="J24" i="26"/>
  <c r="E30" i="25"/>
  <c r="D30" i="25" s="1"/>
  <c r="E32" i="32"/>
  <c r="E29" i="32"/>
  <c r="J29" i="37"/>
  <c r="E27" i="25"/>
  <c r="J28" i="26"/>
  <c r="J29" i="26"/>
  <c r="C27" i="25"/>
  <c r="D27" i="32"/>
  <c r="E27" i="32" s="1"/>
  <c r="J30" i="27"/>
  <c r="E31" i="32"/>
  <c r="D37" i="10"/>
  <c r="D30" i="32"/>
  <c r="E30" i="32" s="1"/>
  <c r="D36" i="10"/>
  <c r="J32" i="26"/>
  <c r="J30" i="26"/>
  <c r="J34" i="37"/>
  <c r="E28" i="25"/>
  <c r="D28" i="25" s="1"/>
  <c r="E29" i="25"/>
  <c r="D29" i="25" s="1"/>
  <c r="C31" i="25"/>
  <c r="E31" i="25"/>
  <c r="M37" i="10"/>
  <c r="J25" i="37"/>
  <c r="L38" i="10"/>
  <c r="B38" i="10" s="1"/>
  <c r="H39" i="38"/>
  <c r="C38" i="10" l="1"/>
  <c r="C39" i="10"/>
  <c r="E37" i="25"/>
  <c r="D37" i="25" s="1"/>
  <c r="M42" i="10"/>
  <c r="D31" i="25"/>
  <c r="D27" i="25"/>
  <c r="D38" i="10"/>
</calcChain>
</file>

<file path=xl/sharedStrings.xml><?xml version="1.0" encoding="utf-8"?>
<sst xmlns="http://schemas.openxmlformats.org/spreadsheetml/2006/main" count="534" uniqueCount="244">
  <si>
    <t>前年比</t>
  </si>
  <si>
    <t>（単位：戸、％）</t>
  </si>
  <si>
    <t>分       譲       住       宅</t>
  </si>
  <si>
    <t>プ     レ     ハ     ブ</t>
  </si>
  <si>
    <t>ツーバイ・フォー</t>
  </si>
  <si>
    <t>分譲に占</t>
  </si>
  <si>
    <t>新設に占</t>
  </si>
  <si>
    <t>める割合</t>
  </si>
  <si>
    <t>注）マンション　（利用関係・・・・分譲住宅、建て方・・・・・共同住宅、構造・・・・・鉄骨鉄筋コンクリート造、鉄筋コンクリート造、鉄骨造）</t>
    <rPh sb="32" eb="34">
      <t>ジュウタク</t>
    </rPh>
    <phoneticPr fontId="2"/>
  </si>
  <si>
    <t>マ ン シ ョ ン</t>
  </si>
  <si>
    <t>一戸建て</t>
  </si>
  <si>
    <t>昭和 56 年</t>
    <phoneticPr fontId="2"/>
  </si>
  <si>
    <t>　　一戸建て　　（利用関係・・・・分譲住宅、建て方・・・・・一戸建）</t>
    <phoneticPr fontId="2"/>
  </si>
  <si>
    <t>昭和 57 年</t>
  </si>
  <si>
    <t>香川県</t>
    <rPh sb="0" eb="3">
      <t>カガワケン</t>
    </rPh>
    <phoneticPr fontId="2"/>
  </si>
  <si>
    <t>全国</t>
    <rPh sb="0" eb="2">
      <t>ゼンコク</t>
    </rPh>
    <phoneticPr fontId="2"/>
  </si>
  <si>
    <t>年度</t>
    <rPh sb="0" eb="2">
      <t>ネンド</t>
    </rPh>
    <phoneticPr fontId="2"/>
  </si>
  <si>
    <t>マンション</t>
    <phoneticPr fontId="2"/>
  </si>
  <si>
    <t>総数に占める割合</t>
    <rPh sb="0" eb="2">
      <t>ソウスウ</t>
    </rPh>
    <rPh sb="3" eb="4">
      <t>シ</t>
    </rPh>
    <rPh sb="6" eb="8">
      <t>ワリアイ</t>
    </rPh>
    <phoneticPr fontId="2"/>
  </si>
  <si>
    <t>新設住宅総数</t>
    <rPh sb="0" eb="2">
      <t>シンセツ</t>
    </rPh>
    <rPh sb="2" eb="4">
      <t>ジュウタク</t>
    </rPh>
    <rPh sb="4" eb="6">
      <t>ソウスウ</t>
    </rPh>
    <phoneticPr fontId="2"/>
  </si>
  <si>
    <t>戸数</t>
    <rPh sb="0" eb="2">
      <t>コスウ</t>
    </rPh>
    <phoneticPr fontId="2"/>
  </si>
  <si>
    <t>総数</t>
    <rPh sb="0" eb="2">
      <t>ソウスウ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</si>
  <si>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</si>
  <si>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</si>
  <si>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</si>
  <si>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</si>
  <si>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計</t>
    <rPh sb="0" eb="1">
      <t>ケイ</t>
    </rPh>
    <phoneticPr fontId="2"/>
  </si>
  <si>
    <t>元</t>
    <rPh sb="0" eb="1">
      <t>モト</t>
    </rPh>
    <phoneticPr fontId="2"/>
  </si>
  <si>
    <t>うち</t>
    <phoneticPr fontId="2"/>
  </si>
  <si>
    <t>一戸建て</t>
    <rPh sb="0" eb="2">
      <t>イッコ</t>
    </rPh>
    <rPh sb="2" eb="3">
      <t>ダ</t>
    </rPh>
    <phoneticPr fontId="2"/>
  </si>
  <si>
    <t>平成元年度</t>
    <rPh sb="2" eb="4">
      <t>ガンネン</t>
    </rPh>
    <rPh sb="4" eb="5">
      <t>ド</t>
    </rPh>
    <phoneticPr fontId="2"/>
  </si>
  <si>
    <t>分譲</t>
    <rPh sb="0" eb="2">
      <t>ブンジョウ</t>
    </rPh>
    <phoneticPr fontId="2"/>
  </si>
  <si>
    <t>マンション、分譲一戸建、プレハブ、ツーバイ・フォー、着工戸数　（香川県）</t>
    <rPh sb="32" eb="35">
      <t>カガワケン</t>
    </rPh>
    <phoneticPr fontId="2"/>
  </si>
  <si>
    <t>うち</t>
    <phoneticPr fontId="2"/>
  </si>
  <si>
    <t>全　国</t>
    <rPh sb="0" eb="1">
      <t>ゼン</t>
    </rPh>
    <rPh sb="2" eb="3">
      <t>コク</t>
    </rPh>
    <phoneticPr fontId="2"/>
  </si>
  <si>
    <t>棟数</t>
    <rPh sb="0" eb="1">
      <t>ムネ</t>
    </rPh>
    <rPh sb="1" eb="2">
      <t>スウ</t>
    </rPh>
    <phoneticPr fontId="2"/>
  </si>
  <si>
    <t>床面積</t>
    <rPh sb="0" eb="3">
      <t>ユカメンセキ</t>
    </rPh>
    <phoneticPr fontId="2"/>
  </si>
  <si>
    <t>工事費予定額</t>
    <rPh sb="0" eb="3">
      <t>コウジヒ</t>
    </rPh>
    <rPh sb="3" eb="5">
      <t>ヨテイ</t>
    </rPh>
    <rPh sb="5" eb="6">
      <t>ガク</t>
    </rPh>
    <phoneticPr fontId="2"/>
  </si>
  <si>
    <t>平成元年</t>
    <rPh sb="0" eb="2">
      <t>ヘイセイ</t>
    </rPh>
    <rPh sb="2" eb="4">
      <t>ガンネン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</si>
  <si>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</si>
  <si>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</si>
  <si>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</si>
  <si>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</si>
  <si>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</si>
  <si>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</si>
  <si>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</si>
  <si>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</si>
  <si>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</si>
  <si>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</si>
  <si>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</si>
  <si>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</si>
  <si>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</si>
  <si>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</si>
  <si>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</si>
  <si>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</si>
  <si>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</si>
  <si>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</si>
  <si>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平成2年度</t>
    <rPh sb="0" eb="2">
      <t>ヘイセイ</t>
    </rPh>
    <rPh sb="3" eb="4">
      <t>ネン</t>
    </rPh>
    <rPh sb="4" eb="5">
      <t>ド</t>
    </rPh>
    <phoneticPr fontId="2"/>
  </si>
  <si>
    <t>平成3年度</t>
    <rPh sb="0" eb="2">
      <t>ヘイセイ</t>
    </rPh>
    <rPh sb="3" eb="4">
      <t>ネン</t>
    </rPh>
    <rPh sb="4" eb="5">
      <t>ド</t>
    </rPh>
    <phoneticPr fontId="2"/>
  </si>
  <si>
    <t>平成4年度</t>
    <rPh sb="0" eb="2">
      <t>ヘイセイ</t>
    </rPh>
    <rPh sb="3" eb="4">
      <t>ネン</t>
    </rPh>
    <rPh sb="4" eb="5">
      <t>ド</t>
    </rPh>
    <phoneticPr fontId="2"/>
  </si>
  <si>
    <t>平成5年度</t>
    <rPh sb="0" eb="2">
      <t>ヘイセイ</t>
    </rPh>
    <rPh sb="3" eb="4">
      <t>ネン</t>
    </rPh>
    <rPh sb="4" eb="5">
      <t>ド</t>
    </rPh>
    <phoneticPr fontId="2"/>
  </si>
  <si>
    <t>平成6年度</t>
    <rPh sb="0" eb="2">
      <t>ヘイセイ</t>
    </rPh>
    <rPh sb="3" eb="4">
      <t>ネン</t>
    </rPh>
    <rPh sb="4" eb="5">
      <t>ド</t>
    </rPh>
    <phoneticPr fontId="2"/>
  </si>
  <si>
    <t>平成7年度</t>
    <rPh sb="0" eb="2">
      <t>ヘイセイ</t>
    </rPh>
    <rPh sb="3" eb="4">
      <t>ネン</t>
    </rPh>
    <rPh sb="4" eb="5">
      <t>ド</t>
    </rPh>
    <phoneticPr fontId="2"/>
  </si>
  <si>
    <t>平成8年度</t>
    <rPh sb="0" eb="2">
      <t>ヘイセイ</t>
    </rPh>
    <rPh sb="3" eb="4">
      <t>ネン</t>
    </rPh>
    <rPh sb="4" eb="5">
      <t>ド</t>
    </rPh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</si>
  <si>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</si>
  <si>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t>平成10年度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</si>
  <si>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</si>
  <si>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</si>
  <si>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</si>
  <si>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</si>
  <si>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</si>
  <si>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</si>
  <si>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</si>
  <si>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</si>
  <si>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着工建築物：総計（年計）</t>
    <rPh sb="0" eb="2">
      <t>チャッコウ</t>
    </rPh>
    <rPh sb="2" eb="5">
      <t>ケンチクブツ</t>
    </rPh>
    <rPh sb="6" eb="8">
      <t>ソウケイ</t>
    </rPh>
    <rPh sb="9" eb="10">
      <t>ネン</t>
    </rPh>
    <rPh sb="10" eb="11">
      <t>ケイ</t>
    </rPh>
    <phoneticPr fontId="2"/>
  </si>
  <si>
    <t>着工建築物：総計（年度計）</t>
    <rPh sb="0" eb="2">
      <t>チャッコウ</t>
    </rPh>
    <rPh sb="2" eb="5">
      <t>ケンチクブツ</t>
    </rPh>
    <rPh sb="6" eb="8">
      <t>ソウケイ</t>
    </rPh>
    <rPh sb="9" eb="11">
      <t>ネンド</t>
    </rPh>
    <rPh sb="11" eb="12">
      <t>ケイ</t>
    </rPh>
    <phoneticPr fontId="2"/>
  </si>
  <si>
    <t>単位：棟、㎡、万円</t>
    <rPh sb="0" eb="2">
      <t>タンイ</t>
    </rPh>
    <rPh sb="3" eb="4">
      <t>ムネ</t>
    </rPh>
    <rPh sb="7" eb="8">
      <t>マン</t>
    </rPh>
    <rPh sb="8" eb="9">
      <t>エン</t>
    </rPh>
    <phoneticPr fontId="2"/>
  </si>
  <si>
    <t>平成19年</t>
    <rPh sb="0" eb="2">
      <t>ヘイセイ</t>
    </rPh>
    <rPh sb="4" eb="5">
      <t>ネン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</si>
  <si>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</si>
  <si>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分譲住宅</t>
  </si>
  <si>
    <t>マンション</t>
    <phoneticPr fontId="2"/>
  </si>
  <si>
    <t>その他</t>
    <rPh sb="2" eb="3">
      <t>タ</t>
    </rPh>
    <phoneticPr fontId="2"/>
  </si>
  <si>
    <t>元</t>
    <rPh sb="0" eb="1">
      <t>ガン</t>
    </rPh>
    <phoneticPr fontId="2"/>
  </si>
  <si>
    <t>建て方別新設住宅香川県計・年度別（資料：国土交通省「建築統計年報」）</t>
    <rPh sb="0" eb="1">
      <t>タ</t>
    </rPh>
    <rPh sb="2" eb="3">
      <t>カタ</t>
    </rPh>
    <rPh sb="3" eb="4">
      <t>ベツ</t>
    </rPh>
    <rPh sb="4" eb="6">
      <t>シンセツ</t>
    </rPh>
    <rPh sb="6" eb="8">
      <t>ジュウタク</t>
    </rPh>
    <rPh sb="8" eb="11">
      <t>カガワケン</t>
    </rPh>
    <rPh sb="11" eb="12">
      <t>ケイ</t>
    </rPh>
    <rPh sb="13" eb="15">
      <t>ネンド</t>
    </rPh>
    <rPh sb="15" eb="16">
      <t>ベツ</t>
    </rPh>
    <rPh sb="17" eb="19">
      <t>シリョウ</t>
    </rPh>
    <rPh sb="20" eb="22">
      <t>コクド</t>
    </rPh>
    <rPh sb="22" eb="25">
      <t>コウツウショウ</t>
    </rPh>
    <rPh sb="26" eb="28">
      <t>ケンチク</t>
    </rPh>
    <rPh sb="28" eb="30">
      <t>トウケイ</t>
    </rPh>
    <rPh sb="30" eb="32">
      <t>ネンポウ</t>
    </rPh>
    <phoneticPr fontId="2"/>
  </si>
  <si>
    <t>総計</t>
    <rPh sb="0" eb="2">
      <t>ソウケイ</t>
    </rPh>
    <phoneticPr fontId="2"/>
  </si>
  <si>
    <t>木造</t>
    <rPh sb="0" eb="2">
      <t>モクゾウ</t>
    </rPh>
    <phoneticPr fontId="2"/>
  </si>
  <si>
    <t>非木造</t>
    <rPh sb="0" eb="3">
      <t>ヒモクゾウ</t>
    </rPh>
    <phoneticPr fontId="2"/>
  </si>
  <si>
    <t>木造割合</t>
    <rPh sb="0" eb="2">
      <t>モクゾウ</t>
    </rPh>
    <rPh sb="2" eb="4">
      <t>ワリアイ</t>
    </rPh>
    <phoneticPr fontId="2"/>
  </si>
  <si>
    <r>
      <t>平成2</t>
    </r>
    <r>
      <rPr>
        <sz val="11"/>
        <rFont val="ＭＳ Ｐゴシック"/>
        <family val="3"/>
        <charset val="128"/>
      </rPr>
      <t>0年度</t>
    </r>
    <rPh sb="0" eb="2">
      <t>ヘイセイ</t>
    </rPh>
    <rPh sb="4" eb="6">
      <t>ネンド</t>
    </rPh>
    <phoneticPr fontId="2"/>
  </si>
  <si>
    <t>非木造</t>
    <rPh sb="0" eb="1">
      <t>ヒ</t>
    </rPh>
    <rPh sb="1" eb="3">
      <t>モクゾウ</t>
    </rPh>
    <phoneticPr fontId="2"/>
  </si>
  <si>
    <r>
      <t>平成2</t>
    </r>
    <r>
      <rPr>
        <sz val="11"/>
        <rFont val="ＭＳ Ｐゴシック"/>
        <family val="3"/>
        <charset val="128"/>
      </rPr>
      <t>1年度</t>
    </r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</si>
  <si>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2"/>
  </si>
  <si>
    <t>長屋建・共同住宅等</t>
  </si>
  <si>
    <t>前年比
（％）</t>
    <rPh sb="0" eb="3">
      <t>ゼンネンヒ</t>
    </rPh>
    <phoneticPr fontId="2"/>
  </si>
  <si>
    <r>
      <t>(戸数</t>
    </r>
    <r>
      <rPr>
        <sz val="11"/>
        <rFont val="ＭＳ Ｐゴシック"/>
        <family val="3"/>
        <charset val="128"/>
      </rPr>
      <t>)</t>
    </r>
    <rPh sb="1" eb="3">
      <t>コスウ</t>
    </rPh>
    <phoneticPr fontId="2"/>
  </si>
  <si>
    <t>(％)</t>
    <phoneticPr fontId="2"/>
  </si>
  <si>
    <r>
      <t>(％</t>
    </r>
    <r>
      <rPr>
        <sz val="11"/>
        <rFont val="ＭＳ Ｐゴシック"/>
        <family val="3"/>
        <charset val="128"/>
      </rPr>
      <t>)</t>
    </r>
    <phoneticPr fontId="2"/>
  </si>
  <si>
    <t>新設住宅
総数</t>
    <rPh sb="0" eb="2">
      <t>シンセツ</t>
    </rPh>
    <rPh sb="2" eb="4">
      <t>ジュウタク</t>
    </rPh>
    <rPh sb="5" eb="7">
      <t>ソウスウ</t>
    </rPh>
    <phoneticPr fontId="2"/>
  </si>
  <si>
    <t>【単位：戸】</t>
    <rPh sb="1" eb="3">
      <t>タンイ</t>
    </rPh>
    <rPh sb="4" eb="5">
      <t>コ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</si>
  <si>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phoneticPr fontId="2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</si>
  <si>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phoneticPr fontId="2"/>
  </si>
  <si>
    <r>
      <t>平成25年度</t>
    </r>
    <r>
      <rPr>
        <sz val="11"/>
        <rFont val="ＭＳ Ｐゴシック"/>
        <family val="3"/>
        <charset val="128"/>
      </rPr>
      <t/>
    </r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</si>
  <si>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</si>
  <si>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r>
      <t>平成27</t>
    </r>
    <r>
      <rPr>
        <sz val="11"/>
        <rFont val="ＭＳ Ｐゴシック"/>
        <family val="3"/>
        <charset val="128"/>
      </rPr>
      <t>年度</t>
    </r>
    <phoneticPr fontId="2"/>
  </si>
  <si>
    <r>
      <t>平成28</t>
    </r>
    <r>
      <rPr>
        <sz val="11"/>
        <rFont val="ＭＳ Ｐゴシック"/>
        <family val="3"/>
        <charset val="128"/>
      </rPr>
      <t>年度</t>
    </r>
    <phoneticPr fontId="2"/>
  </si>
  <si>
    <t>分譲住宅の状況（香川県・年度計）</t>
    <rPh sb="0" eb="2">
      <t>ブンジョウ</t>
    </rPh>
    <rPh sb="2" eb="4">
      <t>ジュウタク</t>
    </rPh>
    <rPh sb="5" eb="7">
      <t>ジョウキョウ</t>
    </rPh>
    <rPh sb="8" eb="11">
      <t>カガワケン</t>
    </rPh>
    <rPh sb="12" eb="14">
      <t>ネンド</t>
    </rPh>
    <rPh sb="14" eb="15">
      <t>ケイ</t>
    </rPh>
    <phoneticPr fontId="2"/>
  </si>
  <si>
    <r>
      <t>平成29</t>
    </r>
    <r>
      <rPr>
        <sz val="11"/>
        <rFont val="ＭＳ Ｐゴシック"/>
        <family val="3"/>
        <charset val="128"/>
      </rPr>
      <t>年度</t>
    </r>
    <phoneticPr fontId="2"/>
  </si>
  <si>
    <t>新設マンション着工戸数・床面積　【年度別】</t>
    <rPh sb="0" eb="2">
      <t>シンセツ</t>
    </rPh>
    <rPh sb="7" eb="9">
      <t>チャッコウ</t>
    </rPh>
    <rPh sb="9" eb="11">
      <t>コスウ</t>
    </rPh>
    <rPh sb="12" eb="15">
      <t>ユカメンセキ</t>
    </rPh>
    <rPh sb="17" eb="19">
      <t>ネンド</t>
    </rPh>
    <rPh sb="19" eb="20">
      <t>ベツ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</si>
  <si>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</si>
  <si>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</si>
  <si>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</si>
  <si>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</si>
  <si>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</si>
  <si>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</si>
  <si>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</si>
  <si>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</si>
  <si>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</si>
  <si>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</si>
  <si>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平成元年度</t>
    <rPh sb="0" eb="2">
      <t>ヘイセイ</t>
    </rPh>
    <rPh sb="2" eb="3">
      <t>ガン</t>
    </rPh>
    <rPh sb="3" eb="5">
      <t>ネンド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</si>
  <si>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</si>
  <si>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</si>
  <si>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</si>
  <si>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</si>
  <si>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</si>
  <si>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</si>
  <si>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</si>
  <si>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</si>
  <si>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</si>
  <si>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</si>
  <si>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</si>
  <si>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</si>
  <si>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</si>
  <si>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</si>
  <si>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</si>
  <si>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</si>
  <si>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</si>
  <si>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</si>
  <si>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</si>
  <si>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</si>
  <si>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</si>
  <si>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</si>
  <si>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</si>
  <si>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</si>
  <si>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</si>
  <si>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</si>
  <si>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</si>
  <si>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</si>
  <si>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</si>
  <si>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</si>
  <si>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</si>
  <si>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</si>
  <si>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</si>
  <si>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</si>
  <si>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</si>
  <si>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</si>
  <si>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</si>
  <si>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</si>
  <si>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プレハブ</t>
    <phoneticPr fontId="2"/>
  </si>
  <si>
    <t>ツーバイ・フォー</t>
    <phoneticPr fontId="2"/>
  </si>
  <si>
    <t>前年比（％）</t>
    <rPh sb="0" eb="3">
      <t>ゼンネンヒ</t>
    </rPh>
    <phoneticPr fontId="2"/>
  </si>
  <si>
    <t>分譲に占める割合（％）</t>
    <rPh sb="0" eb="2">
      <t>ブンジョウ</t>
    </rPh>
    <rPh sb="3" eb="4">
      <t>シ</t>
    </rPh>
    <rPh sb="6" eb="8">
      <t>ワリアイ</t>
    </rPh>
    <phoneticPr fontId="2"/>
  </si>
  <si>
    <t>新設に占める
割合（％）</t>
    <rPh sb="0" eb="2">
      <t>シンセツ</t>
    </rPh>
    <rPh sb="3" eb="4">
      <t>シ</t>
    </rPh>
    <rPh sb="7" eb="9">
      <t>ワリアイ</t>
    </rPh>
    <phoneticPr fontId="2"/>
  </si>
  <si>
    <t>注）　マンション （利用関係－分譲住宅、建て方－共同住宅、構造－鉄骨鉄筋コンクリート造、鉄筋コンクリート造、鉄骨造）
　　　一戸建 （利用関係－分譲住宅、建て方－一戸建）</t>
    <rPh sb="0" eb="1">
      <t>チュウ</t>
    </rPh>
    <rPh sb="10" eb="12">
      <t>リヨウ</t>
    </rPh>
    <rPh sb="12" eb="14">
      <t>カンケイ</t>
    </rPh>
    <rPh sb="15" eb="17">
      <t>ブンジョウ</t>
    </rPh>
    <rPh sb="17" eb="19">
      <t>ジュウタク</t>
    </rPh>
    <rPh sb="20" eb="21">
      <t>タ</t>
    </rPh>
    <rPh sb="22" eb="23">
      <t>カタ</t>
    </rPh>
    <rPh sb="24" eb="26">
      <t>キョウドウ</t>
    </rPh>
    <rPh sb="26" eb="28">
      <t>ジュウタク</t>
    </rPh>
    <rPh sb="29" eb="31">
      <t>コウゾウ</t>
    </rPh>
    <rPh sb="32" eb="34">
      <t>テッコツ</t>
    </rPh>
    <rPh sb="34" eb="36">
      <t>テッキン</t>
    </rPh>
    <rPh sb="42" eb="43">
      <t>ゾウ</t>
    </rPh>
    <rPh sb="44" eb="46">
      <t>テッキン</t>
    </rPh>
    <rPh sb="52" eb="53">
      <t>ゾウ</t>
    </rPh>
    <rPh sb="54" eb="57">
      <t>テッコツゾウ</t>
    </rPh>
    <rPh sb="62" eb="64">
      <t>イッコ</t>
    </rPh>
    <rPh sb="64" eb="65">
      <t>ダ</t>
    </rPh>
    <rPh sb="67" eb="69">
      <t>リヨウ</t>
    </rPh>
    <rPh sb="69" eb="71">
      <t>カンケイ</t>
    </rPh>
    <rPh sb="72" eb="74">
      <t>ブンジョウ</t>
    </rPh>
    <rPh sb="74" eb="76">
      <t>ジュウタク</t>
    </rPh>
    <rPh sb="77" eb="78">
      <t>タ</t>
    </rPh>
    <rPh sb="79" eb="80">
      <t>カタ</t>
    </rPh>
    <rPh sb="81" eb="83">
      <t>イッコ</t>
    </rPh>
    <rPh sb="83" eb="84">
      <t>ダ</t>
    </rPh>
    <phoneticPr fontId="2"/>
  </si>
  <si>
    <t>香川県　新設住宅着工戸数（分譲住宅、プレハブ、ツーバイフォー）　【年度次】</t>
    <rPh sb="0" eb="3">
      <t>カガワケン</t>
    </rPh>
    <rPh sb="10" eb="12">
      <t>コスウ</t>
    </rPh>
    <rPh sb="13" eb="15">
      <t>ブンジョウ</t>
    </rPh>
    <rPh sb="15" eb="17">
      <t>ジュウタク</t>
    </rPh>
    <rPh sb="33" eb="35">
      <t>ネンド</t>
    </rPh>
    <rPh sb="35" eb="36">
      <t>ジ</t>
    </rPh>
    <phoneticPr fontId="2"/>
  </si>
  <si>
    <t>香川県　新設住宅着工戸数（利用関係別）　【年度次】</t>
    <rPh sb="0" eb="3">
      <t>カガワケン</t>
    </rPh>
    <rPh sb="10" eb="12">
      <t>コスウ</t>
    </rPh>
    <rPh sb="21" eb="23">
      <t>ネンド</t>
    </rPh>
    <rPh sb="23" eb="24">
      <t>ジ</t>
    </rPh>
    <phoneticPr fontId="2"/>
  </si>
  <si>
    <t>香川県　新設住宅着工戸数（利用関係別）　【年次】</t>
    <rPh sb="0" eb="3">
      <t>カガワケン</t>
    </rPh>
    <rPh sb="10" eb="12">
      <t>コスウ</t>
    </rPh>
    <rPh sb="21" eb="22">
      <t>トシ</t>
    </rPh>
    <rPh sb="22" eb="23">
      <t>ジ</t>
    </rPh>
    <phoneticPr fontId="2"/>
  </si>
  <si>
    <t>戸数（戸）</t>
    <rPh sb="0" eb="2">
      <t>コスウ</t>
    </rPh>
    <rPh sb="3" eb="4">
      <t>コ</t>
    </rPh>
    <phoneticPr fontId="2"/>
  </si>
  <si>
    <t>床面積（㎡）</t>
    <rPh sb="0" eb="3">
      <t>ユカメンセキ</t>
    </rPh>
    <phoneticPr fontId="2"/>
  </si>
  <si>
    <t>総計に占める
割合（％）</t>
    <rPh sb="0" eb="2">
      <t>ソウケイ</t>
    </rPh>
    <rPh sb="3" eb="4">
      <t>シ</t>
    </rPh>
    <rPh sb="7" eb="9">
      <t>ワリアイ</t>
    </rPh>
    <phoneticPr fontId="2"/>
  </si>
  <si>
    <t>香川県　新設住宅着工戸数（木造・非木造別）　【年度次】</t>
    <rPh sb="0" eb="3">
      <t>カガワケン</t>
    </rPh>
    <rPh sb="10" eb="12">
      <t>コスウ</t>
    </rPh>
    <rPh sb="13" eb="15">
      <t>モクゾウ</t>
    </rPh>
    <rPh sb="16" eb="17">
      <t>ヒ</t>
    </rPh>
    <rPh sb="17" eb="19">
      <t>モクゾウ</t>
    </rPh>
    <rPh sb="19" eb="20">
      <t>ベツ</t>
    </rPh>
    <rPh sb="23" eb="24">
      <t>トシ</t>
    </rPh>
    <rPh sb="24" eb="25">
      <t>ド</t>
    </rPh>
    <rPh sb="25" eb="26">
      <t>ジ</t>
    </rPh>
    <phoneticPr fontId="2"/>
  </si>
  <si>
    <t>香川県　建築着工数　【年次】</t>
    <rPh sb="0" eb="3">
      <t>カガワケン</t>
    </rPh>
    <rPh sb="4" eb="6">
      <t>ケンチク</t>
    </rPh>
    <rPh sb="8" eb="9">
      <t>スウ</t>
    </rPh>
    <rPh sb="11" eb="12">
      <t>トシ</t>
    </rPh>
    <rPh sb="12" eb="13">
      <t>ジ</t>
    </rPh>
    <phoneticPr fontId="2"/>
  </si>
  <si>
    <t>棟数（棟）</t>
    <rPh sb="0" eb="1">
      <t>ムネ</t>
    </rPh>
    <rPh sb="1" eb="2">
      <t>スウ</t>
    </rPh>
    <rPh sb="3" eb="4">
      <t>ムネ</t>
    </rPh>
    <phoneticPr fontId="2"/>
  </si>
  <si>
    <t>工事費予定額
（万円）</t>
    <rPh sb="0" eb="3">
      <t>コウジヒ</t>
    </rPh>
    <rPh sb="3" eb="5">
      <t>ヨテイ</t>
    </rPh>
    <rPh sb="5" eb="6">
      <t>ガク</t>
    </rPh>
    <rPh sb="8" eb="10">
      <t>マンエン</t>
    </rPh>
    <phoneticPr fontId="2"/>
  </si>
  <si>
    <t>香川県　建築着工数　【年度次】</t>
    <rPh sb="0" eb="3">
      <t>カガワケン</t>
    </rPh>
    <rPh sb="4" eb="6">
      <t>ケンチク</t>
    </rPh>
    <rPh sb="8" eb="9">
      <t>スウ</t>
    </rPh>
    <rPh sb="11" eb="12">
      <t>トシ</t>
    </rPh>
    <rPh sb="12" eb="13">
      <t>ド</t>
    </rPh>
    <rPh sb="13" eb="14">
      <t>ジ</t>
    </rPh>
    <phoneticPr fontId="2"/>
  </si>
  <si>
    <t>前年比</t>
    <rPh sb="0" eb="3">
      <t>ゼンネンヒ</t>
    </rPh>
    <phoneticPr fontId="2"/>
  </si>
  <si>
    <r>
      <t>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2"/>
  </si>
  <si>
    <t>平成30年</t>
    <rPh sb="0" eb="2">
      <t>ヘイセイ</t>
    </rPh>
    <rPh sb="4" eb="5">
      <t>ネン</t>
    </rPh>
    <phoneticPr fontId="2"/>
  </si>
  <si>
    <t>平成30年度</t>
    <rPh sb="0" eb="2">
      <t>ヘイセイ</t>
    </rPh>
    <rPh sb="4" eb="6">
      <t>ネンド</t>
    </rPh>
    <phoneticPr fontId="2"/>
  </si>
  <si>
    <r>
      <t>平成3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</si>
  <si>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</si>
  <si>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r>
      <t>平成3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2"/>
  </si>
  <si>
    <t>平成30年度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</si>
  <si>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</si>
  <si>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</si>
  <si>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</si>
  <si>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</si>
  <si>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</si>
  <si>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</si>
  <si>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</si>
  <si>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</si>
  <si>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</si>
  <si>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元</t>
    <rPh sb="0" eb="1">
      <t>ガン</t>
    </rPh>
    <phoneticPr fontId="2"/>
  </si>
  <si>
    <t>令和3年</t>
    <rPh sb="0" eb="2">
      <t>レイワ</t>
    </rPh>
    <rPh sb="3" eb="4">
      <t>ネン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</si>
  <si>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</si>
  <si>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</si>
  <si>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</si>
  <si>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平成31年度</t>
  </si>
  <si>
    <t>令和２年度</t>
    <rPh sb="0" eb="2">
      <t>レイワ</t>
    </rPh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</si>
  <si>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</si>
  <si>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</si>
  <si>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令和4年</t>
    <rPh sb="0" eb="2">
      <t>レイワ</t>
    </rPh>
    <rPh sb="3" eb="4">
      <t>ネン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</si>
  <si>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</si>
  <si>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</si>
  <si>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</si>
  <si>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</si>
  <si>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phoneticPr fontId="2"/>
  </si>
  <si>
    <t>令和5年</t>
    <rPh sb="0" eb="2">
      <t>レイワ</t>
    </rPh>
    <rPh sb="3" eb="4">
      <t>ネン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</si>
  <si>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</si>
  <si>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</si>
  <si>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</si>
  <si>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平成２年度</t>
    <rPh sb="3" eb="5">
      <t>ネンド</t>
    </rPh>
    <rPh sb="4" eb="5">
      <t>ド</t>
    </rPh>
    <phoneticPr fontId="2"/>
  </si>
  <si>
    <t>平成３年度</t>
    <rPh sb="3" eb="5">
      <t>ネンド</t>
    </rPh>
    <rPh sb="4" eb="5">
      <t>ド</t>
    </rPh>
    <phoneticPr fontId="2"/>
  </si>
  <si>
    <t>平成４年度</t>
    <rPh sb="3" eb="5">
      <t>ネンド</t>
    </rPh>
    <rPh sb="4" eb="5">
      <t>ド</t>
    </rPh>
    <phoneticPr fontId="2"/>
  </si>
  <si>
    <t>平成５年度</t>
    <rPh sb="3" eb="5">
      <t>ネンド</t>
    </rPh>
    <rPh sb="4" eb="5">
      <t>ド</t>
    </rPh>
    <phoneticPr fontId="2"/>
  </si>
  <si>
    <t>平成６年度</t>
    <rPh sb="3" eb="5">
      <t>ネンド</t>
    </rPh>
    <rPh sb="4" eb="5">
      <t>ド</t>
    </rPh>
    <phoneticPr fontId="2"/>
  </si>
  <si>
    <t>平成７年度</t>
    <rPh sb="3" eb="5">
      <t>ネンド</t>
    </rPh>
    <rPh sb="4" eb="5">
      <t>ド</t>
    </rPh>
    <phoneticPr fontId="2"/>
  </si>
  <si>
    <t>平成８年度</t>
    <rPh sb="3" eb="5">
      <t>ネンド</t>
    </rPh>
    <rPh sb="4" eb="5">
      <t>ド</t>
    </rPh>
    <phoneticPr fontId="2"/>
  </si>
  <si>
    <t>平成９年度</t>
    <rPh sb="3" eb="5">
      <t>ネンド</t>
    </rPh>
    <rPh sb="4" eb="5">
      <t>ド</t>
    </rPh>
    <phoneticPr fontId="2"/>
  </si>
  <si>
    <t>平成１０年度</t>
    <rPh sb="4" eb="6">
      <t>ネンド</t>
    </rPh>
    <rPh sb="5" eb="6">
      <t>ド</t>
    </rPh>
    <phoneticPr fontId="2"/>
  </si>
  <si>
    <t>平成１１年度</t>
    <rPh sb="4" eb="6">
      <t>ネンド</t>
    </rPh>
    <rPh sb="5" eb="6">
      <t>ド</t>
    </rPh>
    <phoneticPr fontId="2"/>
  </si>
  <si>
    <t>平成１２年度</t>
    <rPh sb="4" eb="6">
      <t>ネンド</t>
    </rPh>
    <rPh sb="5" eb="6">
      <t>ド</t>
    </rPh>
    <phoneticPr fontId="2"/>
  </si>
  <si>
    <t>平成１３年度</t>
    <rPh sb="4" eb="6">
      <t>ネンド</t>
    </rPh>
    <rPh sb="5" eb="6">
      <t>ド</t>
    </rPh>
    <phoneticPr fontId="2"/>
  </si>
  <si>
    <t>平成１４年度</t>
    <rPh sb="4" eb="6">
      <t>ネンド</t>
    </rPh>
    <rPh sb="5" eb="6">
      <t>ド</t>
    </rPh>
    <phoneticPr fontId="2"/>
  </si>
  <si>
    <t>平成１５年度</t>
    <rPh sb="4" eb="6">
      <t>ネンド</t>
    </rPh>
    <rPh sb="5" eb="6">
      <t>ド</t>
    </rPh>
    <phoneticPr fontId="2"/>
  </si>
  <si>
    <t>平成１６年度</t>
    <rPh sb="4" eb="6">
      <t>ネンド</t>
    </rPh>
    <rPh sb="5" eb="6">
      <t>ド</t>
    </rPh>
    <phoneticPr fontId="2"/>
  </si>
  <si>
    <t>平成１７年度</t>
    <rPh sb="4" eb="6">
      <t>ネンド</t>
    </rPh>
    <rPh sb="5" eb="6">
      <t>ド</t>
    </rPh>
    <phoneticPr fontId="2"/>
  </si>
  <si>
    <t>平成１８年度</t>
    <rPh sb="4" eb="6">
      <t>ネンド</t>
    </rPh>
    <rPh sb="5" eb="6">
      <t>ド</t>
    </rPh>
    <phoneticPr fontId="2"/>
  </si>
  <si>
    <t>平成１９年度</t>
    <rPh sb="4" eb="6">
      <t>ネンド</t>
    </rPh>
    <rPh sb="5" eb="6">
      <t>ド</t>
    </rPh>
    <phoneticPr fontId="2"/>
  </si>
  <si>
    <t>平成２０年度</t>
    <rPh sb="4" eb="6">
      <t>ネンド</t>
    </rPh>
    <rPh sb="5" eb="6">
      <t>ド</t>
    </rPh>
    <phoneticPr fontId="2"/>
  </si>
  <si>
    <t>平成２１年度</t>
    <rPh sb="4" eb="6">
      <t>ネンド</t>
    </rPh>
    <rPh sb="5" eb="6">
      <t>ド</t>
    </rPh>
    <phoneticPr fontId="2"/>
  </si>
  <si>
    <t>平成２２年度</t>
    <rPh sb="4" eb="6">
      <t>ネンド</t>
    </rPh>
    <rPh sb="5" eb="6">
      <t>ド</t>
    </rPh>
    <phoneticPr fontId="2"/>
  </si>
  <si>
    <t>平成２３年度</t>
    <rPh sb="4" eb="6">
      <t>ネンド</t>
    </rPh>
    <rPh sb="5" eb="6">
      <t>ド</t>
    </rPh>
    <phoneticPr fontId="2"/>
  </si>
  <si>
    <t>平成２４年度</t>
    <rPh sb="4" eb="6">
      <t>ネンド</t>
    </rPh>
    <rPh sb="5" eb="6">
      <t>ド</t>
    </rPh>
    <phoneticPr fontId="2"/>
  </si>
  <si>
    <t>平成２５年度</t>
    <rPh sb="4" eb="6">
      <t>ネンド</t>
    </rPh>
    <rPh sb="5" eb="6">
      <t>ド</t>
    </rPh>
    <phoneticPr fontId="2"/>
  </si>
  <si>
    <t>平成２６年度</t>
    <rPh sb="4" eb="6">
      <t>ネンド</t>
    </rPh>
    <rPh sb="5" eb="6">
      <t>ド</t>
    </rPh>
    <phoneticPr fontId="2"/>
  </si>
  <si>
    <t>平成２７年度</t>
    <rPh sb="4" eb="6">
      <t>ネンド</t>
    </rPh>
    <rPh sb="5" eb="6">
      <t>ド</t>
    </rPh>
    <phoneticPr fontId="2"/>
  </si>
  <si>
    <t>平成２８年度</t>
    <rPh sb="4" eb="6">
      <t>ネンド</t>
    </rPh>
    <rPh sb="5" eb="6">
      <t>ド</t>
    </rPh>
    <phoneticPr fontId="2"/>
  </si>
  <si>
    <t>平成２９年度</t>
    <rPh sb="4" eb="6">
      <t>ネンド</t>
    </rPh>
    <rPh sb="5" eb="6">
      <t>ド</t>
    </rPh>
    <phoneticPr fontId="2"/>
  </si>
  <si>
    <t>平成３０年度</t>
    <rPh sb="4" eb="6">
      <t>ネンド</t>
    </rPh>
    <rPh sb="5" eb="6">
      <t>ド</t>
    </rPh>
    <phoneticPr fontId="2"/>
  </si>
  <si>
    <t>令和元年度</t>
    <rPh sb="0" eb="2">
      <t>レイワ</t>
    </rPh>
    <rPh sb="2" eb="3">
      <t>ゲン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</si>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</sst>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_);[Red]\(#,##0\)"/>
    <numFmt numFmtId="178" formatCode="#,##0.0_ "/>
    <numFmt numFmtId="179" formatCode="#,##0_ ;[Red]\-#,##0\ "/>
    <numFmt numFmtId="180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3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double">
        <color indexed="63"/>
      </bottom>
      <diagonal/>
    </border>
    <border>
      <left style="thin">
        <color indexed="23"/>
      </left>
      <right style="thin">
        <color indexed="23"/>
      </right>
      <top/>
      <bottom style="double">
        <color indexed="6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4"/>
      </bottom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 style="medium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3"/>
      </right>
      <top/>
      <bottom/>
      <diagonal/>
    </border>
    <border>
      <left style="thin">
        <color indexed="23"/>
      </left>
      <right style="medium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4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23"/>
      </left>
      <right style="medium">
        <color indexed="63"/>
      </right>
      <top style="thin">
        <color indexed="23"/>
      </top>
      <bottom/>
      <diagonal/>
    </border>
    <border>
      <left style="thin">
        <color indexed="23"/>
      </left>
      <right style="medium">
        <color indexed="6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double">
        <color indexed="23"/>
      </bottom>
      <diagonal/>
    </border>
    <border>
      <left/>
      <right style="thin">
        <color indexed="23"/>
      </right>
      <top style="thin">
        <color indexed="63"/>
      </top>
      <bottom style="double">
        <color indexed="23"/>
      </bottom>
      <diagonal/>
    </border>
    <border>
      <left/>
      <right style="thin">
        <color indexed="23"/>
      </right>
      <top/>
      <bottom style="thin">
        <color indexed="63"/>
      </bottom>
      <diagonal/>
    </border>
    <border>
      <left/>
      <right style="thin">
        <color indexed="23"/>
      </right>
      <top style="thin">
        <color indexed="63"/>
      </top>
      <bottom style="thin">
        <color indexed="63"/>
      </bottom>
      <diagonal/>
    </border>
    <border>
      <left style="double">
        <color indexed="23"/>
      </left>
      <right style="thin">
        <color indexed="23"/>
      </right>
      <top style="thin">
        <color indexed="6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63"/>
      </top>
      <bottom style="double">
        <color indexed="23"/>
      </bottom>
      <diagonal/>
    </border>
    <border>
      <left style="double">
        <color indexed="23"/>
      </left>
      <right style="thin">
        <color indexed="23"/>
      </right>
      <top/>
      <bottom style="thin">
        <color indexed="63"/>
      </bottom>
      <diagonal/>
    </border>
    <border>
      <left style="thin">
        <color indexed="23"/>
      </left>
      <right style="double">
        <color indexed="23"/>
      </right>
      <top/>
      <bottom style="thin">
        <color indexed="63"/>
      </bottom>
      <diagonal/>
    </border>
    <border>
      <left style="double">
        <color indexed="23"/>
      </left>
      <right style="thin">
        <color indexed="2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double">
        <color indexed="23"/>
      </right>
      <top style="thin">
        <color indexed="63"/>
      </top>
      <bottom style="thin">
        <color indexed="63"/>
      </bottom>
      <diagonal/>
    </border>
    <border>
      <left style="double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63"/>
      </top>
      <bottom style="thin">
        <color indexed="23"/>
      </bottom>
      <diagonal/>
    </border>
    <border>
      <left/>
      <right style="thin">
        <color indexed="23"/>
      </right>
      <top style="thin">
        <color indexed="6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medium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double">
        <color indexed="63"/>
      </left>
      <right style="thin">
        <color indexed="63"/>
      </right>
      <top/>
      <bottom style="medium">
        <color indexed="64"/>
      </bottom>
      <diagonal/>
    </border>
    <border>
      <left style="double">
        <color indexed="63"/>
      </left>
      <right style="thin">
        <color indexed="63"/>
      </right>
      <top style="medium">
        <color indexed="64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medium">
        <color indexed="64"/>
      </top>
      <bottom style="thin">
        <color indexed="23"/>
      </bottom>
      <diagonal/>
    </border>
    <border>
      <left style="thin">
        <color indexed="63"/>
      </left>
      <right style="double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23"/>
      </bottom>
      <diagonal/>
    </border>
    <border>
      <left style="thin">
        <color indexed="6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63"/>
      </right>
      <top style="medium">
        <color indexed="64"/>
      </top>
      <bottom/>
      <diagonal/>
    </border>
    <border>
      <left style="medium">
        <color indexed="64"/>
      </left>
      <right style="double">
        <color indexed="63"/>
      </right>
      <top style="medium">
        <color indexed="64"/>
      </top>
      <bottom/>
      <diagonal/>
    </border>
    <border>
      <left style="medium">
        <color indexed="64"/>
      </left>
      <right style="double">
        <color indexed="63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/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3"/>
      </right>
      <top/>
      <bottom/>
      <diagonal/>
    </border>
    <border diagonalDown="1">
      <left style="medium">
        <color indexed="63"/>
      </left>
      <right style="medium">
        <color indexed="63"/>
      </right>
      <top style="medium">
        <color indexed="63"/>
      </top>
      <bottom/>
      <diagonal style="thin">
        <color indexed="64"/>
      </diagonal>
    </border>
    <border diagonalDown="1">
      <left style="medium">
        <color indexed="63"/>
      </left>
      <right style="medium">
        <color indexed="63"/>
      </right>
      <top/>
      <bottom/>
      <diagonal style="thin">
        <color indexed="64"/>
      </diagonal>
    </border>
    <border diagonalDown="1">
      <left style="medium">
        <color indexed="63"/>
      </left>
      <right style="medium">
        <color indexed="63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/>
      <right style="thin">
        <color indexed="23"/>
      </right>
      <top style="thin">
        <color indexed="23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/>
      <bottom style="medium">
        <color indexed="64"/>
      </bottom>
      <diagonal/>
    </border>
    <border>
      <left style="double">
        <color indexed="64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indexed="63"/>
      </top>
      <bottom style="medium">
        <color indexed="64"/>
      </bottom>
      <diagonal/>
    </border>
    <border>
      <left style="double">
        <color rgb="FF333333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thin">
        <color rgb="FF333333"/>
      </top>
      <bottom style="medium">
        <color indexed="64"/>
      </bottom>
      <diagonal/>
    </border>
    <border>
      <left/>
      <right style="thin">
        <color indexed="63"/>
      </right>
      <top style="thin">
        <color rgb="FF333333"/>
      </top>
      <bottom/>
      <diagonal/>
    </border>
    <border>
      <left style="thin">
        <color rgb="FF333333"/>
      </left>
      <right style="thin">
        <color indexed="63"/>
      </right>
      <top style="thin">
        <color rgb="FF333333"/>
      </top>
      <bottom style="medium">
        <color indexed="64"/>
      </bottom>
      <diagonal/>
    </border>
    <border>
      <left/>
      <right style="double">
        <color indexed="63"/>
      </right>
      <top style="thin">
        <color rgb="FF333333"/>
      </top>
      <bottom style="thin">
        <color rgb="FF33333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/>
      <top style="thin">
        <color rgb="FF333333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rgb="FF333333"/>
      </bottom>
      <diagonal/>
    </border>
    <border>
      <left/>
      <right/>
      <top style="medium">
        <color indexed="64"/>
      </top>
      <bottom style="thin">
        <color rgb="FF333333"/>
      </bottom>
      <diagonal/>
    </border>
    <border>
      <left/>
      <right style="double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 style="double">
        <color rgb="FF333333"/>
      </right>
      <top style="thin">
        <color rgb="FF333333"/>
      </top>
      <bottom/>
      <diagonal/>
    </border>
    <border>
      <left style="double">
        <color indexed="64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double">
        <color rgb="FF333333"/>
      </left>
      <right/>
      <top style="medium">
        <color indexed="64"/>
      </top>
      <bottom/>
      <diagonal/>
    </border>
    <border>
      <left/>
      <right style="double">
        <color rgb="FF333333"/>
      </right>
      <top style="medium">
        <color indexed="64"/>
      </top>
      <bottom/>
      <diagonal/>
    </border>
    <border>
      <left style="double">
        <color rgb="FF333333"/>
      </left>
      <right/>
      <top/>
      <bottom/>
      <diagonal/>
    </border>
    <border>
      <left/>
      <right style="double">
        <color rgb="FF333333"/>
      </right>
      <top/>
      <bottom/>
      <diagonal/>
    </border>
    <border>
      <left style="double">
        <color indexed="63"/>
      </left>
      <right/>
      <top style="medium">
        <color indexed="64"/>
      </top>
      <bottom style="thin">
        <color rgb="FF333333"/>
      </bottom>
      <diagonal/>
    </border>
    <border>
      <left/>
      <right style="double">
        <color indexed="63"/>
      </right>
      <top style="medium">
        <color indexed="64"/>
      </top>
      <bottom style="thin">
        <color rgb="FF333333"/>
      </bottom>
      <diagonal/>
    </border>
    <border>
      <left style="double">
        <color indexed="63"/>
      </left>
      <right style="thin">
        <color indexed="63"/>
      </right>
      <top style="thin">
        <color rgb="FF333333"/>
      </top>
      <bottom/>
      <diagonal/>
    </border>
    <border>
      <left style="thin">
        <color indexed="63"/>
      </left>
      <right style="double">
        <color indexed="63"/>
      </right>
      <top style="thin">
        <color rgb="FF333333"/>
      </top>
      <bottom/>
      <diagonal/>
    </border>
    <border>
      <left style="thin">
        <color indexed="63"/>
      </left>
      <right style="medium">
        <color indexed="64"/>
      </right>
      <top style="thin">
        <color rgb="FF333333"/>
      </top>
      <bottom/>
      <diagonal/>
    </border>
    <border>
      <left style="double">
        <color indexed="63"/>
      </left>
      <right/>
      <top style="thin">
        <color rgb="FF333333"/>
      </top>
      <bottom/>
      <diagonal/>
    </border>
    <border>
      <left style="thin">
        <color indexed="63"/>
      </left>
      <right/>
      <top style="thin">
        <color rgb="FF333333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23"/>
      </bottom>
      <diagonal/>
    </border>
    <border>
      <left style="double">
        <color indexed="63"/>
      </left>
      <right/>
      <top style="medium">
        <color theme="1"/>
      </top>
      <bottom style="thin">
        <color rgb="FF333333"/>
      </bottom>
      <diagonal/>
    </border>
    <border>
      <left/>
      <right/>
      <top style="medium">
        <color theme="1"/>
      </top>
      <bottom style="thin">
        <color rgb="FF333333"/>
      </bottom>
      <diagonal/>
    </border>
    <border>
      <left/>
      <right style="double">
        <color rgb="FF333333"/>
      </right>
      <top style="medium">
        <color theme="1"/>
      </top>
      <bottom style="thin">
        <color rgb="FF333333"/>
      </bottom>
      <diagonal/>
    </border>
    <border>
      <left style="double">
        <color rgb="FF333333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indexed="23"/>
      </top>
      <bottom style="medium">
        <color indexed="64"/>
      </bottom>
      <diagonal/>
    </border>
    <border>
      <left style="thin">
        <color rgb="FF333333"/>
      </left>
      <right style="medium">
        <color theme="1"/>
      </right>
      <top style="thin">
        <color rgb="FF333333"/>
      </top>
      <bottom style="medium">
        <color indexed="64"/>
      </bottom>
      <diagonal/>
    </border>
    <border>
      <left style="medium">
        <color theme="1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 style="medium">
        <color indexed="64"/>
      </top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/>
      <bottom style="medium">
        <color indexed="64"/>
      </bottom>
      <diagonal/>
    </border>
    <border>
      <left style="thin">
        <color rgb="FF333333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ouble">
        <color indexed="63"/>
      </right>
      <top/>
      <bottom style="medium">
        <color theme="1"/>
      </bottom>
      <diagonal/>
    </border>
    <border>
      <left style="double">
        <color indexed="63"/>
      </left>
      <right style="thin">
        <color indexed="63"/>
      </right>
      <top/>
      <bottom style="medium">
        <color theme="1"/>
      </bottom>
      <diagonal/>
    </border>
    <border>
      <left style="thin">
        <color indexed="63"/>
      </left>
      <right style="thin">
        <color indexed="63"/>
      </right>
      <top/>
      <bottom style="medium">
        <color theme="1"/>
      </bottom>
      <diagonal/>
    </border>
    <border>
      <left style="thin">
        <color indexed="63"/>
      </left>
      <right style="double">
        <color indexed="63"/>
      </right>
      <top/>
      <bottom style="medium">
        <color theme="1"/>
      </bottom>
      <diagonal/>
    </border>
    <border>
      <left style="thin">
        <color indexed="63"/>
      </left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23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medium">
        <color indexed="63"/>
      </left>
      <right/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medium">
        <color indexed="64"/>
      </right>
      <top style="thin">
        <color theme="0" tint="-0.499984740745262"/>
      </top>
      <bottom style="thin">
        <color theme="6"/>
      </bottom>
      <diagonal/>
    </border>
    <border>
      <left style="medium">
        <color theme="1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medium">
        <color theme="1"/>
      </right>
      <top style="thin">
        <color theme="0" tint="-0.499984740745262"/>
      </top>
      <bottom style="thin">
        <color theme="6"/>
      </bottom>
      <diagonal/>
    </border>
    <border>
      <left style="medium">
        <color indexed="64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thin">
        <color rgb="FF333333"/>
      </right>
      <top style="medium">
        <color indexed="64"/>
      </top>
      <bottom/>
      <diagonal style="thin">
        <color rgb="FF333333"/>
      </diagonal>
    </border>
    <border>
      <left style="thin">
        <color rgb="FF333333"/>
      </left>
      <right style="thin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double">
        <color rgb="FF333333"/>
      </right>
      <top style="medium">
        <color indexed="64"/>
      </top>
      <bottom/>
      <diagonal style="thin">
        <color rgb="FF333333"/>
      </diagonal>
    </border>
    <border>
      <left style="double">
        <color rgb="FF333333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 style="double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medium">
        <color indexed="64"/>
      </right>
      <top style="medium">
        <color indexed="64"/>
      </top>
      <bottom/>
      <diagonal style="thin">
        <color rgb="FF333333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indexed="64"/>
      </top>
      <bottom style="thin">
        <color indexed="64"/>
      </bottom>
      <diagonal/>
    </border>
    <border>
      <left style="double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theme="0" tint="-0.499984740745262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thin">
        <color indexed="23"/>
      </left>
      <right/>
      <top/>
      <bottom style="medium">
        <color indexed="63"/>
      </bottom>
      <diagonal/>
    </border>
    <border>
      <left style="thin">
        <color indexed="64"/>
      </left>
      <right/>
      <top/>
      <bottom style="medium">
        <color indexed="63"/>
      </bottom>
      <diagonal/>
    </border>
    <border>
      <left style="thin">
        <color indexed="2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double">
        <color indexed="63"/>
      </left>
      <right style="thin">
        <color indexed="63"/>
      </right>
      <top/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1"/>
      </bottom>
      <diagonal/>
    </border>
    <border>
      <left style="thin">
        <color indexed="23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3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23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3"/>
      </left>
      <right/>
      <top style="thin">
        <color indexed="64"/>
      </top>
      <bottom style="thin">
        <color theme="1"/>
      </bottom>
      <diagonal/>
    </border>
    <border>
      <left style="double">
        <color indexed="63"/>
      </left>
      <right style="double">
        <color indexed="63"/>
      </right>
      <top style="medium">
        <color indexed="64"/>
      </top>
      <bottom style="thin">
        <color theme="1" tint="0.249977111117893"/>
      </bottom>
      <diagonal/>
    </border>
    <border>
      <left style="double">
        <color indexed="63"/>
      </left>
      <right style="double">
        <color indexed="63"/>
      </right>
      <top/>
      <bottom style="thin">
        <color theme="1" tint="0.249977111117893"/>
      </bottom>
      <diagonal/>
    </border>
    <border>
      <left style="double">
        <color indexed="63"/>
      </left>
      <right style="double">
        <color indexed="63"/>
      </right>
      <top/>
      <bottom style="thin">
        <color indexed="64"/>
      </bottom>
      <diagonal/>
    </border>
    <border>
      <left style="double">
        <color rgb="FF333333"/>
      </left>
      <right style="thin">
        <color rgb="FF333333"/>
      </right>
      <top style="medium">
        <color indexed="64"/>
      </top>
      <bottom style="thin">
        <color theme="1" tint="0.249977111117893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thin">
        <color theme="1" tint="0.249977111117893"/>
      </bottom>
      <diagonal/>
    </border>
    <border>
      <left style="thin">
        <color rgb="FF333333"/>
      </left>
      <right style="double">
        <color indexed="63"/>
      </right>
      <top style="medium">
        <color indexed="64"/>
      </top>
      <bottom style="thin">
        <color theme="1" tint="0.249977111117893"/>
      </bottom>
      <diagonal/>
    </border>
    <border>
      <left style="double">
        <color rgb="FF333333"/>
      </left>
      <right style="thin">
        <color rgb="FF333333"/>
      </right>
      <top/>
      <bottom style="thin">
        <color theme="1" tint="0.249977111117893"/>
      </bottom>
      <diagonal/>
    </border>
    <border>
      <left style="thin">
        <color rgb="FF333333"/>
      </left>
      <right style="thin">
        <color rgb="FF333333"/>
      </right>
      <top/>
      <bottom style="thin">
        <color theme="1" tint="0.249977111117893"/>
      </bottom>
      <diagonal/>
    </border>
    <border>
      <left style="thin">
        <color rgb="FF333333"/>
      </left>
      <right style="double">
        <color indexed="63"/>
      </right>
      <top/>
      <bottom style="thin">
        <color theme="1" tint="0.249977111117893"/>
      </bottom>
      <diagonal/>
    </border>
    <border>
      <left style="double">
        <color indexed="63"/>
      </left>
      <right style="thin">
        <color indexed="63"/>
      </right>
      <top/>
      <bottom style="thin">
        <color theme="1" tint="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1" tint="0.249977111117893"/>
      </bottom>
      <diagonal/>
    </border>
    <border>
      <left style="thin">
        <color indexed="63"/>
      </left>
      <right style="double">
        <color indexed="63"/>
      </right>
      <top/>
      <bottom style="thin">
        <color theme="1" tint="0.249977111117893"/>
      </bottom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medium">
        <color indexed="64"/>
      </left>
      <right style="double">
        <color indexed="63"/>
      </right>
      <top style="medium">
        <color indexed="64"/>
      </top>
      <bottom style="thin">
        <color theme="1" tint="0.249977111117893"/>
      </bottom>
      <diagonal/>
    </border>
    <border>
      <left style="medium">
        <color theme="1"/>
      </left>
      <right style="double">
        <color indexed="63"/>
      </right>
      <top style="medium">
        <color theme="1"/>
      </top>
      <bottom/>
      <diagonal/>
    </border>
    <border>
      <left style="double">
        <color indexed="63"/>
      </left>
      <right style="thin">
        <color indexed="63"/>
      </right>
      <top style="medium">
        <color theme="1"/>
      </top>
      <bottom/>
      <diagonal/>
    </border>
    <border>
      <left style="thin">
        <color indexed="63"/>
      </left>
      <right style="thin">
        <color indexed="63"/>
      </right>
      <top style="medium">
        <color theme="1"/>
      </top>
      <bottom/>
      <diagonal/>
    </border>
    <border>
      <left style="thin">
        <color indexed="63"/>
      </left>
      <right/>
      <top style="medium">
        <color theme="1"/>
      </top>
      <bottom/>
      <diagonal/>
    </border>
    <border>
      <left/>
      <right style="thin">
        <color indexed="63"/>
      </right>
      <top style="medium">
        <color theme="1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medium">
        <color theme="1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medium">
        <color theme="1"/>
      </top>
      <bottom/>
      <diagonal/>
    </border>
    <border>
      <left style="medium">
        <color theme="1"/>
      </left>
      <right style="double">
        <color indexed="63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1" tint="0.249977111117893"/>
      </bottom>
      <diagonal/>
    </border>
    <border>
      <left style="double">
        <color indexed="63"/>
      </left>
      <right style="medium">
        <color theme="1"/>
      </right>
      <top style="medium">
        <color indexed="64"/>
      </top>
      <bottom style="thin">
        <color theme="1" tint="0.249977111117893"/>
      </bottom>
      <diagonal/>
    </border>
    <border>
      <left style="medium">
        <color theme="1"/>
      </left>
      <right/>
      <top/>
      <bottom style="thin">
        <color theme="1" tint="0.249977111117893"/>
      </bottom>
      <diagonal/>
    </border>
    <border>
      <left style="double">
        <color indexed="63"/>
      </left>
      <right style="medium">
        <color theme="1"/>
      </right>
      <top/>
      <bottom style="thin">
        <color theme="1" tint="0.249977111117893"/>
      </bottom>
      <diagonal/>
    </border>
    <border>
      <left/>
      <right style="medium">
        <color theme="1"/>
      </right>
      <top/>
      <bottom style="thin">
        <color theme="1" tint="0.249977111117893"/>
      </bottom>
      <diagonal/>
    </border>
    <border>
      <left style="medium">
        <color theme="1"/>
      </left>
      <right style="double">
        <color indexed="63"/>
      </right>
      <top/>
      <bottom style="thin">
        <color theme="1" tint="0.249977111117893"/>
      </bottom>
      <diagonal/>
    </border>
    <border>
      <left style="double">
        <color indexed="63"/>
      </left>
      <right style="double">
        <color indexed="63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indexed="63"/>
      </left>
      <right style="thin">
        <color indexed="63"/>
      </right>
      <top style="medium">
        <color indexed="64"/>
      </top>
      <bottom style="thin">
        <color theme="1" tint="0.14999847407452621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theme="1" tint="0.14999847407452621"/>
      </bottom>
      <diagonal/>
    </border>
    <border>
      <left style="thin">
        <color indexed="63"/>
      </left>
      <right style="double">
        <color indexed="63"/>
      </right>
      <top style="medium">
        <color indexed="64"/>
      </top>
      <bottom style="thin">
        <color theme="1" tint="0.14999847407452621"/>
      </bottom>
      <diagonal/>
    </border>
    <border>
      <left style="double">
        <color indexed="63"/>
      </left>
      <right style="double">
        <color indexed="63"/>
      </right>
      <top style="medium">
        <color indexed="64"/>
      </top>
      <bottom style="thin">
        <color theme="1" tint="0.14999847407452621"/>
      </bottom>
      <diagonal/>
    </border>
    <border diagonalUp="1">
      <left style="double">
        <color indexed="63"/>
      </left>
      <right style="medium">
        <color indexed="64"/>
      </right>
      <top style="medium">
        <color indexed="64"/>
      </top>
      <bottom style="thin">
        <color theme="1" tint="0.14999847407452621"/>
      </bottom>
      <diagonal style="thin">
        <color indexed="63"/>
      </diagonal>
    </border>
    <border>
      <left style="medium">
        <color indexed="64"/>
      </left>
      <right style="double">
        <color indexed="63"/>
      </right>
      <top/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/>
      <bottom style="thin">
        <color theme="0" tint="-0.499984740745262"/>
      </bottom>
      <diagonal/>
    </border>
    <border>
      <left style="thin">
        <color indexed="63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/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double">
        <color indexed="23"/>
      </right>
      <top style="medium">
        <color theme="1"/>
      </top>
      <bottom style="thin">
        <color indexed="63"/>
      </bottom>
      <diagonal/>
    </border>
    <border>
      <left style="double">
        <color indexed="23"/>
      </left>
      <right style="thin">
        <color indexed="23"/>
      </right>
      <top style="medium">
        <color theme="1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thin">
        <color indexed="63"/>
      </bottom>
      <diagonal/>
    </border>
    <border>
      <left style="thin">
        <color indexed="23"/>
      </left>
      <right style="double">
        <color indexed="23"/>
      </right>
      <top style="medium">
        <color theme="1"/>
      </top>
      <bottom style="thin">
        <color indexed="63"/>
      </bottom>
      <diagonal/>
    </border>
    <border>
      <left/>
      <right style="thin">
        <color indexed="23"/>
      </right>
      <top style="medium">
        <color theme="1"/>
      </top>
      <bottom style="thin">
        <color indexed="63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thin">
        <color indexed="63"/>
      </bottom>
      <diagonal/>
    </border>
    <border>
      <left style="medium">
        <color theme="1"/>
      </left>
      <right style="double">
        <color indexed="23"/>
      </right>
      <top style="thin">
        <color indexed="63"/>
      </top>
      <bottom style="double">
        <color indexed="23"/>
      </bottom>
      <diagonal/>
    </border>
    <border>
      <left style="thin">
        <color indexed="23"/>
      </left>
      <right style="medium">
        <color theme="1"/>
      </right>
      <top style="thin">
        <color indexed="63"/>
      </top>
      <bottom style="double">
        <color indexed="23"/>
      </bottom>
      <diagonal/>
    </border>
    <border>
      <left style="medium">
        <color theme="1"/>
      </left>
      <right style="double">
        <color indexed="23"/>
      </right>
      <top/>
      <bottom style="thin">
        <color indexed="63"/>
      </bottom>
      <diagonal/>
    </border>
    <border>
      <left style="thin">
        <color indexed="23"/>
      </left>
      <right style="medium">
        <color theme="1"/>
      </right>
      <top/>
      <bottom style="thin">
        <color indexed="63"/>
      </bottom>
      <diagonal/>
    </border>
    <border>
      <left style="medium">
        <color theme="1"/>
      </left>
      <right style="double">
        <color indexed="2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medium">
        <color theme="1"/>
      </right>
      <top style="thin">
        <color indexed="63"/>
      </top>
      <bottom style="thin">
        <color indexed="63"/>
      </bottom>
      <diagonal/>
    </border>
    <border>
      <left style="medium">
        <color theme="1"/>
      </left>
      <right style="double">
        <color indexed="23"/>
      </right>
      <top style="thin">
        <color indexed="63"/>
      </top>
      <bottom style="thin">
        <color theme="1" tint="0.249977111117893"/>
      </bottom>
      <diagonal/>
    </border>
    <border>
      <left style="medium">
        <color theme="1"/>
      </left>
      <right style="double">
        <color indexed="23"/>
      </right>
      <top/>
      <bottom style="thin">
        <color theme="1" tint="0.249977111117893"/>
      </bottom>
      <diagonal/>
    </border>
    <border>
      <left style="medium">
        <color theme="1"/>
      </left>
      <right style="double">
        <color indexed="23"/>
      </right>
      <top/>
      <bottom style="medium">
        <color theme="1"/>
      </bottom>
      <diagonal/>
    </border>
    <border>
      <left style="double">
        <color indexed="23"/>
      </left>
      <right style="thin">
        <color indexed="23"/>
      </right>
      <top/>
      <bottom style="medium">
        <color theme="1"/>
      </bottom>
      <diagonal/>
    </border>
    <border>
      <left style="thin">
        <color indexed="23"/>
      </left>
      <right style="thin">
        <color indexed="23"/>
      </right>
      <top/>
      <bottom style="medium">
        <color theme="1"/>
      </bottom>
      <diagonal/>
    </border>
    <border>
      <left style="thin">
        <color indexed="23"/>
      </left>
      <right style="double">
        <color indexed="23"/>
      </right>
      <top/>
      <bottom style="medium">
        <color theme="1"/>
      </bottom>
      <diagonal/>
    </border>
    <border>
      <left/>
      <right style="thin">
        <color indexed="23"/>
      </right>
      <top/>
      <bottom style="medium">
        <color theme="1"/>
      </bottom>
      <diagonal/>
    </border>
    <border>
      <left style="thin">
        <color indexed="23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23"/>
      </right>
      <top style="medium">
        <color theme="1"/>
      </top>
      <bottom style="thin">
        <color indexed="63"/>
      </bottom>
      <diagonal/>
    </border>
    <border>
      <left style="medium">
        <color theme="1"/>
      </left>
      <right style="thin">
        <color indexed="23"/>
      </right>
      <top style="thin">
        <color indexed="63"/>
      </top>
      <bottom style="thin">
        <color indexed="63"/>
      </bottom>
      <diagonal/>
    </border>
    <border>
      <left style="medium">
        <color theme="1"/>
      </left>
      <right style="thin">
        <color indexed="23"/>
      </right>
      <top style="thin">
        <color indexed="63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medium">
        <color theme="1"/>
      </bottom>
      <diagonal/>
    </border>
    <border>
      <left style="thin">
        <color indexed="23"/>
      </left>
      <right style="medium">
        <color theme="1"/>
      </right>
      <top style="thin">
        <color indexed="63"/>
      </top>
      <bottom style="medium">
        <color theme="1"/>
      </bottom>
      <diagonal/>
    </border>
    <border>
      <left style="thin">
        <color indexed="23"/>
      </left>
      <right style="medium">
        <color theme="1"/>
      </right>
      <top style="thin">
        <color indexed="63"/>
      </top>
      <bottom style="thin">
        <color indexed="23"/>
      </bottom>
      <diagonal/>
    </border>
    <border>
      <left style="thin">
        <color indexed="63"/>
      </left>
      <right style="medium">
        <color theme="1"/>
      </right>
      <top style="thin">
        <color indexed="63"/>
      </top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theme="1"/>
      </left>
      <right style="double">
        <color indexed="23"/>
      </right>
      <top style="thin">
        <color indexed="63"/>
      </top>
      <bottom style="medium">
        <color theme="1"/>
      </bottom>
      <diagonal/>
    </border>
    <border>
      <left style="medium">
        <color theme="1"/>
      </left>
      <right style="double">
        <color indexed="63"/>
      </right>
      <top style="medium">
        <color theme="1"/>
      </top>
      <bottom style="thin">
        <color indexed="23"/>
      </bottom>
      <diagonal/>
    </border>
    <border>
      <left style="double">
        <color indexed="63"/>
      </left>
      <right style="thin">
        <color indexed="23"/>
      </right>
      <top style="medium">
        <color theme="1"/>
      </top>
      <bottom/>
      <diagonal/>
    </border>
    <border>
      <left style="thin">
        <color indexed="23"/>
      </left>
      <right style="thin">
        <color indexed="23"/>
      </right>
      <top style="medium">
        <color theme="1"/>
      </top>
      <bottom/>
      <diagonal/>
    </border>
    <border>
      <left style="thin">
        <color indexed="2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double">
        <color indexed="63"/>
      </right>
      <top style="thin">
        <color indexed="23"/>
      </top>
      <bottom style="double">
        <color indexed="63"/>
      </bottom>
      <diagonal/>
    </border>
    <border>
      <left style="thin">
        <color indexed="23"/>
      </left>
      <right style="medium">
        <color theme="1"/>
      </right>
      <top/>
      <bottom style="double">
        <color indexed="63"/>
      </bottom>
      <diagonal/>
    </border>
    <border>
      <left style="medium">
        <color theme="1"/>
      </left>
      <right style="double">
        <color indexed="63"/>
      </right>
      <top/>
      <bottom style="thin">
        <color indexed="23"/>
      </bottom>
      <diagonal/>
    </border>
    <border>
      <left style="thin">
        <color indexed="23"/>
      </left>
      <right style="medium">
        <color theme="1"/>
      </right>
      <top/>
      <bottom style="thin">
        <color indexed="23"/>
      </bottom>
      <diagonal/>
    </border>
    <border>
      <left style="medium">
        <color theme="1"/>
      </left>
      <right style="double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theme="1"/>
      </right>
      <top style="thin">
        <color indexed="23"/>
      </top>
      <bottom style="thin">
        <color indexed="23"/>
      </bottom>
      <diagonal/>
    </border>
    <border>
      <left style="medium">
        <color theme="1"/>
      </left>
      <right style="double">
        <color indexed="63"/>
      </right>
      <top style="thin">
        <color indexed="23"/>
      </top>
      <bottom/>
      <diagonal/>
    </border>
    <border>
      <left style="thin">
        <color indexed="23"/>
      </left>
      <right style="medium">
        <color theme="1"/>
      </right>
      <top style="thin">
        <color indexed="23"/>
      </top>
      <bottom/>
      <diagonal/>
    </border>
    <border>
      <left style="thin">
        <color indexed="23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 style="thin">
        <color theme="0" tint="-0.499984740745262"/>
      </top>
      <bottom style="thin">
        <color rgb="FF808080"/>
      </bottom>
      <diagonal/>
    </border>
    <border>
      <left style="thin">
        <color indexed="23"/>
      </left>
      <right style="medium">
        <color theme="1"/>
      </right>
      <top style="thin">
        <color theme="0" tint="-0.499984740745262"/>
      </top>
      <bottom style="thin">
        <color rgb="FF808080"/>
      </bottom>
      <diagonal/>
    </border>
    <border>
      <left style="medium">
        <color theme="1"/>
      </left>
      <right style="double">
        <color indexed="6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medium">
        <color theme="1"/>
      </right>
      <top style="thin">
        <color rgb="FF808080"/>
      </top>
      <bottom style="thin">
        <color rgb="FF808080"/>
      </bottom>
      <diagonal/>
    </border>
    <border>
      <left style="medium">
        <color theme="1"/>
      </left>
      <right style="double">
        <color indexed="63"/>
      </right>
      <top style="thin">
        <color rgb="FF808080"/>
      </top>
      <bottom style="thin">
        <color theme="0" tint="-0.499984740745262"/>
      </bottom>
      <diagonal/>
    </border>
    <border>
      <left style="thin">
        <color indexed="23"/>
      </left>
      <right style="medium">
        <color theme="1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 style="medium">
        <color theme="1"/>
      </top>
      <bottom style="double">
        <color indexed="63"/>
      </bottom>
      <diagonal/>
    </border>
    <border>
      <left/>
      <right style="thin">
        <color indexed="23"/>
      </right>
      <top style="medium">
        <color theme="1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double">
        <color indexed="63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double">
        <color indexed="63"/>
      </bottom>
      <diagonal/>
    </border>
    <border>
      <left style="medium">
        <color theme="1"/>
      </left>
      <right style="double">
        <color indexed="63"/>
      </right>
      <top style="thin">
        <color indexed="23"/>
      </top>
      <bottom style="thin">
        <color rgb="FF808080"/>
      </bottom>
      <diagonal/>
    </border>
    <border>
      <left style="thin">
        <color indexed="23"/>
      </left>
      <right style="medium">
        <color theme="1"/>
      </right>
      <top style="thin">
        <color indexed="23"/>
      </top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medium">
        <color theme="1"/>
      </bottom>
      <diagonal/>
    </border>
    <border>
      <left style="thin">
        <color indexed="23"/>
      </left>
      <right style="medium">
        <color theme="1"/>
      </right>
      <top style="thin">
        <color rgb="FF808080"/>
      </top>
      <bottom style="medium">
        <color theme="1"/>
      </bottom>
      <diagonal/>
    </border>
  </borders>
  <cellStyleXfs count="1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1">
    <xf numFmtId="0" fontId="0" fillId="0" borderId="0" xfId="0">
      <alignment vertical="center"/>
    </xf>
    <xf numFmtId="38" fontId="1" fillId="0" borderId="0" xfId="2" applyFill="1" applyBorder="1" applyAlignment="1"/>
    <xf numFmtId="0" fontId="1" fillId="0" borderId="0" xfId="3" applyFill="1"/>
    <xf numFmtId="0" fontId="1" fillId="0" borderId="0" xfId="3" applyFill="1" applyAlignment="1">
      <alignment horizontal="centerContinuous"/>
    </xf>
    <xf numFmtId="176" fontId="1" fillId="0" borderId="0" xfId="2" applyNumberFormat="1" applyFill="1" applyAlignment="1"/>
    <xf numFmtId="38" fontId="5" fillId="0" borderId="0" xfId="2" applyFont="1" applyAlignment="1">
      <alignment horizontal="left" vertical="center"/>
    </xf>
    <xf numFmtId="38" fontId="1" fillId="0" borderId="0" xfId="2" applyAlignment="1">
      <alignment horizontal="center" vertical="center"/>
    </xf>
    <xf numFmtId="38" fontId="1" fillId="0" borderId="0" xfId="2">
      <alignment vertical="center"/>
    </xf>
    <xf numFmtId="0" fontId="0" fillId="0" borderId="0" xfId="0" applyAlignment="1">
      <alignment horizontal="right" vertical="center"/>
    </xf>
    <xf numFmtId="0" fontId="6" fillId="0" borderId="0" xfId="3" applyFont="1" applyFill="1" applyAlignment="1">
      <alignment horizontal="centerContinuous"/>
    </xf>
    <xf numFmtId="0" fontId="1" fillId="2" borderId="0" xfId="3" applyFill="1" applyBorder="1" applyAlignment="1">
      <alignment horizontal="centerContinuous"/>
    </xf>
    <xf numFmtId="0" fontId="1" fillId="2" borderId="0" xfId="3" applyFill="1" applyBorder="1"/>
    <xf numFmtId="0" fontId="1" fillId="3" borderId="2" xfId="3" applyFill="1" applyBorder="1" applyAlignment="1">
      <alignment horizontal="centerContinuous"/>
    </xf>
    <xf numFmtId="0" fontId="1" fillId="3" borderId="0" xfId="3" applyFill="1" applyBorder="1"/>
    <xf numFmtId="0" fontId="1" fillId="3" borderId="3" xfId="3" applyFill="1" applyBorder="1"/>
    <xf numFmtId="38" fontId="1" fillId="3" borderId="0" xfId="2" applyFill="1" applyBorder="1" applyAlignment="1"/>
    <xf numFmtId="0" fontId="1" fillId="4" borderId="0" xfId="3" applyFill="1" applyBorder="1"/>
    <xf numFmtId="0" fontId="1" fillId="0" borderId="0" xfId="3" quotePrefix="1" applyFill="1" applyBorder="1" applyAlignment="1">
      <alignment horizontal="center"/>
    </xf>
    <xf numFmtId="180" fontId="1" fillId="0" borderId="0" xfId="2" applyNumberFormat="1" applyFill="1" applyBorder="1" applyAlignment="1"/>
    <xf numFmtId="38" fontId="1" fillId="0" borderId="0" xfId="2" applyFont="1" applyAlignment="1">
      <alignment horizontal="right" vertical="center"/>
    </xf>
    <xf numFmtId="0" fontId="1" fillId="0" borderId="0" xfId="4" applyAlignment="1">
      <alignment horizontal="center"/>
    </xf>
    <xf numFmtId="0" fontId="1" fillId="0" borderId="0" xfId="4"/>
    <xf numFmtId="0" fontId="5" fillId="0" borderId="0" xfId="4" applyFont="1"/>
    <xf numFmtId="0" fontId="1" fillId="0" borderId="0" xfId="6"/>
    <xf numFmtId="0" fontId="1" fillId="0" borderId="0" xfId="6" applyFont="1"/>
    <xf numFmtId="0" fontId="8" fillId="0" borderId="0" xfId="6" applyFont="1" applyAlignment="1">
      <alignment horizontal="left"/>
    </xf>
    <xf numFmtId="0" fontId="1" fillId="0" borderId="0" xfId="3" applyFont="1" applyFill="1"/>
    <xf numFmtId="0" fontId="1" fillId="0" borderId="0" xfId="3" applyFont="1" applyFill="1" applyAlignment="1">
      <alignment horizontal="center"/>
    </xf>
    <xf numFmtId="38" fontId="1" fillId="0" borderId="4" xfId="2" applyBorder="1" applyAlignment="1">
      <alignment horizontal="center" vertical="center"/>
    </xf>
    <xf numFmtId="38" fontId="1" fillId="0" borderId="5" xfId="2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178" fontId="1" fillId="0" borderId="8" xfId="2" applyNumberFormat="1" applyBorder="1" applyAlignment="1">
      <alignment horizontal="center" vertical="center"/>
    </xf>
    <xf numFmtId="178" fontId="1" fillId="0" borderId="1" xfId="2" applyNumberFormat="1" applyBorder="1" applyAlignment="1">
      <alignment horizontal="center" vertical="center"/>
    </xf>
    <xf numFmtId="38" fontId="7" fillId="0" borderId="0" xfId="2" applyFont="1" applyBorder="1" applyAlignment="1">
      <alignment horizontal="left" vertical="center"/>
    </xf>
    <xf numFmtId="38" fontId="1" fillId="0" borderId="5" xfId="2" applyFont="1" applyBorder="1" applyAlignment="1">
      <alignment horizontal="center" vertical="center"/>
    </xf>
    <xf numFmtId="38" fontId="6" fillId="0" borderId="0" xfId="2" applyFont="1" applyAlignment="1"/>
    <xf numFmtId="3" fontId="1" fillId="0" borderId="1" xfId="4" applyNumberFormat="1" applyBorder="1"/>
    <xf numFmtId="38" fontId="1" fillId="0" borderId="1" xfId="2" applyBorder="1" applyAlignment="1"/>
    <xf numFmtId="3" fontId="1" fillId="0" borderId="8" xfId="4" applyNumberFormat="1" applyBorder="1"/>
    <xf numFmtId="3" fontId="1" fillId="0" borderId="4" xfId="4" applyNumberFormat="1" applyBorder="1"/>
    <xf numFmtId="3" fontId="1" fillId="0" borderId="5" xfId="4" applyNumberFormat="1" applyBorder="1"/>
    <xf numFmtId="38" fontId="1" fillId="0" borderId="5" xfId="2" applyBorder="1" applyAlignment="1"/>
    <xf numFmtId="0" fontId="9" fillId="0" borderId="0" xfId="4" applyFont="1" applyAlignment="1">
      <alignment horizontal="right"/>
    </xf>
    <xf numFmtId="38" fontId="1" fillId="5" borderId="0" xfId="2" applyFill="1" applyBorder="1" applyAlignment="1"/>
    <xf numFmtId="180" fontId="1" fillId="0" borderId="9" xfId="6" applyNumberFormat="1" applyBorder="1"/>
    <xf numFmtId="3" fontId="8" fillId="0" borderId="9" xfId="14" applyNumberFormat="1" applyFont="1" applyBorder="1"/>
    <xf numFmtId="177" fontId="8" fillId="0" borderId="9" xfId="14" applyNumberFormat="1" applyFont="1" applyBorder="1"/>
    <xf numFmtId="3" fontId="8" fillId="0" borderId="9" xfId="7" applyNumberFormat="1" applyFont="1" applyBorder="1"/>
    <xf numFmtId="177" fontId="8" fillId="0" borderId="9" xfId="7" applyNumberFormat="1" applyFont="1" applyBorder="1"/>
    <xf numFmtId="3" fontId="8" fillId="0" borderId="9" xfId="8" applyNumberFormat="1" applyFont="1" applyBorder="1"/>
    <xf numFmtId="177" fontId="8" fillId="0" borderId="9" xfId="8" applyNumberFormat="1" applyFont="1" applyBorder="1"/>
    <xf numFmtId="3" fontId="8" fillId="0" borderId="9" xfId="9" applyNumberFormat="1" applyFont="1" applyBorder="1"/>
    <xf numFmtId="177" fontId="8" fillId="0" borderId="9" xfId="9" applyNumberFormat="1" applyFont="1" applyBorder="1"/>
    <xf numFmtId="3" fontId="8" fillId="0" borderId="9" xfId="10" applyNumberFormat="1" applyFont="1" applyBorder="1"/>
    <xf numFmtId="177" fontId="8" fillId="0" borderId="9" xfId="10" applyNumberFormat="1" applyFont="1" applyBorder="1"/>
    <xf numFmtId="3" fontId="8" fillId="0" borderId="9" xfId="11" applyNumberFormat="1" applyFont="1" applyBorder="1"/>
    <xf numFmtId="177" fontId="8" fillId="0" borderId="9" xfId="11" applyNumberFormat="1" applyFont="1" applyBorder="1"/>
    <xf numFmtId="3" fontId="8" fillId="0" borderId="9" xfId="12" applyNumberFormat="1" applyFont="1" applyBorder="1"/>
    <xf numFmtId="177" fontId="8" fillId="0" borderId="9" xfId="12" applyNumberFormat="1" applyFont="1" applyBorder="1"/>
    <xf numFmtId="3" fontId="8" fillId="0" borderId="9" xfId="13" applyNumberFormat="1" applyFont="1" applyBorder="1"/>
    <xf numFmtId="177" fontId="8" fillId="0" borderId="9" xfId="13" applyNumberFormat="1" applyFont="1" applyBorder="1"/>
    <xf numFmtId="3" fontId="8" fillId="0" borderId="9" xfId="5" applyNumberFormat="1" applyFont="1" applyBorder="1"/>
    <xf numFmtId="177" fontId="8" fillId="0" borderId="9" xfId="5" applyNumberFormat="1" applyFont="1" applyBorder="1"/>
    <xf numFmtId="0" fontId="1" fillId="0" borderId="10" xfId="3" applyFill="1" applyBorder="1" applyAlignment="1">
      <alignment horizontal="centerContinuous"/>
    </xf>
    <xf numFmtId="0" fontId="1" fillId="4" borderId="11" xfId="3" applyFill="1" applyBorder="1" applyAlignment="1">
      <alignment horizontal="centerContinuous"/>
    </xf>
    <xf numFmtId="0" fontId="1" fillId="5" borderId="12" xfId="3" applyFill="1" applyBorder="1" applyAlignment="1">
      <alignment horizontal="centerContinuous"/>
    </xf>
    <xf numFmtId="0" fontId="1" fillId="5" borderId="13" xfId="3" applyFill="1" applyBorder="1"/>
    <xf numFmtId="0" fontId="1" fillId="3" borderId="14" xfId="3" applyFill="1" applyBorder="1" applyAlignment="1">
      <alignment horizontal="centerContinuous"/>
    </xf>
    <xf numFmtId="0" fontId="1" fillId="5" borderId="11" xfId="3" applyFill="1" applyBorder="1" applyAlignment="1">
      <alignment horizontal="centerContinuous"/>
    </xf>
    <xf numFmtId="0" fontId="1" fillId="5" borderId="0" xfId="3" applyFill="1" applyBorder="1"/>
    <xf numFmtId="0" fontId="1" fillId="5" borderId="3" xfId="3" applyFill="1" applyBorder="1"/>
    <xf numFmtId="0" fontId="1" fillId="4" borderId="15" xfId="3" applyFill="1" applyBorder="1" applyAlignment="1">
      <alignment horizontal="centerContinuous"/>
    </xf>
    <xf numFmtId="0" fontId="1" fillId="4" borderId="12" xfId="3" applyFill="1" applyBorder="1" applyAlignment="1">
      <alignment horizontal="centerContinuous"/>
    </xf>
    <xf numFmtId="0" fontId="1" fillId="4" borderId="16" xfId="3" applyFill="1" applyBorder="1"/>
    <xf numFmtId="0" fontId="1" fillId="4" borderId="13" xfId="3" applyFill="1" applyBorder="1"/>
    <xf numFmtId="0" fontId="1" fillId="4" borderId="17" xfId="3" applyFill="1" applyBorder="1"/>
    <xf numFmtId="38" fontId="1" fillId="4" borderId="16" xfId="2" applyFill="1" applyBorder="1" applyAlignment="1"/>
    <xf numFmtId="0" fontId="1" fillId="2" borderId="14" xfId="3" applyFill="1" applyBorder="1" applyAlignment="1">
      <alignment horizontal="centerContinuous"/>
    </xf>
    <xf numFmtId="0" fontId="1" fillId="2" borderId="3" xfId="3" applyFill="1" applyBorder="1"/>
    <xf numFmtId="38" fontId="1" fillId="2" borderId="0" xfId="2" applyFill="1" applyBorder="1" applyAlignment="1"/>
    <xf numFmtId="0" fontId="1" fillId="0" borderId="18" xfId="3" applyFill="1" applyBorder="1" applyAlignment="1">
      <alignment horizontal="center"/>
    </xf>
    <xf numFmtId="0" fontId="1" fillId="0" borderId="19" xfId="3" applyFont="1" applyFill="1" applyBorder="1" applyAlignment="1">
      <alignment horizontal="center"/>
    </xf>
    <xf numFmtId="38" fontId="1" fillId="2" borderId="20" xfId="2" applyFill="1" applyBorder="1" applyAlignment="1"/>
    <xf numFmtId="38" fontId="1" fillId="2" borderId="21" xfId="2" applyFont="1" applyFill="1" applyBorder="1" applyAlignment="1"/>
    <xf numFmtId="0" fontId="1" fillId="2" borderId="22" xfId="3" applyFill="1" applyBorder="1" applyAlignment="1">
      <alignment horizontal="center"/>
    </xf>
    <xf numFmtId="0" fontId="1" fillId="2" borderId="23" xfId="3" applyFill="1" applyBorder="1" applyAlignment="1">
      <alignment horizontal="center"/>
    </xf>
    <xf numFmtId="176" fontId="1" fillId="2" borderId="24" xfId="2" applyNumberFormat="1" applyFill="1" applyBorder="1" applyAlignment="1"/>
    <xf numFmtId="180" fontId="1" fillId="2" borderId="25" xfId="2" applyNumberFormat="1" applyFill="1" applyBorder="1" applyAlignment="1"/>
    <xf numFmtId="180" fontId="1" fillId="2" borderId="26" xfId="2" applyNumberFormat="1" applyFill="1" applyBorder="1" applyAlignment="1"/>
    <xf numFmtId="180" fontId="1" fillId="2" borderId="27" xfId="2" applyNumberFormat="1" applyFill="1" applyBorder="1" applyAlignment="1"/>
    <xf numFmtId="0" fontId="1" fillId="2" borderId="28" xfId="3" applyFill="1" applyBorder="1" applyAlignment="1">
      <alignment horizontal="center"/>
    </xf>
    <xf numFmtId="176" fontId="1" fillId="2" borderId="29" xfId="2" applyNumberFormat="1" applyFill="1" applyBorder="1" applyAlignment="1"/>
    <xf numFmtId="176" fontId="1" fillId="2" borderId="30" xfId="2" applyNumberFormat="1" applyFill="1" applyBorder="1" applyAlignment="1"/>
    <xf numFmtId="38" fontId="1" fillId="3" borderId="31" xfId="2" applyFill="1" applyBorder="1" applyAlignment="1"/>
    <xf numFmtId="38" fontId="1" fillId="3" borderId="32" xfId="2" applyFill="1" applyBorder="1" applyAlignment="1"/>
    <xf numFmtId="0" fontId="1" fillId="3" borderId="33" xfId="3" applyFill="1" applyBorder="1" applyAlignment="1">
      <alignment horizontal="center"/>
    </xf>
    <xf numFmtId="176" fontId="1" fillId="3" borderId="34" xfId="2" applyNumberFormat="1" applyFill="1" applyBorder="1" applyAlignment="1"/>
    <xf numFmtId="176" fontId="1" fillId="3" borderId="35" xfId="2" applyNumberFormat="1" applyFill="1" applyBorder="1" applyAlignment="1"/>
    <xf numFmtId="180" fontId="1" fillId="3" borderId="36" xfId="2" applyNumberFormat="1" applyFill="1" applyBorder="1" applyAlignment="1"/>
    <xf numFmtId="38" fontId="1" fillId="5" borderId="20" xfId="2" applyFill="1" applyBorder="1" applyAlignment="1"/>
    <xf numFmtId="38" fontId="1" fillId="5" borderId="21" xfId="2" applyFill="1" applyBorder="1" applyAlignment="1"/>
    <xf numFmtId="38" fontId="1" fillId="4" borderId="37" xfId="2" applyFill="1" applyBorder="1" applyAlignment="1"/>
    <xf numFmtId="38" fontId="1" fillId="4" borderId="38" xfId="2" applyFill="1" applyBorder="1" applyAlignment="1"/>
    <xf numFmtId="38" fontId="1" fillId="4" borderId="38" xfId="2" applyFont="1" applyFill="1" applyBorder="1" applyAlignment="1"/>
    <xf numFmtId="0" fontId="1" fillId="5" borderId="33" xfId="3" applyFill="1" applyBorder="1" applyAlignment="1">
      <alignment horizontal="center"/>
    </xf>
    <xf numFmtId="176" fontId="1" fillId="5" borderId="34" xfId="2" applyNumberFormat="1" applyFill="1" applyBorder="1" applyAlignment="1"/>
    <xf numFmtId="180" fontId="1" fillId="5" borderId="35" xfId="2" applyNumberFormat="1" applyFill="1" applyBorder="1" applyAlignment="1"/>
    <xf numFmtId="180" fontId="1" fillId="5" borderId="36" xfId="2" applyNumberFormat="1" applyFill="1" applyBorder="1" applyAlignment="1"/>
    <xf numFmtId="0" fontId="1" fillId="4" borderId="39" xfId="3" applyFill="1" applyBorder="1" applyAlignment="1">
      <alignment horizontal="center"/>
    </xf>
    <xf numFmtId="0" fontId="1" fillId="4" borderId="40" xfId="3" applyFill="1" applyBorder="1" applyAlignment="1">
      <alignment horizontal="center"/>
    </xf>
    <xf numFmtId="176" fontId="1" fillId="4" borderId="34" xfId="2" applyNumberFormat="1" applyFill="1" applyBorder="1" applyAlignment="1"/>
    <xf numFmtId="180" fontId="1" fillId="4" borderId="35" xfId="2" applyNumberFormat="1" applyFill="1" applyBorder="1" applyAlignment="1"/>
    <xf numFmtId="180" fontId="1" fillId="4" borderId="36" xfId="2" applyNumberFormat="1" applyFill="1" applyBorder="1" applyAlignment="1"/>
    <xf numFmtId="0" fontId="1" fillId="4" borderId="28" xfId="3" applyFill="1" applyBorder="1" applyAlignment="1">
      <alignment horizontal="center"/>
    </xf>
    <xf numFmtId="176" fontId="1" fillId="4" borderId="29" xfId="2" applyNumberFormat="1" applyFill="1" applyBorder="1" applyAlignment="1"/>
    <xf numFmtId="180" fontId="1" fillId="4" borderId="30" xfId="2" applyNumberFormat="1" applyFill="1" applyBorder="1" applyAlignment="1"/>
    <xf numFmtId="180" fontId="1" fillId="4" borderId="27" xfId="2" applyNumberFormat="1" applyFill="1" applyBorder="1" applyAlignment="1"/>
    <xf numFmtId="38" fontId="3" fillId="0" borderId="9" xfId="2" applyFont="1" applyBorder="1" applyAlignment="1">
      <alignment vertical="center"/>
    </xf>
    <xf numFmtId="38" fontId="3" fillId="0" borderId="41" xfId="2" applyFont="1" applyBorder="1" applyAlignment="1">
      <alignment vertical="center"/>
    </xf>
    <xf numFmtId="38" fontId="1" fillId="0" borderId="42" xfId="2" applyBorder="1" applyAlignment="1">
      <alignment horizontal="center" vertical="center"/>
    </xf>
    <xf numFmtId="38" fontId="1" fillId="0" borderId="43" xfId="2" applyBorder="1" applyAlignment="1">
      <alignment horizontal="center" vertical="center"/>
    </xf>
    <xf numFmtId="38" fontId="3" fillId="0" borderId="44" xfId="2" applyFont="1" applyBorder="1" applyAlignment="1">
      <alignment vertical="center"/>
    </xf>
    <xf numFmtId="38" fontId="3" fillId="0" borderId="45" xfId="2" applyFont="1" applyBorder="1" applyAlignment="1">
      <alignment vertical="center"/>
    </xf>
    <xf numFmtId="38" fontId="1" fillId="0" borderId="46" xfId="2" applyBorder="1" applyAlignment="1">
      <alignment horizontal="center" vertical="center"/>
    </xf>
    <xf numFmtId="38" fontId="1" fillId="0" borderId="47" xfId="2" applyBorder="1" applyAlignment="1">
      <alignment horizontal="center" vertical="center"/>
    </xf>
    <xf numFmtId="38" fontId="3" fillId="0" borderId="48" xfId="2" applyFont="1" applyBorder="1" applyAlignment="1">
      <alignment vertical="center"/>
    </xf>
    <xf numFmtId="38" fontId="3" fillId="0" borderId="49" xfId="2" applyFont="1" applyBorder="1" applyAlignment="1">
      <alignment vertical="center"/>
    </xf>
    <xf numFmtId="38" fontId="3" fillId="0" borderId="50" xfId="2" applyFont="1" applyBorder="1" applyAlignment="1">
      <alignment vertical="center"/>
    </xf>
    <xf numFmtId="38" fontId="3" fillId="0" borderId="51" xfId="2" applyFont="1" applyBorder="1" applyAlignment="1">
      <alignment vertical="center"/>
    </xf>
    <xf numFmtId="0" fontId="1" fillId="0" borderId="0" xfId="3" applyFill="1" applyAlignment="1">
      <alignment horizontal="right"/>
    </xf>
    <xf numFmtId="38" fontId="3" fillId="0" borderId="52" xfId="2" applyFont="1" applyBorder="1" applyAlignment="1">
      <alignment vertical="center"/>
    </xf>
    <xf numFmtId="38" fontId="3" fillId="0" borderId="53" xfId="2" applyFont="1" applyBorder="1" applyAlignment="1">
      <alignment vertical="center"/>
    </xf>
    <xf numFmtId="38" fontId="3" fillId="0" borderId="54" xfId="2" applyFont="1" applyBorder="1" applyAlignment="1">
      <alignment vertical="center"/>
    </xf>
    <xf numFmtId="38" fontId="3" fillId="0" borderId="55" xfId="2" applyFont="1" applyBorder="1" applyAlignment="1">
      <alignment vertical="center"/>
    </xf>
    <xf numFmtId="38" fontId="1" fillId="0" borderId="56" xfId="2" applyBorder="1" applyAlignment="1">
      <alignment horizontal="center" vertical="center"/>
    </xf>
    <xf numFmtId="178" fontId="1" fillId="0" borderId="57" xfId="2" applyNumberFormat="1" applyBorder="1" applyAlignment="1">
      <alignment horizontal="center" vertical="center"/>
    </xf>
    <xf numFmtId="38" fontId="1" fillId="0" borderId="93" xfId="2" applyBorder="1" applyAlignment="1">
      <alignment horizontal="center" vertical="center"/>
    </xf>
    <xf numFmtId="178" fontId="1" fillId="0" borderId="94" xfId="2" applyNumberFormat="1" applyBorder="1" applyAlignment="1">
      <alignment horizontal="center" vertical="center"/>
    </xf>
    <xf numFmtId="38" fontId="1" fillId="0" borderId="95" xfId="2" applyBorder="1" applyAlignment="1">
      <alignment horizontal="center" vertical="center"/>
    </xf>
    <xf numFmtId="178" fontId="1" fillId="0" borderId="96" xfId="2" applyNumberFormat="1" applyBorder="1" applyAlignment="1">
      <alignment horizontal="center" vertical="center"/>
    </xf>
    <xf numFmtId="38" fontId="1" fillId="0" borderId="97" xfId="2" applyBorder="1" applyAlignment="1">
      <alignment horizontal="center" vertical="center"/>
    </xf>
    <xf numFmtId="178" fontId="1" fillId="0" borderId="98" xfId="2" applyNumberFormat="1" applyBorder="1" applyAlignment="1">
      <alignment horizontal="center" vertical="center"/>
    </xf>
    <xf numFmtId="3" fontId="1" fillId="0" borderId="99" xfId="4" applyNumberFormat="1" applyBorder="1"/>
    <xf numFmtId="3" fontId="1" fillId="0" borderId="100" xfId="4" applyNumberFormat="1" applyBorder="1"/>
    <xf numFmtId="3" fontId="1" fillId="0" borderId="97" xfId="4" applyNumberFormat="1" applyBorder="1"/>
    <xf numFmtId="3" fontId="1" fillId="0" borderId="98" xfId="4" applyNumberFormat="1" applyBorder="1"/>
    <xf numFmtId="3" fontId="1" fillId="0" borderId="0" xfId="3" applyNumberFormat="1" applyFont="1" applyFill="1"/>
    <xf numFmtId="38" fontId="1" fillId="0" borderId="101" xfId="2" applyBorder="1" applyAlignment="1">
      <alignment horizontal="center" vertical="center"/>
    </xf>
    <xf numFmtId="178" fontId="1" fillId="0" borderId="102" xfId="2" applyNumberFormat="1" applyBorder="1" applyAlignment="1">
      <alignment horizontal="center" vertical="center"/>
    </xf>
    <xf numFmtId="3" fontId="1" fillId="0" borderId="101" xfId="4" applyNumberFormat="1" applyBorder="1"/>
    <xf numFmtId="3" fontId="1" fillId="0" borderId="102" xfId="4" applyNumberFormat="1" applyBorder="1"/>
    <xf numFmtId="0" fontId="8" fillId="0" borderId="0" xfId="6" applyFont="1" applyAlignment="1">
      <alignment shrinkToFit="1"/>
    </xf>
    <xf numFmtId="38" fontId="7" fillId="0" borderId="59" xfId="2" applyFont="1" applyBorder="1" applyAlignment="1">
      <alignment horizontal="center" vertical="center"/>
    </xf>
    <xf numFmtId="38" fontId="7" fillId="0" borderId="60" xfId="2" applyFont="1" applyBorder="1" applyAlignment="1">
      <alignment horizontal="center" vertical="center"/>
    </xf>
    <xf numFmtId="38" fontId="1" fillId="0" borderId="106" xfId="2" applyBorder="1" applyAlignment="1">
      <alignment vertical="center"/>
    </xf>
    <xf numFmtId="38" fontId="1" fillId="0" borderId="107" xfId="2" applyBorder="1" applyAlignment="1">
      <alignment vertical="center"/>
    </xf>
    <xf numFmtId="38" fontId="10" fillId="0" borderId="108" xfId="2" applyFont="1" applyBorder="1" applyAlignment="1">
      <alignment horizontal="center" vertical="center" wrapText="1"/>
    </xf>
    <xf numFmtId="38" fontId="1" fillId="0" borderId="109" xfId="2" applyBorder="1" applyAlignment="1">
      <alignment horizontal="center" vertical="center"/>
    </xf>
    <xf numFmtId="38" fontId="7" fillId="0" borderId="109" xfId="2" applyFont="1" applyBorder="1" applyAlignment="1">
      <alignment horizontal="center" vertical="center"/>
    </xf>
    <xf numFmtId="38" fontId="10" fillId="0" borderId="110" xfId="2" applyFont="1" applyBorder="1" applyAlignment="1">
      <alignment horizontal="center" vertical="center" wrapText="1"/>
    </xf>
    <xf numFmtId="38" fontId="1" fillId="0" borderId="110" xfId="2" applyFont="1" applyFill="1" applyBorder="1" applyAlignment="1">
      <alignment horizontal="center" vertical="center" wrapText="1"/>
    </xf>
    <xf numFmtId="38" fontId="1" fillId="0" borderId="111" xfId="2" applyFont="1" applyFill="1" applyBorder="1" applyAlignment="1">
      <alignment horizontal="center" vertical="center" wrapText="1"/>
    </xf>
    <xf numFmtId="38" fontId="1" fillId="0" borderId="112" xfId="2" applyFont="1" applyFill="1" applyBorder="1" applyAlignment="1">
      <alignment horizontal="center" vertical="center" wrapText="1"/>
    </xf>
    <xf numFmtId="38" fontId="1" fillId="0" borderId="113" xfId="2" applyFont="1" applyBorder="1" applyAlignment="1">
      <alignment horizontal="center" vertical="center"/>
    </xf>
    <xf numFmtId="38" fontId="1" fillId="0" borderId="117" xfId="2" applyFont="1" applyBorder="1" applyAlignment="1">
      <alignment horizontal="center" vertical="center"/>
    </xf>
    <xf numFmtId="38" fontId="0" fillId="0" borderId="63" xfId="2" applyFont="1" applyBorder="1" applyAlignment="1">
      <alignment horizontal="center" vertical="center"/>
    </xf>
    <xf numFmtId="38" fontId="10" fillId="0" borderId="68" xfId="2" applyFont="1" applyBorder="1" applyAlignment="1">
      <alignment horizontal="center" vertical="center" wrapText="1"/>
    </xf>
    <xf numFmtId="38" fontId="0" fillId="0" borderId="64" xfId="2" applyFont="1" applyBorder="1" applyAlignment="1">
      <alignment horizontal="center" vertical="center"/>
    </xf>
    <xf numFmtId="38" fontId="1" fillId="0" borderId="118" xfId="2" applyFont="1" applyBorder="1" applyAlignment="1">
      <alignment horizontal="center" vertical="center"/>
    </xf>
    <xf numFmtId="38" fontId="10" fillId="0" borderId="119" xfId="2" applyFont="1" applyBorder="1" applyAlignment="1">
      <alignment horizontal="center" vertical="center" wrapText="1"/>
    </xf>
    <xf numFmtId="38" fontId="10" fillId="0" borderId="120" xfId="2" applyFont="1" applyBorder="1" applyAlignment="1">
      <alignment horizontal="center" vertical="center" wrapText="1"/>
    </xf>
    <xf numFmtId="38" fontId="10" fillId="0" borderId="121" xfId="2" applyFont="1" applyBorder="1" applyAlignment="1">
      <alignment horizontal="center" vertical="center" wrapText="1"/>
    </xf>
    <xf numFmtId="3" fontId="1" fillId="0" borderId="114" xfId="14" applyNumberFormat="1" applyFont="1" applyBorder="1" applyAlignment="1">
      <alignment vertical="center"/>
    </xf>
    <xf numFmtId="180" fontId="1" fillId="0" borderId="115" xfId="1" applyNumberFormat="1" applyFont="1" applyBorder="1" applyAlignment="1">
      <alignment vertical="center"/>
    </xf>
    <xf numFmtId="3" fontId="1" fillId="0" borderId="115" xfId="14" applyNumberFormat="1" applyFont="1" applyBorder="1" applyAlignment="1">
      <alignment vertical="center"/>
    </xf>
    <xf numFmtId="180" fontId="1" fillId="0" borderId="116" xfId="1" applyNumberFormat="1" applyFont="1" applyBorder="1" applyAlignment="1">
      <alignment vertical="center"/>
    </xf>
    <xf numFmtId="177" fontId="1" fillId="0" borderId="114" xfId="14" applyNumberFormat="1" applyFont="1" applyBorder="1" applyAlignment="1">
      <alignment vertical="center"/>
    </xf>
    <xf numFmtId="3" fontId="1" fillId="0" borderId="116" xfId="14" applyNumberFormat="1" applyFont="1" applyBorder="1" applyAlignment="1">
      <alignment vertical="center"/>
    </xf>
    <xf numFmtId="3" fontId="1" fillId="0" borderId="122" xfId="14" applyNumberFormat="1" applyFont="1" applyBorder="1" applyAlignment="1">
      <alignment vertical="center"/>
    </xf>
    <xf numFmtId="3" fontId="1" fillId="0" borderId="103" xfId="7" applyNumberFormat="1" applyFont="1" applyBorder="1" applyAlignment="1">
      <alignment vertical="center"/>
    </xf>
    <xf numFmtId="180" fontId="1" fillId="0" borderId="104" xfId="1" applyNumberFormat="1" applyFont="1" applyBorder="1" applyAlignment="1">
      <alignment vertical="center"/>
    </xf>
    <xf numFmtId="3" fontId="1" fillId="0" borderId="104" xfId="7" applyNumberFormat="1" applyFont="1" applyBorder="1" applyAlignment="1">
      <alignment vertical="center"/>
    </xf>
    <xf numFmtId="180" fontId="1" fillId="0" borderId="105" xfId="1" applyNumberFormat="1" applyFont="1" applyBorder="1" applyAlignment="1">
      <alignment vertical="center"/>
    </xf>
    <xf numFmtId="3" fontId="1" fillId="0" borderId="105" xfId="7" applyNumberFormat="1" applyFont="1" applyBorder="1" applyAlignment="1">
      <alignment vertical="center"/>
    </xf>
    <xf numFmtId="3" fontId="1" fillId="0" borderId="123" xfId="7" applyNumberFormat="1" applyFont="1" applyBorder="1" applyAlignment="1">
      <alignment vertical="center"/>
    </xf>
    <xf numFmtId="3" fontId="1" fillId="0" borderId="103" xfId="8" applyNumberFormat="1" applyFont="1" applyBorder="1" applyAlignment="1">
      <alignment vertical="center"/>
    </xf>
    <xf numFmtId="3" fontId="1" fillId="0" borderId="104" xfId="8" applyNumberFormat="1" applyFont="1" applyBorder="1" applyAlignment="1">
      <alignment vertical="center"/>
    </xf>
    <xf numFmtId="3" fontId="1" fillId="0" borderId="105" xfId="8" applyNumberFormat="1" applyFont="1" applyBorder="1" applyAlignment="1">
      <alignment vertical="center"/>
    </xf>
    <xf numFmtId="3" fontId="1" fillId="0" borderId="123" xfId="8" applyNumberFormat="1" applyFont="1" applyBorder="1" applyAlignment="1">
      <alignment vertical="center"/>
    </xf>
    <xf numFmtId="3" fontId="1" fillId="0" borderId="103" xfId="9" applyNumberFormat="1" applyFont="1" applyBorder="1" applyAlignment="1">
      <alignment vertical="center"/>
    </xf>
    <xf numFmtId="3" fontId="1" fillId="0" borderId="104" xfId="9" applyNumberFormat="1" applyFont="1" applyBorder="1" applyAlignment="1">
      <alignment vertical="center"/>
    </xf>
    <xf numFmtId="3" fontId="1" fillId="0" borderId="105" xfId="9" applyNumberFormat="1" applyFont="1" applyBorder="1" applyAlignment="1">
      <alignment vertical="center"/>
    </xf>
    <xf numFmtId="3" fontId="1" fillId="0" borderId="123" xfId="9" applyNumberFormat="1" applyFont="1" applyBorder="1" applyAlignment="1">
      <alignment vertical="center"/>
    </xf>
    <xf numFmtId="3" fontId="1" fillId="0" borderId="103" xfId="10" applyNumberFormat="1" applyFont="1" applyBorder="1" applyAlignment="1">
      <alignment vertical="center"/>
    </xf>
    <xf numFmtId="3" fontId="1" fillId="0" borderId="104" xfId="10" applyNumberFormat="1" applyFont="1" applyBorder="1" applyAlignment="1">
      <alignment vertical="center"/>
    </xf>
    <xf numFmtId="3" fontId="1" fillId="0" borderId="105" xfId="10" applyNumberFormat="1" applyFont="1" applyBorder="1" applyAlignment="1">
      <alignment vertical="center"/>
    </xf>
    <xf numFmtId="3" fontId="1" fillId="0" borderId="123" xfId="10" applyNumberFormat="1" applyFont="1" applyBorder="1" applyAlignment="1">
      <alignment vertical="center"/>
    </xf>
    <xf numFmtId="3" fontId="1" fillId="0" borderId="103" xfId="11" applyNumberFormat="1" applyFont="1" applyBorder="1" applyAlignment="1">
      <alignment vertical="center"/>
    </xf>
    <xf numFmtId="3" fontId="1" fillId="0" borderId="104" xfId="11" applyNumberFormat="1" applyFont="1" applyBorder="1" applyAlignment="1">
      <alignment vertical="center"/>
    </xf>
    <xf numFmtId="3" fontId="1" fillId="0" borderId="105" xfId="11" applyNumberFormat="1" applyFont="1" applyBorder="1" applyAlignment="1">
      <alignment vertical="center"/>
    </xf>
    <xf numFmtId="3" fontId="1" fillId="0" borderId="123" xfId="11" applyNumberFormat="1" applyFont="1" applyBorder="1" applyAlignment="1">
      <alignment vertical="center"/>
    </xf>
    <xf numFmtId="3" fontId="1" fillId="0" borderId="103" xfId="12" applyNumberFormat="1" applyFont="1" applyBorder="1" applyAlignment="1">
      <alignment vertical="center"/>
    </xf>
    <xf numFmtId="3" fontId="1" fillId="0" borderId="104" xfId="12" applyNumberFormat="1" applyFont="1" applyBorder="1" applyAlignment="1">
      <alignment vertical="center"/>
    </xf>
    <xf numFmtId="3" fontId="1" fillId="0" borderId="105" xfId="12" applyNumberFormat="1" applyFont="1" applyBorder="1" applyAlignment="1">
      <alignment vertical="center"/>
    </xf>
    <xf numFmtId="3" fontId="1" fillId="0" borderId="123" xfId="12" applyNumberFormat="1" applyFont="1" applyBorder="1" applyAlignment="1">
      <alignment vertical="center"/>
    </xf>
    <xf numFmtId="3" fontId="1" fillId="0" borderId="103" xfId="13" applyNumberFormat="1" applyFont="1" applyBorder="1" applyAlignment="1">
      <alignment vertical="center"/>
    </xf>
    <xf numFmtId="3" fontId="1" fillId="0" borderId="104" xfId="13" applyNumberFormat="1" applyFont="1" applyBorder="1" applyAlignment="1">
      <alignment vertical="center"/>
    </xf>
    <xf numFmtId="3" fontId="1" fillId="0" borderId="105" xfId="13" applyNumberFormat="1" applyFont="1" applyBorder="1" applyAlignment="1">
      <alignment vertical="center"/>
    </xf>
    <xf numFmtId="3" fontId="1" fillId="0" borderId="123" xfId="13" applyNumberFormat="1" applyFont="1" applyBorder="1" applyAlignment="1">
      <alignment vertical="center"/>
    </xf>
    <xf numFmtId="3" fontId="1" fillId="0" borderId="103" xfId="5" applyNumberFormat="1" applyFont="1" applyBorder="1" applyAlignment="1">
      <alignment vertical="center"/>
    </xf>
    <xf numFmtId="3" fontId="1" fillId="0" borderId="104" xfId="5" applyNumberFormat="1" applyFont="1" applyBorder="1" applyAlignment="1">
      <alignment vertical="center"/>
    </xf>
    <xf numFmtId="3" fontId="1" fillId="0" borderId="105" xfId="5" applyNumberFormat="1" applyFont="1" applyBorder="1" applyAlignment="1">
      <alignment vertical="center"/>
    </xf>
    <xf numFmtId="3" fontId="1" fillId="0" borderId="123" xfId="5" applyNumberFormat="1" applyFont="1" applyBorder="1" applyAlignment="1">
      <alignment vertical="center"/>
    </xf>
    <xf numFmtId="38" fontId="3" fillId="0" borderId="114" xfId="2" applyFont="1" applyBorder="1" applyAlignment="1">
      <alignment vertical="center"/>
    </xf>
    <xf numFmtId="38" fontId="3" fillId="0" borderId="115" xfId="2" applyFont="1" applyBorder="1" applyAlignment="1">
      <alignment vertical="center"/>
    </xf>
    <xf numFmtId="38" fontId="3" fillId="0" borderId="103" xfId="2" applyFont="1" applyBorder="1" applyAlignment="1">
      <alignment vertical="center"/>
    </xf>
    <xf numFmtId="38" fontId="3" fillId="0" borderId="104" xfId="2" applyFont="1" applyBorder="1" applyAlignment="1">
      <alignment vertical="center"/>
    </xf>
    <xf numFmtId="38" fontId="3" fillId="0" borderId="116" xfId="2" applyFont="1" applyBorder="1" applyAlignment="1">
      <alignment vertical="center"/>
    </xf>
    <xf numFmtId="38" fontId="3" fillId="0" borderId="105" xfId="2" applyFont="1" applyBorder="1" applyAlignment="1">
      <alignment vertical="center"/>
    </xf>
    <xf numFmtId="38" fontId="1" fillId="0" borderId="124" xfId="2" applyFont="1" applyBorder="1" applyAlignment="1">
      <alignment horizontal="center" vertical="center"/>
    </xf>
    <xf numFmtId="38" fontId="10" fillId="0" borderId="152" xfId="2" applyFont="1" applyBorder="1" applyAlignment="1">
      <alignment horizontal="center" vertical="center" wrapText="1"/>
    </xf>
    <xf numFmtId="38" fontId="1" fillId="0" borderId="153" xfId="2" applyFont="1" applyBorder="1" applyAlignment="1">
      <alignment horizontal="center" vertical="center"/>
    </xf>
    <xf numFmtId="38" fontId="3" fillId="0" borderId="154" xfId="2" applyFont="1" applyBorder="1" applyAlignment="1">
      <alignment vertical="center"/>
    </xf>
    <xf numFmtId="38" fontId="1" fillId="0" borderId="155" xfId="2" applyFont="1" applyBorder="1" applyAlignment="1">
      <alignment horizontal="center" vertical="center"/>
    </xf>
    <xf numFmtId="38" fontId="3" fillId="0" borderId="156" xfId="2" applyFont="1" applyBorder="1" applyAlignment="1">
      <alignment vertical="center"/>
    </xf>
    <xf numFmtId="38" fontId="10" fillId="0" borderId="111" xfId="2" applyFont="1" applyBorder="1" applyAlignment="1">
      <alignment horizontal="center" vertical="center" wrapText="1"/>
    </xf>
    <xf numFmtId="38" fontId="1" fillId="0" borderId="113" xfId="2" applyFont="1" applyBorder="1" applyAlignment="1">
      <alignment horizontal="center" vertical="center"/>
    </xf>
    <xf numFmtId="38" fontId="3" fillId="0" borderId="122" xfId="2" applyFont="1" applyBorder="1" applyAlignment="1">
      <alignment vertical="center"/>
    </xf>
    <xf numFmtId="38" fontId="1" fillId="0" borderId="117" xfId="2" applyFont="1" applyBorder="1" applyAlignment="1">
      <alignment horizontal="center" vertical="center"/>
    </xf>
    <xf numFmtId="38" fontId="3" fillId="0" borderId="123" xfId="2" applyFont="1" applyBorder="1" applyAlignment="1">
      <alignment vertical="center"/>
    </xf>
    <xf numFmtId="179" fontId="1" fillId="0" borderId="64" xfId="2" applyNumberFormat="1" applyBorder="1">
      <alignment vertical="center"/>
    </xf>
    <xf numFmtId="179" fontId="1" fillId="0" borderId="63" xfId="2" applyNumberFormat="1" applyBorder="1">
      <alignment vertical="center"/>
    </xf>
    <xf numFmtId="179" fontId="1" fillId="0" borderId="68" xfId="2" applyNumberFormat="1" applyBorder="1">
      <alignment vertical="center"/>
    </xf>
    <xf numFmtId="179" fontId="1" fillId="0" borderId="78" xfId="2" applyNumberFormat="1" applyBorder="1">
      <alignment vertical="center"/>
    </xf>
    <xf numFmtId="180" fontId="1" fillId="0" borderId="157" xfId="1" applyNumberFormat="1" applyFont="1" applyBorder="1">
      <alignment vertical="center"/>
    </xf>
    <xf numFmtId="38" fontId="0" fillId="0" borderId="77" xfId="2" applyFont="1" applyBorder="1" applyAlignment="1">
      <alignment horizontal="center" vertical="center"/>
    </xf>
    <xf numFmtId="38" fontId="0" fillId="0" borderId="82" xfId="2" applyFont="1" applyBorder="1" applyAlignment="1">
      <alignment horizontal="center" vertical="center"/>
    </xf>
    <xf numFmtId="38" fontId="1" fillId="0" borderId="107" xfId="2" applyFont="1" applyFill="1" applyBorder="1" applyAlignment="1">
      <alignment vertical="center"/>
    </xf>
    <xf numFmtId="180" fontId="1" fillId="0" borderId="106" xfId="2" applyNumberFormat="1" applyFill="1" applyBorder="1" applyAlignment="1">
      <alignment vertical="center"/>
    </xf>
    <xf numFmtId="38" fontId="1" fillId="0" borderId="106" xfId="2" applyFill="1" applyBorder="1" applyAlignment="1">
      <alignment vertical="center"/>
    </xf>
    <xf numFmtId="180" fontId="1" fillId="0" borderId="158" xfId="2" applyNumberFormat="1" applyFill="1" applyBorder="1" applyAlignment="1">
      <alignment vertical="center"/>
    </xf>
    <xf numFmtId="38" fontId="1" fillId="0" borderId="109" xfId="2" applyFill="1" applyBorder="1" applyAlignment="1">
      <alignment vertical="center"/>
    </xf>
    <xf numFmtId="180" fontId="1" fillId="0" borderId="159" xfId="2" applyNumberFormat="1" applyFill="1" applyBorder="1" applyAlignment="1">
      <alignment vertical="center"/>
    </xf>
    <xf numFmtId="3" fontId="1" fillId="0" borderId="64" xfId="5" applyNumberFormat="1" applyFont="1" applyBorder="1" applyAlignment="1">
      <alignment vertical="center"/>
    </xf>
    <xf numFmtId="180" fontId="1" fillId="0" borderId="63" xfId="1" applyNumberFormat="1" applyFont="1" applyBorder="1" applyAlignment="1">
      <alignment vertical="center"/>
    </xf>
    <xf numFmtId="38" fontId="0" fillId="0" borderId="160" xfId="2" applyFont="1" applyBorder="1" applyAlignment="1">
      <alignment horizontal="center" vertical="center"/>
    </xf>
    <xf numFmtId="38" fontId="3" fillId="0" borderId="161" xfId="2" applyFont="1" applyBorder="1" applyAlignment="1">
      <alignment vertical="center"/>
    </xf>
    <xf numFmtId="38" fontId="3" fillId="0" borderId="162" xfId="2" applyFont="1" applyBorder="1" applyAlignment="1">
      <alignment vertical="center"/>
    </xf>
    <xf numFmtId="38" fontId="3" fillId="0" borderId="163" xfId="2" applyFont="1" applyBorder="1" applyAlignment="1">
      <alignment vertical="center"/>
    </xf>
    <xf numFmtId="38" fontId="3" fillId="0" borderId="164" xfId="2" applyFont="1" applyBorder="1" applyAlignment="1">
      <alignment vertical="center"/>
    </xf>
    <xf numFmtId="38" fontId="3" fillId="0" borderId="64" xfId="2" applyFont="1" applyBorder="1" applyAlignment="1">
      <alignment vertical="center"/>
    </xf>
    <xf numFmtId="38" fontId="3" fillId="0" borderId="63" xfId="2" applyFont="1" applyBorder="1" applyAlignment="1">
      <alignment vertical="center"/>
    </xf>
    <xf numFmtId="38" fontId="3" fillId="0" borderId="68" xfId="2" applyFont="1" applyBorder="1" applyAlignment="1">
      <alignment vertical="center"/>
    </xf>
    <xf numFmtId="38" fontId="3" fillId="0" borderId="85" xfId="2" applyFont="1" applyBorder="1" applyAlignment="1">
      <alignment vertical="center"/>
    </xf>
    <xf numFmtId="38" fontId="1" fillId="2" borderId="165" xfId="2" applyFont="1" applyFill="1" applyBorder="1" applyAlignment="1"/>
    <xf numFmtId="180" fontId="1" fillId="2" borderId="166" xfId="2" applyNumberFormat="1" applyFill="1" applyBorder="1" applyAlignment="1"/>
    <xf numFmtId="38" fontId="1" fillId="3" borderId="167" xfId="2" applyFill="1" applyBorder="1" applyAlignment="1"/>
    <xf numFmtId="38" fontId="1" fillId="4" borderId="168" xfId="2" applyFill="1" applyBorder="1" applyAlignment="1"/>
    <xf numFmtId="38" fontId="1" fillId="5" borderId="165" xfId="2" applyFill="1" applyBorder="1" applyAlignment="1"/>
    <xf numFmtId="38" fontId="1" fillId="0" borderId="169" xfId="2" applyFont="1" applyBorder="1" applyAlignment="1">
      <alignment horizontal="center" vertical="center"/>
    </xf>
    <xf numFmtId="3" fontId="1" fillId="0" borderId="63" xfId="5" applyNumberFormat="1" applyFont="1" applyBorder="1" applyAlignment="1">
      <alignment vertical="center"/>
    </xf>
    <xf numFmtId="180" fontId="1" fillId="0" borderId="68" xfId="1" applyNumberFormat="1" applyFont="1" applyBorder="1" applyAlignment="1">
      <alignment vertical="center"/>
    </xf>
    <xf numFmtId="177" fontId="1" fillId="0" borderId="64" xfId="5" applyNumberFormat="1" applyFont="1" applyBorder="1" applyAlignment="1">
      <alignment vertical="center"/>
    </xf>
    <xf numFmtId="3" fontId="1" fillId="0" borderId="68" xfId="5" applyNumberFormat="1" applyFont="1" applyBorder="1" applyAlignment="1">
      <alignment vertical="center"/>
    </xf>
    <xf numFmtId="3" fontId="1" fillId="0" borderId="85" xfId="5" applyNumberFormat="1" applyFont="1" applyBorder="1" applyAlignment="1">
      <alignment vertical="center"/>
    </xf>
    <xf numFmtId="3" fontId="1" fillId="0" borderId="170" xfId="5" applyNumberFormat="1" applyFont="1" applyBorder="1" applyAlignment="1">
      <alignment vertical="center"/>
    </xf>
    <xf numFmtId="180" fontId="1" fillId="0" borderId="171" xfId="1" applyNumberFormat="1" applyFont="1" applyBorder="1" applyAlignment="1">
      <alignment vertical="center"/>
    </xf>
    <xf numFmtId="3" fontId="1" fillId="0" borderId="171" xfId="5" applyNumberFormat="1" applyFont="1" applyBorder="1" applyAlignment="1">
      <alignment vertical="center"/>
    </xf>
    <xf numFmtId="180" fontId="1" fillId="0" borderId="172" xfId="1" applyNumberFormat="1" applyFont="1" applyBorder="1" applyAlignment="1">
      <alignment vertical="center"/>
    </xf>
    <xf numFmtId="3" fontId="1" fillId="0" borderId="172" xfId="5" applyNumberFormat="1" applyFont="1" applyBorder="1" applyAlignment="1">
      <alignment vertical="center"/>
    </xf>
    <xf numFmtId="3" fontId="1" fillId="0" borderId="173" xfId="5" applyNumberFormat="1" applyFont="1" applyBorder="1" applyAlignment="1">
      <alignment vertical="center"/>
    </xf>
    <xf numFmtId="38" fontId="1" fillId="0" borderId="174" xfId="2" applyFont="1" applyBorder="1" applyAlignment="1">
      <alignment horizontal="center" vertical="center"/>
    </xf>
    <xf numFmtId="38" fontId="3" fillId="0" borderId="170" xfId="2" applyFont="1" applyBorder="1" applyAlignment="1">
      <alignment vertical="center"/>
    </xf>
    <xf numFmtId="38" fontId="3" fillId="0" borderId="171" xfId="2" applyFont="1" applyBorder="1" applyAlignment="1">
      <alignment vertical="center"/>
    </xf>
    <xf numFmtId="38" fontId="3" fillId="0" borderId="172" xfId="2" applyFont="1" applyBorder="1" applyAlignment="1">
      <alignment vertical="center"/>
    </xf>
    <xf numFmtId="38" fontId="3" fillId="0" borderId="175" xfId="2" applyFont="1" applyBorder="1" applyAlignment="1">
      <alignment vertical="center"/>
    </xf>
    <xf numFmtId="38" fontId="3" fillId="0" borderId="173" xfId="2" applyFont="1" applyBorder="1" applyAlignment="1">
      <alignment vertical="center"/>
    </xf>
    <xf numFmtId="38" fontId="0" fillId="0" borderId="169" xfId="2" applyFont="1" applyBorder="1" applyAlignment="1">
      <alignment horizontal="center" vertical="center"/>
    </xf>
    <xf numFmtId="38" fontId="0" fillId="0" borderId="174" xfId="2" applyFont="1" applyBorder="1" applyAlignment="1">
      <alignment horizontal="center" vertical="center"/>
    </xf>
    <xf numFmtId="38" fontId="1" fillId="0" borderId="80" xfId="2" applyFont="1" applyBorder="1" applyAlignment="1">
      <alignment horizontal="center" vertical="center"/>
    </xf>
    <xf numFmtId="38" fontId="0" fillId="0" borderId="176" xfId="2" applyFont="1" applyBorder="1" applyAlignment="1">
      <alignment horizontal="center" vertical="center"/>
    </xf>
    <xf numFmtId="179" fontId="1" fillId="0" borderId="177" xfId="2" applyNumberFormat="1" applyBorder="1">
      <alignment vertical="center"/>
    </xf>
    <xf numFmtId="179" fontId="1" fillId="0" borderId="178" xfId="2" applyNumberFormat="1" applyBorder="1">
      <alignment vertical="center"/>
    </xf>
    <xf numFmtId="179" fontId="1" fillId="0" borderId="179" xfId="2" applyNumberFormat="1" applyBorder="1">
      <alignment vertical="center"/>
    </xf>
    <xf numFmtId="179" fontId="1" fillId="0" borderId="180" xfId="2" applyNumberFormat="1" applyBorder="1">
      <alignment vertical="center"/>
    </xf>
    <xf numFmtId="180" fontId="1" fillId="0" borderId="181" xfId="1" applyNumberFormat="1" applyFont="1" applyBorder="1">
      <alignment vertical="center"/>
    </xf>
    <xf numFmtId="38" fontId="1" fillId="0" borderId="176" xfId="2" applyFont="1" applyBorder="1" applyAlignment="1">
      <alignment horizontal="center" vertical="center"/>
    </xf>
    <xf numFmtId="179" fontId="1" fillId="0" borderId="177" xfId="2" applyNumberFormat="1" applyFont="1" applyBorder="1">
      <alignment vertical="center"/>
    </xf>
    <xf numFmtId="179" fontId="1" fillId="0" borderId="178" xfId="2" applyNumberFormat="1" applyFont="1" applyBorder="1">
      <alignment vertical="center"/>
    </xf>
    <xf numFmtId="38" fontId="1" fillId="0" borderId="185" xfId="2" applyFill="1" applyBorder="1" applyAlignment="1">
      <alignment vertical="center"/>
    </xf>
    <xf numFmtId="176" fontId="1" fillId="0" borderId="186" xfId="2" applyNumberFormat="1" applyFill="1" applyBorder="1" applyAlignment="1">
      <alignment vertical="center"/>
    </xf>
    <xf numFmtId="180" fontId="1" fillId="0" borderId="187" xfId="2" applyNumberFormat="1" applyFill="1" applyBorder="1" applyAlignment="1">
      <alignment vertical="center"/>
    </xf>
    <xf numFmtId="38" fontId="1" fillId="0" borderId="187" xfId="2" applyFill="1" applyBorder="1" applyAlignment="1">
      <alignment vertical="center"/>
    </xf>
    <xf numFmtId="176" fontId="1" fillId="0" borderId="188" xfId="2" applyNumberFormat="1" applyFill="1" applyBorder="1" applyAlignment="1">
      <alignment vertical="center"/>
    </xf>
    <xf numFmtId="38" fontId="1" fillId="0" borderId="189" xfId="2" applyFill="1" applyBorder="1" applyAlignment="1">
      <alignment vertical="center"/>
    </xf>
    <xf numFmtId="180" fontId="1" fillId="0" borderId="186" xfId="2" applyNumberFormat="1" applyFill="1" applyBorder="1" applyAlignment="1">
      <alignment vertical="center"/>
    </xf>
    <xf numFmtId="180" fontId="1" fillId="0" borderId="190" xfId="2" applyNumberFormat="1" applyFill="1" applyBorder="1" applyAlignment="1">
      <alignment vertical="center"/>
    </xf>
    <xf numFmtId="180" fontId="1" fillId="0" borderId="191" xfId="2" applyNumberFormat="1" applyFill="1" applyBorder="1" applyAlignment="1">
      <alignment vertical="center"/>
    </xf>
    <xf numFmtId="38" fontId="1" fillId="0" borderId="192" xfId="2" applyFont="1" applyBorder="1" applyAlignment="1">
      <alignment horizontal="center" vertical="center"/>
    </xf>
    <xf numFmtId="38" fontId="1" fillId="0" borderId="193" xfId="2" applyFill="1" applyBorder="1" applyAlignment="1">
      <alignment vertical="center"/>
    </xf>
    <xf numFmtId="180" fontId="1" fillId="0" borderId="194" xfId="2" applyNumberFormat="1" applyFill="1" applyBorder="1" applyAlignment="1">
      <alignment vertical="center"/>
    </xf>
    <xf numFmtId="38" fontId="1" fillId="0" borderId="194" xfId="2" applyFill="1" applyBorder="1" applyAlignment="1">
      <alignment vertical="center"/>
    </xf>
    <xf numFmtId="180" fontId="1" fillId="0" borderId="195" xfId="2" applyNumberFormat="1" applyFill="1" applyBorder="1" applyAlignment="1">
      <alignment vertical="center"/>
    </xf>
    <xf numFmtId="38" fontId="1" fillId="0" borderId="196" xfId="2" applyFill="1" applyBorder="1" applyAlignment="1">
      <alignment vertical="center"/>
    </xf>
    <xf numFmtId="180" fontId="1" fillId="0" borderId="197" xfId="2" applyNumberFormat="1" applyFill="1" applyBorder="1" applyAlignment="1">
      <alignment vertical="center"/>
    </xf>
    <xf numFmtId="38" fontId="1" fillId="0" borderId="196" xfId="2" applyFont="1" applyFill="1" applyBorder="1" applyAlignment="1">
      <alignment vertical="center"/>
    </xf>
    <xf numFmtId="38" fontId="1" fillId="0" borderId="193" xfId="2" applyFont="1" applyFill="1" applyBorder="1" applyAlignment="1">
      <alignment vertical="center"/>
    </xf>
    <xf numFmtId="38" fontId="0" fillId="0" borderId="192" xfId="2" applyFont="1" applyBorder="1" applyAlignment="1">
      <alignment horizontal="center" vertical="center"/>
    </xf>
    <xf numFmtId="38" fontId="3" fillId="0" borderId="198" xfId="2" applyFont="1" applyBorder="1" applyAlignment="1">
      <alignment vertical="center"/>
    </xf>
    <xf numFmtId="38" fontId="3" fillId="0" borderId="199" xfId="2" applyFont="1" applyBorder="1" applyAlignment="1">
      <alignment vertical="center"/>
    </xf>
    <xf numFmtId="38" fontId="3" fillId="0" borderId="200" xfId="2" applyFont="1" applyBorder="1" applyAlignment="1">
      <alignment vertical="center"/>
    </xf>
    <xf numFmtId="38" fontId="1" fillId="2" borderId="202" xfId="2" applyFont="1" applyFill="1" applyBorder="1" applyAlignment="1"/>
    <xf numFmtId="180" fontId="1" fillId="2" borderId="203" xfId="2" applyNumberFormat="1" applyFill="1" applyBorder="1" applyAlignment="1"/>
    <xf numFmtId="38" fontId="1" fillId="3" borderId="204" xfId="2" applyFill="1" applyBorder="1" applyAlignment="1"/>
    <xf numFmtId="180" fontId="1" fillId="3" borderId="205" xfId="2" applyNumberFormat="1" applyFill="1" applyBorder="1" applyAlignment="1"/>
    <xf numFmtId="38" fontId="1" fillId="4" borderId="206" xfId="2" applyFill="1" applyBorder="1" applyAlignment="1"/>
    <xf numFmtId="180" fontId="1" fillId="4" borderId="203" xfId="2" applyNumberFormat="1" applyFill="1" applyBorder="1" applyAlignment="1"/>
    <xf numFmtId="180" fontId="1" fillId="4" borderId="205" xfId="2" applyNumberFormat="1" applyFill="1" applyBorder="1" applyAlignment="1"/>
    <xf numFmtId="38" fontId="1" fillId="5" borderId="202" xfId="2" applyFill="1" applyBorder="1" applyAlignment="1"/>
    <xf numFmtId="180" fontId="1" fillId="5" borderId="205" xfId="2" applyNumberFormat="1" applyFill="1" applyBorder="1" applyAlignment="1"/>
    <xf numFmtId="38" fontId="1" fillId="2" borderId="20" xfId="2" applyFont="1" applyFill="1" applyBorder="1" applyAlignment="1"/>
    <xf numFmtId="180" fontId="1" fillId="2" borderId="30" xfId="2" applyNumberFormat="1" applyFill="1" applyBorder="1" applyAlignment="1"/>
    <xf numFmtId="0" fontId="0" fillId="0" borderId="0" xfId="0">
      <alignment vertical="center"/>
    </xf>
    <xf numFmtId="0" fontId="1" fillId="0" borderId="0" xfId="3" applyFont="1" applyFill="1"/>
    <xf numFmtId="3" fontId="1" fillId="0" borderId="0" xfId="3" applyNumberFormat="1" applyFont="1" applyFill="1"/>
    <xf numFmtId="179" fontId="1" fillId="0" borderId="177" xfId="2" applyNumberFormat="1" applyBorder="1">
      <alignment vertical="center"/>
    </xf>
    <xf numFmtId="179" fontId="1" fillId="0" borderId="178" xfId="2" applyNumberFormat="1" applyBorder="1">
      <alignment vertical="center"/>
    </xf>
    <xf numFmtId="179" fontId="1" fillId="0" borderId="179" xfId="2" applyNumberFormat="1" applyBorder="1">
      <alignment vertical="center"/>
    </xf>
    <xf numFmtId="180" fontId="1" fillId="0" borderId="194" xfId="2" applyNumberFormat="1" applyFill="1" applyBorder="1" applyAlignment="1">
      <alignment vertical="center"/>
    </xf>
    <xf numFmtId="38" fontId="1" fillId="0" borderId="194" xfId="2" applyFill="1" applyBorder="1" applyAlignment="1">
      <alignment vertical="center"/>
    </xf>
    <xf numFmtId="180" fontId="1" fillId="0" borderId="195" xfId="2" applyNumberFormat="1" applyFill="1" applyBorder="1" applyAlignment="1">
      <alignment vertical="center"/>
    </xf>
    <xf numFmtId="38" fontId="1" fillId="0" borderId="196" xfId="2" applyFill="1" applyBorder="1" applyAlignment="1">
      <alignment vertical="center"/>
    </xf>
    <xf numFmtId="180" fontId="1" fillId="0" borderId="197" xfId="2" applyNumberFormat="1" applyFill="1" applyBorder="1" applyAlignment="1">
      <alignment vertical="center"/>
    </xf>
    <xf numFmtId="38" fontId="1" fillId="0" borderId="193" xfId="2" applyFont="1" applyFill="1" applyBorder="1" applyAlignment="1">
      <alignment vertical="center"/>
    </xf>
    <xf numFmtId="38" fontId="0" fillId="0" borderId="192" xfId="2" applyFont="1" applyBorder="1" applyAlignment="1">
      <alignment horizontal="center" vertical="center"/>
    </xf>
    <xf numFmtId="38" fontId="3" fillId="0" borderId="48" xfId="2" applyFont="1" applyFill="1" applyBorder="1" applyAlignment="1">
      <alignment vertical="center"/>
    </xf>
    <xf numFmtId="38" fontId="3" fillId="0" borderId="41" xfId="2" applyFont="1" applyFill="1" applyBorder="1" applyAlignment="1">
      <alignment vertical="center"/>
    </xf>
    <xf numFmtId="38" fontId="3" fillId="0" borderId="49" xfId="2" applyFont="1" applyFill="1" applyBorder="1" applyAlignment="1">
      <alignment vertical="center"/>
    </xf>
    <xf numFmtId="38" fontId="3" fillId="0" borderId="44" xfId="2" applyFont="1" applyFill="1" applyBorder="1" applyAlignment="1">
      <alignment vertical="center"/>
    </xf>
    <xf numFmtId="0" fontId="0" fillId="0" borderId="0" xfId="0" applyBorder="1">
      <alignment vertical="center"/>
    </xf>
    <xf numFmtId="38" fontId="3" fillId="0" borderId="207" xfId="2" applyFont="1" applyBorder="1" applyAlignment="1">
      <alignment vertical="center"/>
    </xf>
    <xf numFmtId="38" fontId="3" fillId="0" borderId="208" xfId="2" applyFont="1" applyBorder="1" applyAlignment="1">
      <alignment vertical="center"/>
    </xf>
    <xf numFmtId="38" fontId="3" fillId="0" borderId="209" xfId="2" applyFont="1" applyBorder="1" applyAlignment="1">
      <alignment vertical="center"/>
    </xf>
    <xf numFmtId="38" fontId="3" fillId="0" borderId="183" xfId="2" applyFont="1" applyBorder="1" applyAlignment="1">
      <alignment vertical="center"/>
    </xf>
    <xf numFmtId="38" fontId="3" fillId="0" borderId="184" xfId="2" applyFont="1" applyBorder="1" applyAlignment="1">
      <alignment vertical="center"/>
    </xf>
    <xf numFmtId="38" fontId="3" fillId="0" borderId="182" xfId="2" applyFont="1" applyBorder="1" applyAlignment="1">
      <alignment vertical="center"/>
    </xf>
    <xf numFmtId="38" fontId="3" fillId="0" borderId="210" xfId="2" applyFont="1" applyBorder="1" applyAlignment="1">
      <alignment vertical="center"/>
    </xf>
    <xf numFmtId="38" fontId="1" fillId="0" borderId="211" xfId="2" applyBorder="1">
      <alignment vertical="center"/>
    </xf>
    <xf numFmtId="179" fontId="0" fillId="0" borderId="0" xfId="0" applyNumberFormat="1">
      <alignment vertical="center"/>
    </xf>
    <xf numFmtId="38" fontId="3" fillId="0" borderId="212" xfId="2" applyFont="1" applyBorder="1" applyAlignment="1">
      <alignment vertical="center"/>
    </xf>
    <xf numFmtId="38" fontId="3" fillId="0" borderId="213" xfId="2" applyFont="1" applyBorder="1" applyAlignment="1">
      <alignment vertical="center"/>
    </xf>
    <xf numFmtId="38" fontId="3" fillId="0" borderId="214" xfId="2" applyFont="1" applyBorder="1" applyAlignment="1">
      <alignment vertical="center"/>
    </xf>
    <xf numFmtId="38" fontId="1" fillId="2" borderId="215" xfId="2" applyFont="1" applyFill="1" applyBorder="1" applyAlignment="1"/>
    <xf numFmtId="180" fontId="1" fillId="2" borderId="216" xfId="2" applyNumberFormat="1" applyFill="1" applyBorder="1" applyAlignment="1"/>
    <xf numFmtId="38" fontId="1" fillId="3" borderId="217" xfId="2" applyFill="1" applyBorder="1" applyAlignment="1"/>
    <xf numFmtId="38" fontId="1" fillId="4" borderId="218" xfId="2" applyFill="1" applyBorder="1" applyAlignment="1"/>
    <xf numFmtId="38" fontId="1" fillId="5" borderId="215" xfId="2" applyFill="1" applyBorder="1" applyAlignment="1"/>
    <xf numFmtId="38" fontId="1" fillId="2" borderId="219" xfId="2" applyFont="1" applyFill="1" applyBorder="1" applyAlignment="1"/>
    <xf numFmtId="180" fontId="1" fillId="2" borderId="220" xfId="2" applyNumberFormat="1" applyFill="1" applyBorder="1" applyAlignment="1"/>
    <xf numFmtId="38" fontId="1" fillId="3" borderId="221" xfId="2" applyFill="1" applyBorder="1" applyAlignment="1"/>
    <xf numFmtId="38" fontId="1" fillId="4" borderId="222" xfId="2" applyFill="1" applyBorder="1" applyAlignment="1"/>
    <xf numFmtId="38" fontId="1" fillId="5" borderId="219" xfId="2" applyFill="1" applyBorder="1" applyAlignment="1"/>
    <xf numFmtId="38" fontId="1" fillId="0" borderId="88" xfId="2" applyFont="1" applyBorder="1" applyAlignment="1">
      <alignment horizontal="center" vertical="center"/>
    </xf>
    <xf numFmtId="179" fontId="1" fillId="0" borderId="223" xfId="2" applyNumberFormat="1" applyBorder="1">
      <alignment vertical="center"/>
    </xf>
    <xf numFmtId="179" fontId="1" fillId="0" borderId="224" xfId="2" applyNumberFormat="1" applyBorder="1">
      <alignment vertical="center"/>
    </xf>
    <xf numFmtId="179" fontId="1" fillId="0" borderId="225" xfId="2" applyNumberFormat="1" applyBorder="1">
      <alignment vertical="center"/>
    </xf>
    <xf numFmtId="179" fontId="1" fillId="0" borderId="226" xfId="2" applyNumberFormat="1" applyBorder="1">
      <alignment vertical="center"/>
    </xf>
    <xf numFmtId="179" fontId="1" fillId="0" borderId="227" xfId="2" applyNumberFormat="1" applyBorder="1">
      <alignment vertical="center"/>
    </xf>
    <xf numFmtId="179" fontId="1" fillId="0" borderId="228" xfId="2" applyNumberFormat="1" applyBorder="1">
      <alignment vertical="center"/>
    </xf>
    <xf numFmtId="179" fontId="1" fillId="0" borderId="229" xfId="2" applyNumberFormat="1" applyBorder="1">
      <alignment vertical="center"/>
    </xf>
    <xf numFmtId="179" fontId="1" fillId="0" borderId="230" xfId="2" applyNumberFormat="1" applyBorder="1">
      <alignment vertical="center"/>
    </xf>
    <xf numFmtId="179" fontId="1" fillId="0" borderId="231" xfId="2" applyNumberFormat="1" applyBorder="1">
      <alignment vertical="center"/>
    </xf>
    <xf numFmtId="179" fontId="1" fillId="0" borderId="232" xfId="2" applyNumberFormat="1" applyBorder="1">
      <alignment vertical="center"/>
    </xf>
    <xf numFmtId="179" fontId="1" fillId="0" borderId="233" xfId="2" applyNumberFormat="1" applyBorder="1">
      <alignment vertical="center"/>
    </xf>
    <xf numFmtId="179" fontId="1" fillId="0" borderId="234" xfId="2" applyNumberFormat="1" applyBorder="1">
      <alignment vertical="center"/>
    </xf>
    <xf numFmtId="179" fontId="1" fillId="0" borderId="208" xfId="2" applyNumberFormat="1" applyFont="1" applyBorder="1">
      <alignment vertical="center"/>
    </xf>
    <xf numFmtId="179" fontId="1" fillId="0" borderId="207" xfId="2" applyNumberFormat="1" applyFont="1" applyBorder="1">
      <alignment vertical="center"/>
    </xf>
    <xf numFmtId="179" fontId="1" fillId="0" borderId="207" xfId="2" applyNumberFormat="1" applyBorder="1">
      <alignment vertical="center"/>
    </xf>
    <xf numFmtId="179" fontId="1" fillId="0" borderId="235" xfId="2" applyNumberFormat="1" applyBorder="1">
      <alignment vertical="center"/>
    </xf>
    <xf numFmtId="180" fontId="1" fillId="0" borderId="84" xfId="1" applyNumberFormat="1" applyFont="1" applyBorder="1">
      <alignment vertical="center"/>
    </xf>
    <xf numFmtId="38" fontId="1" fillId="0" borderId="236" xfId="2" applyFont="1" applyBorder="1" applyAlignment="1">
      <alignment horizontal="center" vertical="center"/>
    </xf>
    <xf numFmtId="38" fontId="1" fillId="0" borderId="246" xfId="2" applyFont="1" applyBorder="1" applyAlignment="1">
      <alignment horizontal="center" vertical="center"/>
    </xf>
    <xf numFmtId="178" fontId="0" fillId="0" borderId="247" xfId="0" applyNumberFormat="1" applyBorder="1">
      <alignment vertical="center"/>
    </xf>
    <xf numFmtId="38" fontId="1" fillId="0" borderId="248" xfId="2" applyFont="1" applyBorder="1" applyAlignment="1">
      <alignment horizontal="center" vertical="center"/>
    </xf>
    <xf numFmtId="180" fontId="1" fillId="0" borderId="249" xfId="1" applyNumberFormat="1" applyFont="1" applyBorder="1">
      <alignment vertical="center"/>
    </xf>
    <xf numFmtId="180" fontId="1" fillId="0" borderId="250" xfId="1" applyNumberFormat="1" applyFont="1" applyBorder="1">
      <alignment vertical="center"/>
    </xf>
    <xf numFmtId="38" fontId="0" fillId="0" borderId="248" xfId="2" applyFont="1" applyBorder="1" applyAlignment="1">
      <alignment horizontal="center" vertical="center"/>
    </xf>
    <xf numFmtId="38" fontId="0" fillId="0" borderId="251" xfId="2" applyFont="1" applyBorder="1" applyAlignment="1">
      <alignment horizontal="center" vertical="center"/>
    </xf>
    <xf numFmtId="179" fontId="1" fillId="0" borderId="161" xfId="2" applyNumberFormat="1" applyBorder="1">
      <alignment vertical="center"/>
    </xf>
    <xf numFmtId="179" fontId="1" fillId="0" borderId="162" xfId="2" applyNumberFormat="1" applyBorder="1">
      <alignment vertical="center"/>
    </xf>
    <xf numFmtId="179" fontId="1" fillId="0" borderId="163" xfId="2" applyNumberFormat="1" applyBorder="1">
      <alignment vertical="center"/>
    </xf>
    <xf numFmtId="179" fontId="1" fillId="0" borderId="252" xfId="2" applyNumberFormat="1" applyBorder="1">
      <alignment vertical="center"/>
    </xf>
    <xf numFmtId="180" fontId="1" fillId="0" borderId="253" xfId="1" applyNumberFormat="1" applyFont="1" applyBorder="1">
      <alignment vertical="center"/>
    </xf>
    <xf numFmtId="179" fontId="1" fillId="0" borderId="254" xfId="2" applyNumberFormat="1" applyFont="1" applyBorder="1">
      <alignment vertical="center"/>
    </xf>
    <xf numFmtId="179" fontId="1" fillId="0" borderId="255" xfId="2" applyNumberFormat="1" applyFont="1" applyBorder="1">
      <alignment vertical="center"/>
    </xf>
    <xf numFmtId="179" fontId="1" fillId="0" borderId="255" xfId="2" applyNumberFormat="1" applyBorder="1">
      <alignment vertical="center"/>
    </xf>
    <xf numFmtId="179" fontId="1" fillId="0" borderId="256" xfId="2" applyNumberFormat="1" applyBorder="1">
      <alignment vertical="center"/>
    </xf>
    <xf numFmtId="179" fontId="1" fillId="0" borderId="257" xfId="2" applyNumberFormat="1" applyBorder="1">
      <alignment vertical="center"/>
    </xf>
    <xf numFmtId="9" fontId="1" fillId="0" borderId="258" xfId="1" applyFont="1" applyBorder="1">
      <alignment vertical="center"/>
    </xf>
    <xf numFmtId="38" fontId="0" fillId="0" borderId="259" xfId="2" applyFont="1" applyBorder="1" applyAlignment="1">
      <alignment horizontal="center" vertical="center"/>
    </xf>
    <xf numFmtId="3" fontId="1" fillId="0" borderId="209" xfId="5" applyNumberFormat="1" applyFont="1" applyBorder="1" applyAlignment="1">
      <alignment vertical="center"/>
    </xf>
    <xf numFmtId="180" fontId="1" fillId="0" borderId="210" xfId="1" applyNumberFormat="1" applyFont="1" applyBorder="1" applyAlignment="1">
      <alignment vertical="center"/>
    </xf>
    <xf numFmtId="3" fontId="1" fillId="0" borderId="210" xfId="5" applyNumberFormat="1" applyFont="1" applyBorder="1" applyAlignment="1">
      <alignment vertical="center"/>
    </xf>
    <xf numFmtId="180" fontId="1" fillId="0" borderId="260" xfId="1" applyNumberFormat="1" applyFont="1" applyBorder="1" applyAlignment="1">
      <alignment vertical="center"/>
    </xf>
    <xf numFmtId="177" fontId="1" fillId="0" borderId="209" xfId="5" applyNumberFormat="1" applyFont="1" applyBorder="1" applyAlignment="1">
      <alignment vertical="center"/>
    </xf>
    <xf numFmtId="3" fontId="1" fillId="0" borderId="260" xfId="5" applyNumberFormat="1" applyFont="1" applyBorder="1" applyAlignment="1">
      <alignment vertical="center"/>
    </xf>
    <xf numFmtId="3" fontId="1" fillId="0" borderId="261" xfId="5" applyNumberFormat="1" applyFont="1" applyBorder="1" applyAlignment="1">
      <alignment vertical="center"/>
    </xf>
    <xf numFmtId="38" fontId="0" fillId="0" borderId="117" xfId="2" applyFont="1" applyBorder="1" applyAlignment="1">
      <alignment horizontal="center" vertical="center"/>
    </xf>
    <xf numFmtId="38" fontId="0" fillId="0" borderId="155" xfId="2" applyFont="1" applyBorder="1" applyAlignment="1">
      <alignment horizontal="center" vertical="center"/>
    </xf>
    <xf numFmtId="38" fontId="0" fillId="0" borderId="262" xfId="2" applyFont="1" applyBorder="1" applyAlignment="1">
      <alignment horizontal="center" vertical="center"/>
    </xf>
    <xf numFmtId="38" fontId="3" fillId="0" borderId="260" xfId="2" applyFont="1" applyBorder="1" applyAlignment="1">
      <alignment vertical="center"/>
    </xf>
    <xf numFmtId="38" fontId="3" fillId="0" borderId="263" xfId="2" applyFont="1" applyBorder="1" applyAlignment="1">
      <alignment vertical="center"/>
    </xf>
    <xf numFmtId="38" fontId="3" fillId="0" borderId="261" xfId="2" applyFont="1" applyBorder="1" applyAlignment="1">
      <alignment vertical="center"/>
    </xf>
    <xf numFmtId="38" fontId="1" fillId="0" borderId="271" xfId="2" applyBorder="1" applyAlignment="1">
      <alignment horizontal="center" vertical="center"/>
    </xf>
    <xf numFmtId="38" fontId="1" fillId="0" borderId="272" xfId="2" applyFont="1" applyBorder="1" applyAlignment="1">
      <alignment horizontal="center" vertical="center"/>
    </xf>
    <xf numFmtId="38" fontId="3" fillId="0" borderId="273" xfId="2" applyFont="1" applyBorder="1" applyAlignment="1">
      <alignment vertical="center"/>
    </xf>
    <xf numFmtId="38" fontId="1" fillId="0" borderId="274" xfId="2" applyFont="1" applyBorder="1" applyAlignment="1">
      <alignment horizontal="center" vertical="center"/>
    </xf>
    <xf numFmtId="38" fontId="3" fillId="0" borderId="275" xfId="2" applyFont="1" applyBorder="1" applyAlignment="1">
      <alignment vertical="center"/>
    </xf>
    <xf numFmtId="38" fontId="1" fillId="0" borderId="276" xfId="2" applyFont="1" applyBorder="1" applyAlignment="1">
      <alignment horizontal="center" vertical="center"/>
    </xf>
    <xf numFmtId="38" fontId="1" fillId="0" borderId="277" xfId="2" applyFont="1" applyBorder="1" applyAlignment="1">
      <alignment horizontal="center" vertical="center"/>
    </xf>
    <xf numFmtId="38" fontId="0" fillId="0" borderId="277" xfId="2" applyFont="1" applyBorder="1" applyAlignment="1">
      <alignment horizontal="center" vertical="center"/>
    </xf>
    <xf numFmtId="38" fontId="3" fillId="0" borderId="273" xfId="2" applyFont="1" applyFill="1" applyBorder="1" applyAlignment="1">
      <alignment vertical="center"/>
    </xf>
    <xf numFmtId="38" fontId="0" fillId="0" borderId="278" xfId="2" applyFont="1" applyBorder="1" applyAlignment="1">
      <alignment horizontal="center" vertical="center"/>
    </xf>
    <xf numFmtId="38" fontId="3" fillId="0" borderId="279" xfId="2" applyFont="1" applyBorder="1" applyAlignment="1">
      <alignment vertical="center"/>
    </xf>
    <xf numFmtId="38" fontId="3" fillId="0" borderId="280" xfId="2" applyFont="1" applyBorder="1" applyAlignment="1">
      <alignment vertical="center"/>
    </xf>
    <xf numFmtId="38" fontId="3" fillId="0" borderId="281" xfId="2" applyFont="1" applyBorder="1" applyAlignment="1">
      <alignment vertical="center"/>
    </xf>
    <xf numFmtId="38" fontId="3" fillId="0" borderId="282" xfId="2" applyFont="1" applyBorder="1" applyAlignment="1">
      <alignment vertical="center"/>
    </xf>
    <xf numFmtId="38" fontId="3" fillId="0" borderId="283" xfId="2" applyFont="1" applyBorder="1" applyAlignment="1">
      <alignment vertical="center"/>
    </xf>
    <xf numFmtId="0" fontId="9" fillId="0" borderId="284" xfId="6" applyFont="1" applyBorder="1" applyAlignment="1">
      <alignment horizontal="center" vertical="center" shrinkToFit="1"/>
    </xf>
    <xf numFmtId="0" fontId="1" fillId="0" borderId="266" xfId="6" applyFont="1" applyBorder="1" applyAlignment="1">
      <alignment horizontal="center" vertical="center"/>
    </xf>
    <xf numFmtId="0" fontId="1" fillId="0" borderId="269" xfId="6" applyFont="1" applyBorder="1" applyAlignment="1">
      <alignment horizontal="center" vertical="center"/>
    </xf>
    <xf numFmtId="0" fontId="9" fillId="0" borderId="285" xfId="14" applyFont="1" applyBorder="1" applyAlignment="1">
      <alignment horizontal="distributed" vertical="center" shrinkToFit="1"/>
    </xf>
    <xf numFmtId="3" fontId="8" fillId="0" borderId="275" xfId="14" applyNumberFormat="1" applyFont="1" applyBorder="1"/>
    <xf numFmtId="0" fontId="9" fillId="0" borderId="285" xfId="7" applyFont="1" applyBorder="1" applyAlignment="1">
      <alignment horizontal="distributed" vertical="center" shrinkToFit="1"/>
    </xf>
    <xf numFmtId="3" fontId="8" fillId="0" borderId="275" xfId="7" applyNumberFormat="1" applyFont="1" applyBorder="1"/>
    <xf numFmtId="3" fontId="8" fillId="0" borderId="275" xfId="8" applyNumberFormat="1" applyFont="1" applyBorder="1"/>
    <xf numFmtId="3" fontId="8" fillId="0" borderId="275" xfId="9" applyNumberFormat="1" applyFont="1" applyBorder="1"/>
    <xf numFmtId="3" fontId="8" fillId="0" borderId="275" xfId="10" applyNumberFormat="1" applyFont="1" applyBorder="1"/>
    <xf numFmtId="3" fontId="8" fillId="0" borderId="275" xfId="11" applyNumberFormat="1" applyFont="1" applyBorder="1"/>
    <xf numFmtId="3" fontId="8" fillId="0" borderId="275" xfId="12" applyNumberFormat="1" applyFont="1" applyBorder="1"/>
    <xf numFmtId="3" fontId="8" fillId="0" borderId="275" xfId="13" applyNumberFormat="1" applyFont="1" applyBorder="1"/>
    <xf numFmtId="3" fontId="8" fillId="0" borderId="275" xfId="5" applyNumberFormat="1" applyFont="1" applyBorder="1"/>
    <xf numFmtId="0" fontId="9" fillId="0" borderId="286" xfId="7" applyFont="1" applyBorder="1" applyAlignment="1">
      <alignment horizontal="distributed" vertical="center" shrinkToFit="1"/>
    </xf>
    <xf numFmtId="3" fontId="8" fillId="0" borderId="287" xfId="5" applyNumberFormat="1" applyFont="1" applyBorder="1"/>
    <xf numFmtId="180" fontId="1" fillId="0" borderId="287" xfId="6" applyNumberFormat="1" applyBorder="1"/>
    <xf numFmtId="3" fontId="8" fillId="0" borderId="288" xfId="5" applyNumberFormat="1" applyFont="1" applyBorder="1"/>
    <xf numFmtId="0" fontId="1" fillId="0" borderId="266" xfId="6" applyFont="1" applyBorder="1"/>
    <xf numFmtId="177" fontId="8" fillId="0" borderId="287" xfId="5" applyNumberFormat="1" applyFont="1" applyBorder="1"/>
    <xf numFmtId="38" fontId="0" fillId="0" borderId="272" xfId="2" applyFont="1" applyBorder="1" applyAlignment="1">
      <alignment horizontal="center" vertical="center"/>
    </xf>
    <xf numFmtId="38" fontId="0" fillId="0" borderId="274" xfId="2" applyFont="1" applyBorder="1" applyAlignment="1">
      <alignment horizontal="center" vertical="center"/>
    </xf>
    <xf numFmtId="38" fontId="3" fillId="0" borderId="289" xfId="2" applyFont="1" applyBorder="1" applyAlignment="1">
      <alignment vertical="center"/>
    </xf>
    <xf numFmtId="38" fontId="3" fillId="0" borderId="290" xfId="2" applyFont="1" applyBorder="1" applyAlignment="1">
      <alignment vertical="center"/>
    </xf>
    <xf numFmtId="38" fontId="3" fillId="0" borderId="291" xfId="2" applyFont="1" applyBorder="1" applyAlignment="1">
      <alignment vertical="center"/>
    </xf>
    <xf numFmtId="38" fontId="0" fillId="0" borderId="292" xfId="2" applyFont="1" applyBorder="1" applyAlignment="1">
      <alignment horizontal="center" vertical="center"/>
    </xf>
    <xf numFmtId="38" fontId="1" fillId="0" borderId="294" xfId="2" applyBorder="1" applyAlignment="1">
      <alignment horizontal="center" vertical="center"/>
    </xf>
    <xf numFmtId="38" fontId="1" fillId="0" borderId="295" xfId="2" applyFont="1" applyBorder="1" applyAlignment="1">
      <alignment horizontal="center" vertical="center" wrapText="1"/>
    </xf>
    <xf numFmtId="38" fontId="1" fillId="0" borderId="296" xfId="2" applyFont="1" applyBorder="1" applyAlignment="1">
      <alignment horizontal="center" vertical="center" wrapText="1"/>
    </xf>
    <xf numFmtId="38" fontId="1" fillId="0" borderId="298" xfId="2" applyFont="1" applyBorder="1" applyAlignment="1">
      <alignment horizontal="center" vertical="center"/>
    </xf>
    <xf numFmtId="38" fontId="1" fillId="0" borderId="299" xfId="2" applyFont="1" applyBorder="1" applyAlignment="1">
      <alignment horizontal="center" vertical="center"/>
    </xf>
    <xf numFmtId="38" fontId="1" fillId="0" borderId="300" xfId="2" applyBorder="1" applyAlignment="1">
      <alignment horizontal="center" vertical="center"/>
    </xf>
    <xf numFmtId="38" fontId="1" fillId="0" borderId="301" xfId="2" applyFont="1" applyBorder="1" applyAlignment="1">
      <alignment horizontal="center" vertical="center"/>
    </xf>
    <xf numFmtId="38" fontId="1" fillId="0" borderId="302" xfId="2" applyBorder="1" applyAlignment="1">
      <alignment horizontal="center" vertical="center"/>
    </xf>
    <xf numFmtId="38" fontId="1" fillId="0" borderId="303" xfId="2" applyFont="1" applyBorder="1" applyAlignment="1">
      <alignment horizontal="center" vertical="center"/>
    </xf>
    <xf numFmtId="38" fontId="1" fillId="0" borderId="304" xfId="2" applyBorder="1" applyAlignment="1">
      <alignment horizontal="center" vertical="center"/>
    </xf>
    <xf numFmtId="38" fontId="1" fillId="0" borderId="305" xfId="2" applyBorder="1" applyAlignment="1">
      <alignment horizontal="center" vertical="center"/>
    </xf>
    <xf numFmtId="38" fontId="1" fillId="0" borderId="306" xfId="2" applyFont="1" applyBorder="1" applyAlignment="1">
      <alignment horizontal="center" vertical="center"/>
    </xf>
    <xf numFmtId="38" fontId="1" fillId="0" borderId="307" xfId="2" applyBorder="1" applyAlignment="1">
      <alignment horizontal="center" vertical="center"/>
    </xf>
    <xf numFmtId="38" fontId="1" fillId="0" borderId="308" xfId="2" applyFont="1" applyBorder="1" applyAlignment="1">
      <alignment horizontal="center" vertical="center"/>
    </xf>
    <xf numFmtId="38" fontId="1" fillId="0" borderId="309" xfId="2" applyBorder="1" applyAlignment="1">
      <alignment horizontal="center" vertical="center"/>
    </xf>
    <xf numFmtId="38" fontId="1" fillId="0" borderId="310" xfId="2" applyFont="1" applyBorder="1" applyAlignment="1">
      <alignment horizontal="center" vertical="center"/>
    </xf>
    <xf numFmtId="38" fontId="1" fillId="0" borderId="311" xfId="2" applyBorder="1" applyAlignment="1">
      <alignment horizontal="center" vertical="center"/>
    </xf>
    <xf numFmtId="38" fontId="1" fillId="0" borderId="0" xfId="2" applyBorder="1" applyAlignment="1">
      <alignment horizontal="center" vertical="center"/>
    </xf>
    <xf numFmtId="38" fontId="1" fillId="0" borderId="160" xfId="2" applyFont="1" applyBorder="1" applyAlignment="1">
      <alignment horizontal="center" vertical="center"/>
    </xf>
    <xf numFmtId="38" fontId="1" fillId="0" borderId="282" xfId="2" applyBorder="1" applyAlignment="1">
      <alignment horizontal="center" vertical="center"/>
    </xf>
    <xf numFmtId="178" fontId="1" fillId="0" borderId="280" xfId="2" applyNumberFormat="1" applyBorder="1" applyAlignment="1">
      <alignment horizontal="center" vertical="center"/>
    </xf>
    <xf numFmtId="38" fontId="1" fillId="0" borderId="283" xfId="2" applyBorder="1" applyAlignment="1">
      <alignment horizontal="center" vertical="center"/>
    </xf>
    <xf numFmtId="38" fontId="1" fillId="0" borderId="262" xfId="2" applyFont="1" applyBorder="1" applyAlignment="1">
      <alignment horizontal="center" vertical="center"/>
    </xf>
    <xf numFmtId="38" fontId="1" fillId="0" borderId="312" xfId="2" applyBorder="1" applyAlignment="1">
      <alignment horizontal="center" vertical="center"/>
    </xf>
    <xf numFmtId="178" fontId="1" fillId="0" borderId="313" xfId="2" applyNumberFormat="1" applyBorder="1" applyAlignment="1">
      <alignment horizontal="center" vertical="center"/>
    </xf>
    <xf numFmtId="38" fontId="1" fillId="0" borderId="314" xfId="2" applyBorder="1" applyAlignment="1">
      <alignment horizontal="center" vertical="center"/>
    </xf>
    <xf numFmtId="0" fontId="1" fillId="0" borderId="315" xfId="4" applyBorder="1" applyAlignment="1">
      <alignment horizontal="center" vertical="center"/>
    </xf>
    <xf numFmtId="0" fontId="1" fillId="0" borderId="316" xfId="4" applyBorder="1" applyAlignment="1">
      <alignment horizontal="center" vertical="center"/>
    </xf>
    <xf numFmtId="0" fontId="1" fillId="0" borderId="317" xfId="4" applyBorder="1" applyAlignment="1">
      <alignment horizontal="center" vertical="center"/>
    </xf>
    <xf numFmtId="0" fontId="1" fillId="0" borderId="318" xfId="4" applyBorder="1" applyAlignment="1">
      <alignment horizontal="center" vertical="center"/>
    </xf>
    <xf numFmtId="0" fontId="1" fillId="0" borderId="299" xfId="4" applyBorder="1" applyAlignment="1">
      <alignment horizontal="center"/>
    </xf>
    <xf numFmtId="3" fontId="1" fillId="0" borderId="300" xfId="4" applyNumberFormat="1" applyBorder="1"/>
    <xf numFmtId="0" fontId="1" fillId="0" borderId="301" xfId="4" applyBorder="1" applyAlignment="1">
      <alignment horizontal="center"/>
    </xf>
    <xf numFmtId="3" fontId="1" fillId="0" borderId="302" xfId="4" applyNumberFormat="1" applyBorder="1"/>
    <xf numFmtId="0" fontId="1" fillId="0" borderId="319" xfId="4" applyBorder="1" applyAlignment="1">
      <alignment horizontal="center"/>
    </xf>
    <xf numFmtId="3" fontId="1" fillId="0" borderId="320" xfId="4" applyNumberFormat="1" applyBorder="1"/>
    <xf numFmtId="0" fontId="1" fillId="0" borderId="308" xfId="4" applyBorder="1" applyAlignment="1">
      <alignment horizontal="center"/>
    </xf>
    <xf numFmtId="3" fontId="1" fillId="0" borderId="309" xfId="4" applyNumberFormat="1" applyBorder="1"/>
    <xf numFmtId="0" fontId="1" fillId="0" borderId="310" xfId="4" applyBorder="1" applyAlignment="1">
      <alignment horizontal="center"/>
    </xf>
    <xf numFmtId="3" fontId="1" fillId="0" borderId="311" xfId="4" applyNumberFormat="1" applyBorder="1"/>
    <xf numFmtId="3" fontId="1" fillId="0" borderId="321" xfId="4" applyNumberFormat="1" applyBorder="1"/>
    <xf numFmtId="3" fontId="1" fillId="0" borderId="322" xfId="4" applyNumberFormat="1" applyBorder="1"/>
    <xf numFmtId="3" fontId="1" fillId="0" borderId="323" xfId="4" applyNumberFormat="1" applyBorder="1"/>
    <xf numFmtId="0" fontId="1" fillId="0" borderId="160" xfId="4" applyBorder="1" applyAlignment="1">
      <alignment horizontal="center"/>
    </xf>
    <xf numFmtId="0" fontId="1" fillId="0" borderId="155" xfId="4" applyBorder="1" applyAlignment="1">
      <alignment horizontal="center"/>
    </xf>
    <xf numFmtId="0" fontId="1" fillId="0" borderId="262" xfId="4" applyBorder="1" applyAlignment="1">
      <alignment horizontal="center"/>
    </xf>
    <xf numFmtId="0" fontId="0" fillId="0" borderId="262" xfId="4" applyFont="1" applyBorder="1" applyAlignment="1">
      <alignment horizontal="center"/>
    </xf>
    <xf numFmtId="0" fontId="0" fillId="0" borderId="19" xfId="3" applyFont="1" applyFill="1" applyBorder="1" applyAlignment="1">
      <alignment horizontal="center"/>
    </xf>
    <xf numFmtId="0" fontId="0" fillId="0" borderId="201" xfId="3" quotePrefix="1" applyFont="1" applyFill="1" applyBorder="1" applyAlignment="1">
      <alignment horizontal="center"/>
    </xf>
    <xf numFmtId="38" fontId="6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38" fontId="0" fillId="0" borderId="92" xfId="2" applyFont="1" applyFill="1" applyBorder="1" applyAlignment="1">
      <alignment horizontal="center" vertical="center" wrapText="1"/>
    </xf>
    <xf numFmtId="38" fontId="1" fillId="0" borderId="69" xfId="2" applyFont="1" applyFill="1" applyBorder="1" applyAlignment="1">
      <alignment horizontal="center" vertical="center"/>
    </xf>
    <xf numFmtId="38" fontId="1" fillId="0" borderId="70" xfId="2" applyFont="1" applyBorder="1" applyAlignment="1">
      <alignment horizontal="center" vertical="center"/>
    </xf>
    <xf numFmtId="38" fontId="1" fillId="0" borderId="71" xfId="2" applyFont="1" applyBorder="1" applyAlignment="1">
      <alignment horizontal="center" vertical="center"/>
    </xf>
    <xf numFmtId="38" fontId="1" fillId="0" borderId="65" xfId="2" applyBorder="1" applyAlignment="1">
      <alignment horizontal="center" vertical="center"/>
    </xf>
    <xf numFmtId="38" fontId="1" fillId="0" borderId="61" xfId="2" applyBorder="1" applyAlignment="1">
      <alignment horizontal="center" vertical="center"/>
    </xf>
    <xf numFmtId="38" fontId="1" fillId="0" borderId="66" xfId="2" applyBorder="1" applyAlignment="1">
      <alignment horizontal="center" vertical="center"/>
    </xf>
    <xf numFmtId="38" fontId="1" fillId="0" borderId="62" xfId="2" applyBorder="1" applyAlignment="1">
      <alignment horizontal="center" vertical="center"/>
    </xf>
    <xf numFmtId="38" fontId="1" fillId="0" borderId="72" xfId="2" applyBorder="1" applyAlignment="1">
      <alignment horizontal="center" vertical="center"/>
    </xf>
    <xf numFmtId="38" fontId="1" fillId="0" borderId="73" xfId="2" applyBorder="1" applyAlignment="1">
      <alignment horizontal="center" vertical="center"/>
    </xf>
    <xf numFmtId="38" fontId="1" fillId="0" borderId="74" xfId="2" applyFont="1" applyBorder="1" applyAlignment="1">
      <alignment horizontal="center" vertical="center"/>
    </xf>
    <xf numFmtId="38" fontId="1" fillId="0" borderId="75" xfId="2" applyBorder="1" applyAlignment="1">
      <alignment horizontal="center" vertical="center"/>
    </xf>
    <xf numFmtId="38" fontId="1" fillId="0" borderId="67" xfId="2" applyBorder="1" applyAlignment="1">
      <alignment horizontal="center" vertical="center"/>
    </xf>
    <xf numFmtId="38" fontId="1" fillId="0" borderId="58" xfId="2" applyBorder="1" applyAlignment="1">
      <alignment horizontal="center" vertical="center"/>
    </xf>
    <xf numFmtId="38" fontId="1" fillId="0" borderId="150" xfId="2" applyFont="1" applyFill="1" applyBorder="1" applyAlignment="1">
      <alignment horizontal="center" vertical="center" wrapText="1"/>
    </xf>
    <xf numFmtId="38" fontId="1" fillId="0" borderId="245" xfId="2" applyFont="1" applyFill="1" applyBorder="1" applyAlignment="1">
      <alignment horizontal="center" vertical="center"/>
    </xf>
    <xf numFmtId="38" fontId="1" fillId="0" borderId="237" xfId="2" applyFont="1" applyBorder="1" applyAlignment="1">
      <alignment horizontal="center" vertical="center"/>
    </xf>
    <xf numFmtId="38" fontId="1" fillId="0" borderId="244" xfId="2" applyFont="1" applyBorder="1" applyAlignment="1">
      <alignment horizontal="center" vertical="center"/>
    </xf>
    <xf numFmtId="38" fontId="1" fillId="0" borderId="238" xfId="2" applyBorder="1" applyAlignment="1">
      <alignment horizontal="center" vertical="center"/>
    </xf>
    <xf numFmtId="38" fontId="1" fillId="0" borderId="109" xfId="2" applyBorder="1" applyAlignment="1">
      <alignment horizontal="center" vertical="center"/>
    </xf>
    <xf numFmtId="38" fontId="1" fillId="0" borderId="239" xfId="2" applyBorder="1" applyAlignment="1">
      <alignment horizontal="center" vertical="center"/>
    </xf>
    <xf numFmtId="38" fontId="1" fillId="0" borderId="63" xfId="2" applyBorder="1" applyAlignment="1">
      <alignment horizontal="center" vertical="center"/>
    </xf>
    <xf numFmtId="38" fontId="1" fillId="0" borderId="240" xfId="2" applyBorder="1" applyAlignment="1">
      <alignment horizontal="center" vertical="center"/>
    </xf>
    <xf numFmtId="38" fontId="1" fillId="0" borderId="241" xfId="2" applyFont="1" applyBorder="1" applyAlignment="1">
      <alignment horizontal="center" vertical="center"/>
    </xf>
    <xf numFmtId="38" fontId="1" fillId="0" borderId="242" xfId="2" applyBorder="1" applyAlignment="1">
      <alignment horizontal="center" vertical="center"/>
    </xf>
    <xf numFmtId="38" fontId="1" fillId="0" borderId="243" xfId="2" applyBorder="1" applyAlignment="1">
      <alignment horizontal="center" vertical="center"/>
    </xf>
    <xf numFmtId="38" fontId="1" fillId="0" borderId="78" xfId="2" applyBorder="1" applyAlignment="1">
      <alignment horizontal="center" vertical="center"/>
    </xf>
    <xf numFmtId="38" fontId="0" fillId="0" borderId="79" xfId="2" applyFont="1" applyBorder="1" applyAlignment="1">
      <alignment horizontal="left" vertical="center" wrapText="1"/>
    </xf>
    <xf numFmtId="38" fontId="1" fillId="0" borderId="80" xfId="2" applyFont="1" applyBorder="1" applyAlignment="1">
      <alignment horizontal="center" vertical="center"/>
    </xf>
    <xf numFmtId="38" fontId="1" fillId="0" borderId="81" xfId="2" applyFont="1" applyBorder="1" applyAlignment="1">
      <alignment horizontal="center" vertical="center"/>
    </xf>
    <xf numFmtId="38" fontId="1" fillId="0" borderId="82" xfId="2" applyFont="1" applyBorder="1" applyAlignment="1">
      <alignment horizontal="center" vertical="center"/>
    </xf>
    <xf numFmtId="38" fontId="1" fillId="0" borderId="125" xfId="2" applyFont="1" applyBorder="1" applyAlignment="1">
      <alignment horizontal="center" vertical="center"/>
    </xf>
    <xf numFmtId="38" fontId="1" fillId="0" borderId="126" xfId="2" applyFont="1" applyBorder="1" applyAlignment="1">
      <alignment horizontal="center" vertical="center"/>
    </xf>
    <xf numFmtId="38" fontId="1" fillId="0" borderId="127" xfId="2" applyFont="1" applyBorder="1" applyAlignment="1">
      <alignment horizontal="center" vertical="center"/>
    </xf>
    <xf numFmtId="38" fontId="1" fillId="0" borderId="128" xfId="2" applyFont="1" applyBorder="1" applyAlignment="1">
      <alignment horizontal="center" vertical="center"/>
    </xf>
    <xf numFmtId="38" fontId="1" fillId="0" borderId="129" xfId="2" applyFont="1" applyBorder="1" applyAlignment="1">
      <alignment horizontal="center" vertical="center"/>
    </xf>
    <xf numFmtId="38" fontId="1" fillId="0" borderId="130" xfId="2" applyFont="1" applyBorder="1" applyAlignment="1">
      <alignment horizontal="center" vertical="center"/>
    </xf>
    <xf numFmtId="38" fontId="1" fillId="0" borderId="131" xfId="2" applyFont="1" applyBorder="1" applyAlignment="1">
      <alignment horizontal="center" vertical="center"/>
    </xf>
    <xf numFmtId="38" fontId="1" fillId="0" borderId="132" xfId="2" applyFont="1" applyBorder="1" applyAlignment="1">
      <alignment horizontal="center" vertical="center"/>
    </xf>
    <xf numFmtId="38" fontId="1" fillId="0" borderId="133" xfId="2" applyFont="1" applyBorder="1" applyAlignment="1">
      <alignment horizontal="center" vertical="center"/>
    </xf>
    <xf numFmtId="38" fontId="0" fillId="0" borderId="79" xfId="2" applyFont="1" applyBorder="1" applyAlignment="1">
      <alignment horizontal="center" vertical="center"/>
    </xf>
    <xf numFmtId="38" fontId="1" fillId="0" borderId="134" xfId="2" applyFont="1" applyBorder="1" applyAlignment="1">
      <alignment horizontal="center" vertical="center"/>
    </xf>
    <xf numFmtId="38" fontId="1" fillId="0" borderId="135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1" fillId="0" borderId="136" xfId="2" applyFont="1" applyBorder="1" applyAlignment="1">
      <alignment horizontal="center" vertical="center"/>
    </xf>
    <xf numFmtId="38" fontId="0" fillId="0" borderId="83" xfId="2" applyFont="1" applyBorder="1" applyAlignment="1">
      <alignment horizontal="center" vertical="center"/>
    </xf>
    <xf numFmtId="38" fontId="0" fillId="0" borderId="84" xfId="2" applyFont="1" applyBorder="1" applyAlignment="1">
      <alignment horizontal="center" vertical="center"/>
    </xf>
    <xf numFmtId="38" fontId="1" fillId="0" borderId="143" xfId="2" applyFont="1" applyBorder="1" applyAlignment="1">
      <alignment horizontal="center" vertical="center"/>
    </xf>
    <xf numFmtId="38" fontId="0" fillId="0" borderId="87" xfId="2" applyFont="1" applyBorder="1" applyAlignment="1">
      <alignment horizontal="center" vertical="center"/>
    </xf>
    <xf numFmtId="38" fontId="1" fillId="0" borderId="76" xfId="2" applyFont="1" applyBorder="1" applyAlignment="1">
      <alignment horizontal="center" vertical="center"/>
    </xf>
    <xf numFmtId="38" fontId="1" fillId="0" borderId="88" xfId="2" applyFont="1" applyBorder="1" applyAlignment="1">
      <alignment horizontal="center" vertical="center"/>
    </xf>
    <xf numFmtId="38" fontId="1" fillId="0" borderId="77" xfId="2" applyFont="1" applyBorder="1" applyAlignment="1">
      <alignment horizontal="center" vertical="center"/>
    </xf>
    <xf numFmtId="38" fontId="1" fillId="0" borderId="137" xfId="2" applyFont="1" applyBorder="1" applyAlignment="1">
      <alignment horizontal="center" vertical="center"/>
    </xf>
    <xf numFmtId="38" fontId="1" fillId="0" borderId="138" xfId="2" applyFont="1" applyBorder="1" applyAlignment="1">
      <alignment horizontal="center" vertical="center"/>
    </xf>
    <xf numFmtId="38" fontId="1" fillId="0" borderId="139" xfId="2" applyFont="1" applyBorder="1" applyAlignment="1">
      <alignment horizontal="center" vertical="center"/>
    </xf>
    <xf numFmtId="38" fontId="0" fillId="0" borderId="64" xfId="2" applyFont="1" applyBorder="1" applyAlignment="1">
      <alignment horizontal="center" vertical="center"/>
    </xf>
    <xf numFmtId="38" fontId="1" fillId="0" borderId="140" xfId="2" applyFont="1" applyBorder="1" applyAlignment="1">
      <alignment horizontal="center" vertical="center"/>
    </xf>
    <xf numFmtId="38" fontId="0" fillId="0" borderId="68" xfId="2" applyFont="1" applyBorder="1" applyAlignment="1">
      <alignment horizontal="center" vertical="center"/>
    </xf>
    <xf numFmtId="38" fontId="1" fillId="0" borderId="141" xfId="2" applyFont="1" applyBorder="1" applyAlignment="1">
      <alignment horizontal="center" vertical="center"/>
    </xf>
    <xf numFmtId="38" fontId="0" fillId="0" borderId="85" xfId="2" applyFont="1" applyBorder="1" applyAlignment="1">
      <alignment horizontal="center" vertical="center"/>
    </xf>
    <xf numFmtId="38" fontId="1" fillId="0" borderId="142" xfId="2" applyFont="1" applyBorder="1" applyAlignment="1">
      <alignment horizontal="center" vertical="center"/>
    </xf>
    <xf numFmtId="38" fontId="0" fillId="0" borderId="86" xfId="2" applyFont="1" applyBorder="1" applyAlignment="1">
      <alignment horizontal="center" vertical="center"/>
    </xf>
    <xf numFmtId="38" fontId="1" fillId="0" borderId="148" xfId="2" applyFont="1" applyBorder="1" applyAlignment="1">
      <alignment horizontal="center" vertical="center"/>
    </xf>
    <xf numFmtId="38" fontId="1" fillId="0" borderId="149" xfId="2" applyFont="1" applyBorder="1" applyAlignment="1">
      <alignment horizontal="center" vertical="center"/>
    </xf>
    <xf numFmtId="38" fontId="1" fillId="0" borderId="150" xfId="2" applyFont="1" applyBorder="1" applyAlignment="1">
      <alignment horizontal="center" vertical="center"/>
    </xf>
    <xf numFmtId="38" fontId="1" fillId="0" borderId="144" xfId="2" applyFont="1" applyBorder="1" applyAlignment="1">
      <alignment horizontal="center" vertical="center"/>
    </xf>
    <xf numFmtId="38" fontId="1" fillId="0" borderId="151" xfId="2" applyFont="1" applyBorder="1" applyAlignment="1">
      <alignment horizontal="center" vertical="center"/>
    </xf>
    <xf numFmtId="38" fontId="1" fillId="0" borderId="145" xfId="2" applyFont="1" applyBorder="1" applyAlignment="1">
      <alignment horizontal="center" vertical="center"/>
    </xf>
    <xf numFmtId="38" fontId="1" fillId="0" borderId="146" xfId="2" applyFont="1" applyBorder="1" applyAlignment="1">
      <alignment horizontal="center" vertical="center"/>
    </xf>
    <xf numFmtId="38" fontId="1" fillId="0" borderId="147" xfId="2" applyFont="1" applyBorder="1" applyAlignment="1">
      <alignment horizontal="center" vertical="center"/>
    </xf>
    <xf numFmtId="38" fontId="1" fillId="0" borderId="83" xfId="2" applyFont="1" applyBorder="1" applyAlignment="1">
      <alignment horizontal="center" vertical="center"/>
    </xf>
    <xf numFmtId="38" fontId="1" fillId="0" borderId="268" xfId="2" applyBorder="1" applyAlignment="1">
      <alignment horizontal="center" vertical="center"/>
    </xf>
    <xf numFmtId="38" fontId="1" fillId="0" borderId="266" xfId="2" applyBorder="1" applyAlignment="1">
      <alignment horizontal="center" vertical="center"/>
    </xf>
    <xf numFmtId="38" fontId="1" fillId="0" borderId="269" xfId="2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38" fontId="1" fillId="0" borderId="265" xfId="2" applyBorder="1" applyAlignment="1">
      <alignment horizontal="center" vertical="center"/>
    </xf>
    <xf numFmtId="38" fontId="1" fillId="0" borderId="267" xfId="2" applyBorder="1" applyAlignment="1">
      <alignment horizontal="center" vertical="center"/>
    </xf>
    <xf numFmtId="38" fontId="1" fillId="0" borderId="264" xfId="2" applyBorder="1" applyAlignment="1">
      <alignment horizontal="center" vertical="center"/>
    </xf>
    <xf numFmtId="38" fontId="1" fillId="0" borderId="270" xfId="2" applyBorder="1" applyAlignment="1">
      <alignment horizontal="center" vertical="center"/>
    </xf>
    <xf numFmtId="38" fontId="1" fillId="0" borderId="293" xfId="2" applyFont="1" applyBorder="1" applyAlignment="1">
      <alignment horizontal="center" vertical="center"/>
    </xf>
    <xf numFmtId="38" fontId="1" fillId="0" borderId="297" xfId="2" applyBorder="1" applyAlignment="1">
      <alignment horizontal="center" vertical="center"/>
    </xf>
    <xf numFmtId="0" fontId="1" fillId="0" borderId="89" xfId="3" applyFill="1" applyBorder="1" applyAlignment="1"/>
    <xf numFmtId="0" fontId="1" fillId="0" borderId="90" xfId="3" applyFill="1" applyBorder="1" applyAlignment="1"/>
    <xf numFmtId="0" fontId="1" fillId="0" borderId="91" xfId="3" applyFill="1" applyBorder="1" applyAlignment="1"/>
  </cellXfs>
  <cellStyles count="16">
    <cellStyle name="パーセント" xfId="1" builtinId="5"/>
    <cellStyle name="桁区切り" xfId="2" builtinId="6"/>
    <cellStyle name="標準" xfId="0" builtinId="0"/>
    <cellStyle name="標準_【○】資料７－１、７－２" xfId="3"/>
    <cellStyle name="標準_○建て方別新設住宅県計63～19" xfId="4"/>
    <cellStyle name="標準_構造別推移63～19年度" xfId="5"/>
    <cellStyle name="標準_昭和63年度_建て方別新設住宅都道府県別" xfId="6"/>
    <cellStyle name="標準_平成２年度" xfId="7"/>
    <cellStyle name="標準_平成３年度" xfId="8"/>
    <cellStyle name="標準_平成４年度" xfId="9"/>
    <cellStyle name="標準_平成５年度" xfId="10"/>
    <cellStyle name="標準_平成６年度" xfId="11"/>
    <cellStyle name="標準_平成７年度" xfId="12"/>
    <cellStyle name="標準_平成８年度_○建て方別新設住宅県計63～19" xfId="13"/>
    <cellStyle name="標準_平成元年度" xfId="14"/>
    <cellStyle name="未定義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新設住宅着工戸数（利用関係別）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87054428421857E-2"/>
          <c:y val="8.8382557523611974E-2"/>
          <c:w val="0.91581222618669134"/>
          <c:h val="0.71115725752319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'住宅着工戸数　年次'!$C$4:$C$5</c:f>
              <c:strCache>
                <c:ptCount val="2"/>
                <c:pt idx="0">
                  <c:v>持家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年次'!$C$6:$C$40</c:f>
              <c:numCache>
                <c:formatCode>#,##0_ ;[Red]\-#,##0\ </c:formatCode>
                <c:ptCount val="35"/>
                <c:pt idx="0">
                  <c:v>4327</c:v>
                </c:pt>
                <c:pt idx="1">
                  <c:v>4184</c:v>
                </c:pt>
                <c:pt idx="2">
                  <c:v>3482</c:v>
                </c:pt>
                <c:pt idx="3">
                  <c:v>4023</c:v>
                </c:pt>
                <c:pt idx="4">
                  <c:v>4927</c:v>
                </c:pt>
                <c:pt idx="5">
                  <c:v>5300</c:v>
                </c:pt>
                <c:pt idx="6">
                  <c:v>4737</c:v>
                </c:pt>
                <c:pt idx="7">
                  <c:v>5939</c:v>
                </c:pt>
                <c:pt idx="8">
                  <c:v>4586</c:v>
                </c:pt>
                <c:pt idx="9">
                  <c:v>3831</c:v>
                </c:pt>
                <c:pt idx="10">
                  <c:v>4454</c:v>
                </c:pt>
                <c:pt idx="11">
                  <c:v>4163</c:v>
                </c:pt>
                <c:pt idx="12">
                  <c:v>3597</c:v>
                </c:pt>
                <c:pt idx="13">
                  <c:v>3285</c:v>
                </c:pt>
                <c:pt idx="14">
                  <c:v>3194</c:v>
                </c:pt>
                <c:pt idx="15">
                  <c:v>3514</c:v>
                </c:pt>
                <c:pt idx="16">
                  <c:v>3728</c:v>
                </c:pt>
                <c:pt idx="17">
                  <c:v>3683</c:v>
                </c:pt>
                <c:pt idx="18">
                  <c:v>3153</c:v>
                </c:pt>
                <c:pt idx="19">
                  <c:v>3208</c:v>
                </c:pt>
                <c:pt idx="20">
                  <c:v>2856</c:v>
                </c:pt>
                <c:pt idx="21">
                  <c:v>3172</c:v>
                </c:pt>
                <c:pt idx="22">
                  <c:v>3139</c:v>
                </c:pt>
                <c:pt idx="23">
                  <c:v>2920</c:v>
                </c:pt>
                <c:pt idx="24">
                  <c:v>3910</c:v>
                </c:pt>
                <c:pt idx="25">
                  <c:v>3012</c:v>
                </c:pt>
                <c:pt idx="26">
                  <c:v>2841</c:v>
                </c:pt>
                <c:pt idx="27">
                  <c:v>2989</c:v>
                </c:pt>
                <c:pt idx="28">
                  <c:v>3012</c:v>
                </c:pt>
                <c:pt idx="29">
                  <c:v>2824</c:v>
                </c:pt>
                <c:pt idx="30">
                  <c:v>2889</c:v>
                </c:pt>
                <c:pt idx="31">
                  <c:v>2591</c:v>
                </c:pt>
                <c:pt idx="32">
                  <c:v>2971</c:v>
                </c:pt>
                <c:pt idx="33">
                  <c:v>2561</c:v>
                </c:pt>
                <c:pt idx="34">
                  <c:v>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A-4319-B1D0-B979533A4D63}"/>
            </c:ext>
          </c:extLst>
        </c:ser>
        <c:ser>
          <c:idx val="1"/>
          <c:order val="1"/>
          <c:tx>
            <c:strRef>
              <c:f>'住宅着工戸数　年次'!$D$4:$D$5</c:f>
              <c:strCache>
                <c:ptCount val="2"/>
                <c:pt idx="0">
                  <c:v>貸家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年次'!$D$6:$D$40</c:f>
              <c:numCache>
                <c:formatCode>#,##0_ ;[Red]\-#,##0\ </c:formatCode>
                <c:ptCount val="35"/>
                <c:pt idx="0">
                  <c:v>4622</c:v>
                </c:pt>
                <c:pt idx="1">
                  <c:v>4940</c:v>
                </c:pt>
                <c:pt idx="2">
                  <c:v>3093</c:v>
                </c:pt>
                <c:pt idx="3">
                  <c:v>3801</c:v>
                </c:pt>
                <c:pt idx="4">
                  <c:v>4635</c:v>
                </c:pt>
                <c:pt idx="5">
                  <c:v>4268</c:v>
                </c:pt>
                <c:pt idx="6">
                  <c:v>3537</c:v>
                </c:pt>
                <c:pt idx="7">
                  <c:v>3378</c:v>
                </c:pt>
                <c:pt idx="8">
                  <c:v>3198</c:v>
                </c:pt>
                <c:pt idx="9">
                  <c:v>3394</c:v>
                </c:pt>
                <c:pt idx="10">
                  <c:v>4195</c:v>
                </c:pt>
                <c:pt idx="11">
                  <c:v>3908</c:v>
                </c:pt>
                <c:pt idx="12">
                  <c:v>3386</c:v>
                </c:pt>
                <c:pt idx="13">
                  <c:v>3182</c:v>
                </c:pt>
                <c:pt idx="14">
                  <c:v>2934</c:v>
                </c:pt>
                <c:pt idx="15">
                  <c:v>2967</c:v>
                </c:pt>
                <c:pt idx="16">
                  <c:v>2910</c:v>
                </c:pt>
                <c:pt idx="17">
                  <c:v>2217</c:v>
                </c:pt>
                <c:pt idx="18">
                  <c:v>2749</c:v>
                </c:pt>
                <c:pt idx="19">
                  <c:v>3068</c:v>
                </c:pt>
                <c:pt idx="20">
                  <c:v>2057</c:v>
                </c:pt>
                <c:pt idx="21">
                  <c:v>1559</c:v>
                </c:pt>
                <c:pt idx="22">
                  <c:v>1546</c:v>
                </c:pt>
                <c:pt idx="23">
                  <c:v>1419</c:v>
                </c:pt>
                <c:pt idx="24">
                  <c:v>2498</c:v>
                </c:pt>
                <c:pt idx="25">
                  <c:v>2269</c:v>
                </c:pt>
                <c:pt idx="26">
                  <c:v>2504</c:v>
                </c:pt>
                <c:pt idx="27">
                  <c:v>2899</c:v>
                </c:pt>
                <c:pt idx="28">
                  <c:v>2984</c:v>
                </c:pt>
                <c:pt idx="29">
                  <c:v>2018</c:v>
                </c:pt>
                <c:pt idx="30">
                  <c:v>1925</c:v>
                </c:pt>
                <c:pt idx="31">
                  <c:v>1152</c:v>
                </c:pt>
                <c:pt idx="32">
                  <c:v>1571</c:v>
                </c:pt>
                <c:pt idx="33">
                  <c:v>1449</c:v>
                </c:pt>
                <c:pt idx="34">
                  <c:v>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A-4319-B1D0-B979533A4D63}"/>
            </c:ext>
          </c:extLst>
        </c:ser>
        <c:ser>
          <c:idx val="2"/>
          <c:order val="2"/>
          <c:tx>
            <c:strRef>
              <c:f>'住宅着工戸数　年次'!$E$4:$E$5</c:f>
              <c:strCache>
                <c:ptCount val="2"/>
                <c:pt idx="0">
                  <c:v>給与住宅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年次'!$E$6:$E$40</c:f>
              <c:numCache>
                <c:formatCode>#,##0_ ;[Red]\-#,##0\ </c:formatCode>
                <c:ptCount val="35"/>
                <c:pt idx="0">
                  <c:v>131</c:v>
                </c:pt>
                <c:pt idx="1">
                  <c:v>104</c:v>
                </c:pt>
                <c:pt idx="2">
                  <c:v>248</c:v>
                </c:pt>
                <c:pt idx="3">
                  <c:v>190</c:v>
                </c:pt>
                <c:pt idx="4">
                  <c:v>199</c:v>
                </c:pt>
                <c:pt idx="5">
                  <c:v>169</c:v>
                </c:pt>
                <c:pt idx="6">
                  <c:v>104</c:v>
                </c:pt>
                <c:pt idx="7">
                  <c:v>171</c:v>
                </c:pt>
                <c:pt idx="8">
                  <c:v>247</c:v>
                </c:pt>
                <c:pt idx="9">
                  <c:v>54</c:v>
                </c:pt>
                <c:pt idx="10">
                  <c:v>69</c:v>
                </c:pt>
                <c:pt idx="11">
                  <c:v>112</c:v>
                </c:pt>
                <c:pt idx="12">
                  <c:v>17</c:v>
                </c:pt>
                <c:pt idx="13">
                  <c:v>42</c:v>
                </c:pt>
                <c:pt idx="14">
                  <c:v>25</c:v>
                </c:pt>
                <c:pt idx="15">
                  <c:v>106</c:v>
                </c:pt>
                <c:pt idx="16">
                  <c:v>120</c:v>
                </c:pt>
                <c:pt idx="17">
                  <c:v>167</c:v>
                </c:pt>
                <c:pt idx="18">
                  <c:v>91</c:v>
                </c:pt>
                <c:pt idx="19">
                  <c:v>132</c:v>
                </c:pt>
                <c:pt idx="20">
                  <c:v>67</c:v>
                </c:pt>
                <c:pt idx="21">
                  <c:v>152</c:v>
                </c:pt>
                <c:pt idx="22">
                  <c:v>227</c:v>
                </c:pt>
                <c:pt idx="23">
                  <c:v>9</c:v>
                </c:pt>
                <c:pt idx="24">
                  <c:v>26</c:v>
                </c:pt>
                <c:pt idx="25">
                  <c:v>25</c:v>
                </c:pt>
                <c:pt idx="26">
                  <c:v>72</c:v>
                </c:pt>
                <c:pt idx="27">
                  <c:v>36</c:v>
                </c:pt>
                <c:pt idx="28">
                  <c:v>39</c:v>
                </c:pt>
                <c:pt idx="29">
                  <c:v>9</c:v>
                </c:pt>
                <c:pt idx="30">
                  <c:v>34</c:v>
                </c:pt>
                <c:pt idx="31">
                  <c:v>21</c:v>
                </c:pt>
                <c:pt idx="32">
                  <c:v>13</c:v>
                </c:pt>
                <c:pt idx="33">
                  <c:v>21</c:v>
                </c:pt>
                <c:pt idx="3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A-4319-B1D0-B979533A4D63}"/>
            </c:ext>
          </c:extLst>
        </c:ser>
        <c:ser>
          <c:idx val="3"/>
          <c:order val="3"/>
          <c:tx>
            <c:strRef>
              <c:f>'住宅着工戸数　年次'!$F$4:$F$5</c:f>
              <c:strCache>
                <c:ptCount val="2"/>
                <c:pt idx="0">
                  <c:v>分譲住宅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年次'!$F$6:$F$40</c:f>
              <c:numCache>
                <c:formatCode>#,##0_ ;[Red]\-#,##0\ </c:formatCode>
                <c:ptCount val="35"/>
                <c:pt idx="0">
                  <c:v>2249</c:v>
                </c:pt>
                <c:pt idx="1">
                  <c:v>2775</c:v>
                </c:pt>
                <c:pt idx="2">
                  <c:v>2804</c:v>
                </c:pt>
                <c:pt idx="3">
                  <c:v>2082</c:v>
                </c:pt>
                <c:pt idx="4">
                  <c:v>2344</c:v>
                </c:pt>
                <c:pt idx="5">
                  <c:v>2625</c:v>
                </c:pt>
                <c:pt idx="6">
                  <c:v>2388</c:v>
                </c:pt>
                <c:pt idx="7">
                  <c:v>2266</c:v>
                </c:pt>
                <c:pt idx="8">
                  <c:v>2093</c:v>
                </c:pt>
                <c:pt idx="9">
                  <c:v>1342</c:v>
                </c:pt>
                <c:pt idx="10">
                  <c:v>1108</c:v>
                </c:pt>
                <c:pt idx="11">
                  <c:v>1311</c:v>
                </c:pt>
                <c:pt idx="12">
                  <c:v>1243</c:v>
                </c:pt>
                <c:pt idx="13">
                  <c:v>1538</c:v>
                </c:pt>
                <c:pt idx="14">
                  <c:v>1289</c:v>
                </c:pt>
                <c:pt idx="15">
                  <c:v>1323</c:v>
                </c:pt>
                <c:pt idx="16">
                  <c:v>1492</c:v>
                </c:pt>
                <c:pt idx="17">
                  <c:v>1466</c:v>
                </c:pt>
                <c:pt idx="18">
                  <c:v>771</c:v>
                </c:pt>
                <c:pt idx="19">
                  <c:v>1239</c:v>
                </c:pt>
                <c:pt idx="20">
                  <c:v>891</c:v>
                </c:pt>
                <c:pt idx="21">
                  <c:v>567</c:v>
                </c:pt>
                <c:pt idx="22">
                  <c:v>598</c:v>
                </c:pt>
                <c:pt idx="23">
                  <c:v>628</c:v>
                </c:pt>
                <c:pt idx="24">
                  <c:v>783</c:v>
                </c:pt>
                <c:pt idx="25">
                  <c:v>593</c:v>
                </c:pt>
                <c:pt idx="26">
                  <c:v>995</c:v>
                </c:pt>
                <c:pt idx="27">
                  <c:v>974</c:v>
                </c:pt>
                <c:pt idx="28">
                  <c:v>1028</c:v>
                </c:pt>
                <c:pt idx="29">
                  <c:v>1062</c:v>
                </c:pt>
                <c:pt idx="30">
                  <c:v>832</c:v>
                </c:pt>
                <c:pt idx="31">
                  <c:v>983</c:v>
                </c:pt>
                <c:pt idx="32">
                  <c:v>1163</c:v>
                </c:pt>
                <c:pt idx="33">
                  <c:v>1167</c:v>
                </c:pt>
                <c:pt idx="34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A-4319-B1D0-B979533A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685448"/>
        <c:axId val="221689760"/>
      </c:barChart>
      <c:catAx>
        <c:axId val="22168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9760"/>
        <c:crosses val="autoZero"/>
        <c:auto val="1"/>
        <c:lblAlgn val="ctr"/>
        <c:lblOffset val="100"/>
        <c:noMultiLvlLbl val="0"/>
      </c:catAx>
      <c:valAx>
        <c:axId val="2216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5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</a:t>
            </a:r>
            <a:r>
              <a:rPr lang="ja-JP" altLang="en-US" sz="1400"/>
              <a:t>数</a:t>
            </a:r>
            <a:r>
              <a:rPr lang="ja-JP" sz="1400"/>
              <a:t>（</a:t>
            </a:r>
            <a:r>
              <a:rPr lang="ja-JP" altLang="en-US" sz="1400"/>
              <a:t>全国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38100"/>
          </c:spPr>
          <c:marker>
            <c:symbol val="none"/>
          </c:marker>
          <c:cat>
            <c:strRef>
              <c:f>'建築着工数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'建築着工数　年次'!$F$6:$F$40</c:f>
              <c:numCache>
                <c:formatCode>#,##0_);[Red]\(#,##0\)</c:formatCode>
                <c:ptCount val="35"/>
                <c:pt idx="0">
                  <c:v>1117803</c:v>
                </c:pt>
                <c:pt idx="1">
                  <c:v>1090661</c:v>
                </c:pt>
                <c:pt idx="2">
                  <c:v>987769</c:v>
                </c:pt>
                <c:pt idx="3">
                  <c:v>1016349</c:v>
                </c:pt>
                <c:pt idx="4">
                  <c:v>1040837</c:v>
                </c:pt>
                <c:pt idx="5">
                  <c:v>1090830</c:v>
                </c:pt>
                <c:pt idx="6">
                  <c:v>1037455</c:v>
                </c:pt>
                <c:pt idx="7">
                  <c:v>1159093</c:v>
                </c:pt>
                <c:pt idx="8">
                  <c:v>951554</c:v>
                </c:pt>
                <c:pt idx="9">
                  <c:v>841177</c:v>
                </c:pt>
                <c:pt idx="10">
                  <c:v>860126</c:v>
                </c:pt>
                <c:pt idx="11">
                  <c:v>846830</c:v>
                </c:pt>
                <c:pt idx="12">
                  <c:v>769121</c:v>
                </c:pt>
                <c:pt idx="13">
                  <c:v>732256</c:v>
                </c:pt>
                <c:pt idx="14">
                  <c:v>736508</c:v>
                </c:pt>
                <c:pt idx="15">
                  <c:v>747013</c:v>
                </c:pt>
                <c:pt idx="16">
                  <c:v>725614</c:v>
                </c:pt>
                <c:pt idx="17">
                  <c:v>731681</c:v>
                </c:pt>
                <c:pt idx="18">
                  <c:v>637377</c:v>
                </c:pt>
                <c:pt idx="19">
                  <c:v>629255</c:v>
                </c:pt>
                <c:pt idx="20">
                  <c:v>533509</c:v>
                </c:pt>
                <c:pt idx="21">
                  <c:v>575693</c:v>
                </c:pt>
                <c:pt idx="22">
                  <c:v>584300</c:v>
                </c:pt>
                <c:pt idx="23">
                  <c:v>608770</c:v>
                </c:pt>
                <c:pt idx="24">
                  <c:v>676332</c:v>
                </c:pt>
                <c:pt idx="25">
                  <c:v>592573</c:v>
                </c:pt>
                <c:pt idx="26">
                  <c:v>587154</c:v>
                </c:pt>
                <c:pt idx="27">
                  <c:v>609535</c:v>
                </c:pt>
                <c:pt idx="28">
                  <c:v>604503</c:v>
                </c:pt>
                <c:pt idx="29">
                  <c:v>598154</c:v>
                </c:pt>
                <c:pt idx="30">
                  <c:v>599353</c:v>
                </c:pt>
                <c:pt idx="31">
                  <c:v>534747</c:v>
                </c:pt>
                <c:pt idx="32">
                  <c:v>572712</c:v>
                </c:pt>
                <c:pt idx="33">
                  <c:v>546616</c:v>
                </c:pt>
                <c:pt idx="34">
                  <c:v>502687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3-4CA1-9ED1-07C8EFE4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689368"/>
        <c:axId val="221690544"/>
      </c:lineChart>
      <c:catAx>
        <c:axId val="22168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0544"/>
        <c:crosses val="autoZero"/>
        <c:auto val="1"/>
        <c:lblAlgn val="ctr"/>
        <c:lblOffset val="100"/>
        <c:noMultiLvlLbl val="0"/>
      </c:catAx>
      <c:valAx>
        <c:axId val="22169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9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着工数（</a:t>
            </a:r>
            <a:r>
              <a:rPr lang="ja-JP" altLang="en-US" sz="1400"/>
              <a:t>香川県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strRef>
              <c:f>'建築着工数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'建築着工数　年度次'!$C$6:$C$40</c:f>
              <c:numCache>
                <c:formatCode>#,##0_);[Red]\(#,##0\)</c:formatCode>
                <c:ptCount val="35"/>
                <c:pt idx="0">
                  <c:v>9766</c:v>
                </c:pt>
                <c:pt idx="1">
                  <c:v>9450</c:v>
                </c:pt>
                <c:pt idx="2">
                  <c:v>8764</c:v>
                </c:pt>
                <c:pt idx="3">
                  <c:v>9323</c:v>
                </c:pt>
                <c:pt idx="4">
                  <c:v>9986</c:v>
                </c:pt>
                <c:pt idx="5">
                  <c:v>10392</c:v>
                </c:pt>
                <c:pt idx="6">
                  <c:v>9196</c:v>
                </c:pt>
                <c:pt idx="7">
                  <c:v>10500</c:v>
                </c:pt>
                <c:pt idx="8">
                  <c:v>7882</c:v>
                </c:pt>
                <c:pt idx="9">
                  <c:v>7111</c:v>
                </c:pt>
                <c:pt idx="10">
                  <c:v>7707</c:v>
                </c:pt>
                <c:pt idx="11">
                  <c:v>7082</c:v>
                </c:pt>
                <c:pt idx="12">
                  <c:v>6344</c:v>
                </c:pt>
                <c:pt idx="13">
                  <c:v>5958</c:v>
                </c:pt>
                <c:pt idx="14">
                  <c:v>5695</c:v>
                </c:pt>
                <c:pt idx="15">
                  <c:v>6405</c:v>
                </c:pt>
                <c:pt idx="16">
                  <c:v>6240</c:v>
                </c:pt>
                <c:pt idx="17">
                  <c:v>6069</c:v>
                </c:pt>
                <c:pt idx="18">
                  <c:v>5296</c:v>
                </c:pt>
                <c:pt idx="19">
                  <c:v>5287</c:v>
                </c:pt>
                <c:pt idx="20">
                  <c:v>4600</c:v>
                </c:pt>
                <c:pt idx="21">
                  <c:v>4741</c:v>
                </c:pt>
                <c:pt idx="22">
                  <c:v>4933</c:v>
                </c:pt>
                <c:pt idx="23">
                  <c:v>4952</c:v>
                </c:pt>
                <c:pt idx="24">
                  <c:v>5952</c:v>
                </c:pt>
                <c:pt idx="25">
                  <c:v>5003</c:v>
                </c:pt>
                <c:pt idx="26">
                  <c:v>4892</c:v>
                </c:pt>
                <c:pt idx="27">
                  <c:v>5005</c:v>
                </c:pt>
                <c:pt idx="28">
                  <c:v>5381</c:v>
                </c:pt>
                <c:pt idx="29">
                  <c:v>5054</c:v>
                </c:pt>
                <c:pt idx="30">
                  <c:v>4941</c:v>
                </c:pt>
                <c:pt idx="31">
                  <c:v>4397</c:v>
                </c:pt>
                <c:pt idx="32">
                  <c:v>4830</c:v>
                </c:pt>
                <c:pt idx="33">
                  <c:v>4857</c:v>
                </c:pt>
                <c:pt idx="34">
                  <c:v>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6-47BA-AEFE-4A7C9BD78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50744"/>
        <c:axId val="223930968"/>
      </c:lineChart>
      <c:catAx>
        <c:axId val="9275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30968"/>
        <c:crosses val="autoZero"/>
        <c:auto val="1"/>
        <c:lblAlgn val="ctr"/>
        <c:lblOffset val="100"/>
        <c:noMultiLvlLbl val="0"/>
      </c:catAx>
      <c:valAx>
        <c:axId val="2239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9275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</a:t>
            </a:r>
            <a:r>
              <a:rPr lang="ja-JP" altLang="en-US" sz="1400"/>
              <a:t>数</a:t>
            </a:r>
            <a:r>
              <a:rPr lang="ja-JP" sz="1400"/>
              <a:t>（</a:t>
            </a:r>
            <a:r>
              <a:rPr lang="ja-JP" altLang="en-US" sz="1400"/>
              <a:t>全国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38100"/>
          </c:spPr>
          <c:marker>
            <c:symbol val="none"/>
          </c:marker>
          <c:cat>
            <c:strRef>
              <c:f>'建築着工数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'建築着工数　年度次'!$F$6:$F$40</c:f>
              <c:numCache>
                <c:formatCode>#,##0_);[Red]\(#,##0\)</c:formatCode>
                <c:ptCount val="35"/>
                <c:pt idx="0">
                  <c:v>1109549</c:v>
                </c:pt>
                <c:pt idx="1">
                  <c:v>1070519</c:v>
                </c:pt>
                <c:pt idx="2">
                  <c:v>992555</c:v>
                </c:pt>
                <c:pt idx="3">
                  <c:v>1012236</c:v>
                </c:pt>
                <c:pt idx="4">
                  <c:v>1048236</c:v>
                </c:pt>
                <c:pt idx="5">
                  <c:v>1094541</c:v>
                </c:pt>
                <c:pt idx="6">
                  <c:v>1051039</c:v>
                </c:pt>
                <c:pt idx="7">
                  <c:v>1149203</c:v>
                </c:pt>
                <c:pt idx="8">
                  <c:v>912098</c:v>
                </c:pt>
                <c:pt idx="9">
                  <c:v>839927</c:v>
                </c:pt>
                <c:pt idx="10">
                  <c:v>862489</c:v>
                </c:pt>
                <c:pt idx="11">
                  <c:v>828061</c:v>
                </c:pt>
                <c:pt idx="12">
                  <c:v>756268</c:v>
                </c:pt>
                <c:pt idx="13">
                  <c:v>729981</c:v>
                </c:pt>
                <c:pt idx="14">
                  <c:v>742010</c:v>
                </c:pt>
                <c:pt idx="15">
                  <c:v>743771</c:v>
                </c:pt>
                <c:pt idx="16">
                  <c:v>723920</c:v>
                </c:pt>
                <c:pt idx="17">
                  <c:v>727882</c:v>
                </c:pt>
                <c:pt idx="18">
                  <c:v>626763</c:v>
                </c:pt>
                <c:pt idx="19">
                  <c:v>605467</c:v>
                </c:pt>
                <c:pt idx="20">
                  <c:v>538220</c:v>
                </c:pt>
                <c:pt idx="21">
                  <c:v>582139</c:v>
                </c:pt>
                <c:pt idx="22">
                  <c:v>585930</c:v>
                </c:pt>
                <c:pt idx="23">
                  <c:v>616510</c:v>
                </c:pt>
                <c:pt idx="24">
                  <c:v>676684</c:v>
                </c:pt>
                <c:pt idx="25">
                  <c:v>582115</c:v>
                </c:pt>
                <c:pt idx="26">
                  <c:v>591382</c:v>
                </c:pt>
                <c:pt idx="27">
                  <c:v>610001</c:v>
                </c:pt>
                <c:pt idx="28">
                  <c:v>599483</c:v>
                </c:pt>
                <c:pt idx="29">
                  <c:v>604622</c:v>
                </c:pt>
                <c:pt idx="30">
                  <c:v>589024</c:v>
                </c:pt>
                <c:pt idx="31">
                  <c:v>533806</c:v>
                </c:pt>
                <c:pt idx="32">
                  <c:v>571832</c:v>
                </c:pt>
                <c:pt idx="33">
                  <c:v>539771</c:v>
                </c:pt>
                <c:pt idx="34">
                  <c:v>492741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B-4EBC-B290-FB3C804B1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5480"/>
        <c:axId val="223930576"/>
      </c:lineChart>
      <c:catAx>
        <c:axId val="22392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30576"/>
        <c:crosses val="autoZero"/>
        <c:auto val="1"/>
        <c:lblAlgn val="ctr"/>
        <c:lblOffset val="100"/>
        <c:noMultiLvlLbl val="0"/>
      </c:catAx>
      <c:valAx>
        <c:axId val="2239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25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着工建築物（棟数）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'建築物　年度計'!$B$6:$B$40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平成31年度</c:v>
                </c:pt>
                <c:pt idx="31">
                  <c:v>令和２年度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'建築物　年度計'!$C$6:$C$40</c:f>
              <c:numCache>
                <c:formatCode>#,##0_);[Red]\(#,##0\)</c:formatCode>
                <c:ptCount val="35"/>
                <c:pt idx="0">
                  <c:v>9766</c:v>
                </c:pt>
                <c:pt idx="1">
                  <c:v>9450</c:v>
                </c:pt>
                <c:pt idx="2">
                  <c:v>8764</c:v>
                </c:pt>
                <c:pt idx="3">
                  <c:v>9323</c:v>
                </c:pt>
                <c:pt idx="4">
                  <c:v>9986</c:v>
                </c:pt>
                <c:pt idx="5">
                  <c:v>10392</c:v>
                </c:pt>
                <c:pt idx="6">
                  <c:v>9196</c:v>
                </c:pt>
                <c:pt idx="7">
                  <c:v>10500</c:v>
                </c:pt>
                <c:pt idx="8">
                  <c:v>7882</c:v>
                </c:pt>
                <c:pt idx="9">
                  <c:v>7111</c:v>
                </c:pt>
                <c:pt idx="10">
                  <c:v>7707</c:v>
                </c:pt>
                <c:pt idx="11">
                  <c:v>7082</c:v>
                </c:pt>
                <c:pt idx="12">
                  <c:v>6344</c:v>
                </c:pt>
                <c:pt idx="13">
                  <c:v>5958</c:v>
                </c:pt>
                <c:pt idx="14">
                  <c:v>5695</c:v>
                </c:pt>
                <c:pt idx="15">
                  <c:v>6405</c:v>
                </c:pt>
                <c:pt idx="16">
                  <c:v>6240</c:v>
                </c:pt>
                <c:pt idx="17">
                  <c:v>6069</c:v>
                </c:pt>
                <c:pt idx="18">
                  <c:v>5296</c:v>
                </c:pt>
                <c:pt idx="19">
                  <c:v>5287</c:v>
                </c:pt>
                <c:pt idx="20">
                  <c:v>4600</c:v>
                </c:pt>
                <c:pt idx="21">
                  <c:v>4741</c:v>
                </c:pt>
                <c:pt idx="22">
                  <c:v>4933</c:v>
                </c:pt>
                <c:pt idx="23">
                  <c:v>4952</c:v>
                </c:pt>
                <c:pt idx="24">
                  <c:v>5952</c:v>
                </c:pt>
                <c:pt idx="25">
                  <c:v>5003</c:v>
                </c:pt>
                <c:pt idx="26">
                  <c:v>4892</c:v>
                </c:pt>
                <c:pt idx="27">
                  <c:v>5005</c:v>
                </c:pt>
                <c:pt idx="28">
                  <c:v>5381</c:v>
                </c:pt>
                <c:pt idx="29">
                  <c:v>5054</c:v>
                </c:pt>
                <c:pt idx="30">
                  <c:v>4941</c:v>
                </c:pt>
                <c:pt idx="31">
                  <c:v>4397</c:v>
                </c:pt>
                <c:pt idx="32">
                  <c:v>4830</c:v>
                </c:pt>
                <c:pt idx="33">
                  <c:v>4857</c:v>
                </c:pt>
                <c:pt idx="34">
                  <c:v>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D-449D-819F-4219C7877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30184"/>
        <c:axId val="223927832"/>
      </c:lineChart>
      <c:catAx>
        <c:axId val="223930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7832"/>
        <c:crosses val="autoZero"/>
        <c:auto val="1"/>
        <c:lblAlgn val="ctr"/>
        <c:lblOffset val="100"/>
        <c:noMultiLvlLbl val="0"/>
      </c:catAx>
      <c:valAx>
        <c:axId val="22392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30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着工建築物（床面積）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'建築物　年度計'!$B$6:$B$40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平成31年度</c:v>
                </c:pt>
                <c:pt idx="31">
                  <c:v>令和２年度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'建築物　年度計'!$D$6:$D$40</c:f>
              <c:numCache>
                <c:formatCode>#,##0_);[Red]\(#,##0\)</c:formatCode>
                <c:ptCount val="35"/>
                <c:pt idx="0">
                  <c:v>2344804</c:v>
                </c:pt>
                <c:pt idx="1">
                  <c:v>2439618</c:v>
                </c:pt>
                <c:pt idx="2">
                  <c:v>2086977</c:v>
                </c:pt>
                <c:pt idx="3">
                  <c:v>2038302</c:v>
                </c:pt>
                <c:pt idx="4">
                  <c:v>2055657</c:v>
                </c:pt>
                <c:pt idx="5">
                  <c:v>2363541</c:v>
                </c:pt>
                <c:pt idx="6">
                  <c:v>2064314</c:v>
                </c:pt>
                <c:pt idx="7">
                  <c:v>2449388</c:v>
                </c:pt>
                <c:pt idx="8">
                  <c:v>2146801</c:v>
                </c:pt>
                <c:pt idx="9">
                  <c:v>1681281</c:v>
                </c:pt>
                <c:pt idx="10">
                  <c:v>1711361</c:v>
                </c:pt>
                <c:pt idx="11">
                  <c:v>1543019</c:v>
                </c:pt>
                <c:pt idx="12">
                  <c:v>1473541</c:v>
                </c:pt>
                <c:pt idx="13">
                  <c:v>1306629</c:v>
                </c:pt>
                <c:pt idx="14">
                  <c:v>1332485</c:v>
                </c:pt>
                <c:pt idx="15">
                  <c:v>1523997</c:v>
                </c:pt>
                <c:pt idx="16">
                  <c:v>1387397</c:v>
                </c:pt>
                <c:pt idx="17">
                  <c:v>1537866</c:v>
                </c:pt>
                <c:pt idx="18">
                  <c:v>1353274</c:v>
                </c:pt>
                <c:pt idx="19">
                  <c:v>1236083</c:v>
                </c:pt>
                <c:pt idx="20">
                  <c:v>929101</c:v>
                </c:pt>
                <c:pt idx="21">
                  <c:v>1058542</c:v>
                </c:pt>
                <c:pt idx="22">
                  <c:v>1045537</c:v>
                </c:pt>
                <c:pt idx="23">
                  <c:v>979225</c:v>
                </c:pt>
                <c:pt idx="24">
                  <c:v>1312428</c:v>
                </c:pt>
                <c:pt idx="25">
                  <c:v>1088484</c:v>
                </c:pt>
                <c:pt idx="26">
                  <c:v>1090185</c:v>
                </c:pt>
                <c:pt idx="27">
                  <c:v>976364</c:v>
                </c:pt>
                <c:pt idx="28">
                  <c:v>1119116</c:v>
                </c:pt>
                <c:pt idx="29">
                  <c:v>966180</c:v>
                </c:pt>
                <c:pt idx="30">
                  <c:v>917668</c:v>
                </c:pt>
                <c:pt idx="31">
                  <c:v>842187</c:v>
                </c:pt>
                <c:pt idx="32">
                  <c:v>913738</c:v>
                </c:pt>
                <c:pt idx="33">
                  <c:v>1007307</c:v>
                </c:pt>
                <c:pt idx="34">
                  <c:v>770993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C1-4908-9541-4E7C56520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80672"/>
        <c:axId val="223087336"/>
      </c:lineChart>
      <c:catAx>
        <c:axId val="2230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7336"/>
        <c:crosses val="autoZero"/>
        <c:auto val="1"/>
        <c:lblAlgn val="ctr"/>
        <c:lblOffset val="100"/>
        <c:noMultiLvlLbl val="0"/>
      </c:catAx>
      <c:valAx>
        <c:axId val="22308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着工建築物（棟数）　全国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'建築物　年度計'!$B$6:$B$40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平成31年度</c:v>
                </c:pt>
                <c:pt idx="31">
                  <c:v>令和２年度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'建築物　年度計'!$F$6:$F$40</c:f>
              <c:numCache>
                <c:formatCode>#,##0_);[Red]\(#,##0\)</c:formatCode>
                <c:ptCount val="35"/>
                <c:pt idx="0">
                  <c:v>1109549</c:v>
                </c:pt>
                <c:pt idx="1">
                  <c:v>1070519</c:v>
                </c:pt>
                <c:pt idx="2">
                  <c:v>992555</c:v>
                </c:pt>
                <c:pt idx="3">
                  <c:v>1012236</c:v>
                </c:pt>
                <c:pt idx="4">
                  <c:v>1048236</c:v>
                </c:pt>
                <c:pt idx="5">
                  <c:v>1094541</c:v>
                </c:pt>
                <c:pt idx="6">
                  <c:v>1051039</c:v>
                </c:pt>
                <c:pt idx="7">
                  <c:v>1149203</c:v>
                </c:pt>
                <c:pt idx="8">
                  <c:v>912098</c:v>
                </c:pt>
                <c:pt idx="9">
                  <c:v>839927</c:v>
                </c:pt>
                <c:pt idx="10">
                  <c:v>862489</c:v>
                </c:pt>
                <c:pt idx="11">
                  <c:v>828061</c:v>
                </c:pt>
                <c:pt idx="12">
                  <c:v>756268</c:v>
                </c:pt>
                <c:pt idx="13">
                  <c:v>729981</c:v>
                </c:pt>
                <c:pt idx="14">
                  <c:v>742010</c:v>
                </c:pt>
                <c:pt idx="15">
                  <c:v>743771</c:v>
                </c:pt>
                <c:pt idx="16">
                  <c:v>723920</c:v>
                </c:pt>
                <c:pt idx="17">
                  <c:v>727882</c:v>
                </c:pt>
                <c:pt idx="18">
                  <c:v>626763</c:v>
                </c:pt>
                <c:pt idx="19">
                  <c:v>605467</c:v>
                </c:pt>
                <c:pt idx="20">
                  <c:v>538220</c:v>
                </c:pt>
                <c:pt idx="21">
                  <c:v>582139</c:v>
                </c:pt>
                <c:pt idx="22">
                  <c:v>585930</c:v>
                </c:pt>
                <c:pt idx="23">
                  <c:v>616510</c:v>
                </c:pt>
                <c:pt idx="24">
                  <c:v>676684</c:v>
                </c:pt>
                <c:pt idx="25">
                  <c:v>582115</c:v>
                </c:pt>
                <c:pt idx="26">
                  <c:v>591382</c:v>
                </c:pt>
                <c:pt idx="27">
                  <c:v>610001</c:v>
                </c:pt>
                <c:pt idx="28">
                  <c:v>599483</c:v>
                </c:pt>
                <c:pt idx="29">
                  <c:v>604622</c:v>
                </c:pt>
                <c:pt idx="30">
                  <c:v>589024</c:v>
                </c:pt>
                <c:pt idx="31">
                  <c:v>533806</c:v>
                </c:pt>
                <c:pt idx="32">
                  <c:v>571832</c:v>
                </c:pt>
                <c:pt idx="33">
                  <c:v>539771</c:v>
                </c:pt>
                <c:pt idx="34">
                  <c:v>492741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F-442A-A766-EF76331CD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80280"/>
        <c:axId val="223087728"/>
      </c:lineChart>
      <c:catAx>
        <c:axId val="22308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7728"/>
        <c:crosses val="autoZero"/>
        <c:auto val="1"/>
        <c:lblAlgn val="ctr"/>
        <c:lblOffset val="100"/>
        <c:noMultiLvlLbl val="0"/>
      </c:catAx>
      <c:valAx>
        <c:axId val="22308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0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着工建築物（床面積）　全国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'建築物　年度計'!$B$6:$B$40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平成31年度</c:v>
                </c:pt>
                <c:pt idx="31">
                  <c:v>令和２年度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'建築物　年度計'!$G$6:$G$40</c:f>
              <c:numCache>
                <c:formatCode>#,##0_);[Red]\(#,##0\)</c:formatCode>
                <c:ptCount val="35"/>
                <c:pt idx="0">
                  <c:v>272880000</c:v>
                </c:pt>
                <c:pt idx="1">
                  <c:v>279116061</c:v>
                </c:pt>
                <c:pt idx="2">
                  <c:v>252001294</c:v>
                </c:pt>
                <c:pt idx="3">
                  <c:v>240139691</c:v>
                </c:pt>
                <c:pt idx="4">
                  <c:v>230847987</c:v>
                </c:pt>
                <c:pt idx="5">
                  <c:v>238586568</c:v>
                </c:pt>
                <c:pt idx="6">
                  <c:v>232392396</c:v>
                </c:pt>
                <c:pt idx="7">
                  <c:v>258360955</c:v>
                </c:pt>
                <c:pt idx="8">
                  <c:v>220580038</c:v>
                </c:pt>
                <c:pt idx="9">
                  <c:v>193352500</c:v>
                </c:pt>
                <c:pt idx="10">
                  <c:v>197017445</c:v>
                </c:pt>
                <c:pt idx="11">
                  <c:v>194480842</c:v>
                </c:pt>
                <c:pt idx="12">
                  <c:v>178902674</c:v>
                </c:pt>
                <c:pt idx="13">
                  <c:v>171030209</c:v>
                </c:pt>
                <c:pt idx="14">
                  <c:v>176532917</c:v>
                </c:pt>
                <c:pt idx="15">
                  <c:v>182774003</c:v>
                </c:pt>
                <c:pt idx="16">
                  <c:v>185680730</c:v>
                </c:pt>
                <c:pt idx="17">
                  <c:v>187614047</c:v>
                </c:pt>
                <c:pt idx="18">
                  <c:v>157221530</c:v>
                </c:pt>
                <c:pt idx="19">
                  <c:v>151393221</c:v>
                </c:pt>
                <c:pt idx="20">
                  <c:v>113196104</c:v>
                </c:pt>
                <c:pt idx="21">
                  <c:v>122283007</c:v>
                </c:pt>
                <c:pt idx="22">
                  <c:v>127292010</c:v>
                </c:pt>
                <c:pt idx="23">
                  <c:v>135454057</c:v>
                </c:pt>
                <c:pt idx="24">
                  <c:v>148455938</c:v>
                </c:pt>
                <c:pt idx="25">
                  <c:v>130790921</c:v>
                </c:pt>
                <c:pt idx="26">
                  <c:v>129604043</c:v>
                </c:pt>
                <c:pt idx="27">
                  <c:v>134186801</c:v>
                </c:pt>
                <c:pt idx="28">
                  <c:v>133029356</c:v>
                </c:pt>
                <c:pt idx="29">
                  <c:v>131079408</c:v>
                </c:pt>
                <c:pt idx="30">
                  <c:v>124937770</c:v>
                </c:pt>
                <c:pt idx="31">
                  <c:v>114299670</c:v>
                </c:pt>
                <c:pt idx="32">
                  <c:v>122467980</c:v>
                </c:pt>
                <c:pt idx="33">
                  <c:v>118722364</c:v>
                </c:pt>
                <c:pt idx="34">
                  <c:v>108310480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E-44D1-8DCB-C2148C2E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84200"/>
        <c:axId val="223081848"/>
      </c:lineChart>
      <c:catAx>
        <c:axId val="22308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1848"/>
        <c:crosses val="autoZero"/>
        <c:auto val="1"/>
        <c:lblAlgn val="ctr"/>
        <c:lblOffset val="100"/>
        <c:noMultiLvlLbl val="0"/>
      </c:catAx>
      <c:valAx>
        <c:axId val="22308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着工建築物（棟数）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'建築物　年計'!$B$6:$B$40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'建築物　年計'!$C$6:$C$40</c:f>
              <c:numCache>
                <c:formatCode>#,##0_);[Red]\(#,##0\)</c:formatCode>
                <c:ptCount val="35"/>
                <c:pt idx="0">
                  <c:v>9582</c:v>
                </c:pt>
                <c:pt idx="1">
                  <c:v>9600</c:v>
                </c:pt>
                <c:pt idx="2">
                  <c:v>8762</c:v>
                </c:pt>
                <c:pt idx="3">
                  <c:v>9174</c:v>
                </c:pt>
                <c:pt idx="4">
                  <c:v>9982</c:v>
                </c:pt>
                <c:pt idx="5">
                  <c:v>10279</c:v>
                </c:pt>
                <c:pt idx="6">
                  <c:v>9283</c:v>
                </c:pt>
                <c:pt idx="7">
                  <c:v>10409</c:v>
                </c:pt>
                <c:pt idx="8">
                  <c:v>8453</c:v>
                </c:pt>
                <c:pt idx="9">
                  <c:v>7171</c:v>
                </c:pt>
                <c:pt idx="10">
                  <c:v>7616</c:v>
                </c:pt>
                <c:pt idx="11">
                  <c:v>7314</c:v>
                </c:pt>
                <c:pt idx="12">
                  <c:v>6582</c:v>
                </c:pt>
                <c:pt idx="13">
                  <c:v>6005</c:v>
                </c:pt>
                <c:pt idx="14">
                  <c:v>5760</c:v>
                </c:pt>
                <c:pt idx="15">
                  <c:v>6242</c:v>
                </c:pt>
                <c:pt idx="16">
                  <c:v>6301</c:v>
                </c:pt>
                <c:pt idx="17">
                  <c:v>6071</c:v>
                </c:pt>
                <c:pt idx="18">
                  <c:v>5352</c:v>
                </c:pt>
                <c:pt idx="19">
                  <c:v>5382</c:v>
                </c:pt>
                <c:pt idx="20">
                  <c:v>4583</c:v>
                </c:pt>
                <c:pt idx="21">
                  <c:v>4859</c:v>
                </c:pt>
                <c:pt idx="22">
                  <c:v>4946</c:v>
                </c:pt>
                <c:pt idx="23">
                  <c:v>4693</c:v>
                </c:pt>
                <c:pt idx="24">
                  <c:v>6117</c:v>
                </c:pt>
                <c:pt idx="25">
                  <c:v>4972</c:v>
                </c:pt>
                <c:pt idx="26">
                  <c:v>4896</c:v>
                </c:pt>
                <c:pt idx="27">
                  <c:v>5084</c:v>
                </c:pt>
                <c:pt idx="28">
                  <c:v>5352</c:v>
                </c:pt>
                <c:pt idx="29">
                  <c:v>5014</c:v>
                </c:pt>
                <c:pt idx="30">
                  <c:v>5093</c:v>
                </c:pt>
                <c:pt idx="31">
                  <c:v>4378</c:v>
                </c:pt>
                <c:pt idx="32">
                  <c:v>4901</c:v>
                </c:pt>
                <c:pt idx="33">
                  <c:v>4832</c:v>
                </c:pt>
                <c:pt idx="3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A-481B-A793-9682A5AF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7048"/>
        <c:axId val="223927440"/>
      </c:lineChart>
      <c:catAx>
        <c:axId val="22392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7440"/>
        <c:crosses val="autoZero"/>
        <c:auto val="1"/>
        <c:lblAlgn val="ctr"/>
        <c:lblOffset val="100"/>
        <c:noMultiLvlLbl val="0"/>
      </c:catAx>
      <c:valAx>
        <c:axId val="22392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7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着工建築物（床面積）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'建築物　年計'!$B$6:$B$40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'建築物　年計'!$D$6:$D$40</c:f>
              <c:numCache>
                <c:formatCode>#,##0_);[Red]\(#,##0\)</c:formatCode>
                <c:ptCount val="35"/>
                <c:pt idx="0">
                  <c:v>2207938</c:v>
                </c:pt>
                <c:pt idx="1">
                  <c:v>2489265</c:v>
                </c:pt>
                <c:pt idx="2">
                  <c:v>2063512</c:v>
                </c:pt>
                <c:pt idx="3">
                  <c:v>2111580</c:v>
                </c:pt>
                <c:pt idx="4">
                  <c:v>2081326</c:v>
                </c:pt>
                <c:pt idx="5">
                  <c:v>2276706</c:v>
                </c:pt>
                <c:pt idx="6">
                  <c:v>2116066</c:v>
                </c:pt>
                <c:pt idx="7">
                  <c:v>2296452</c:v>
                </c:pt>
                <c:pt idx="8">
                  <c:v>2369492</c:v>
                </c:pt>
                <c:pt idx="9">
                  <c:v>1693176</c:v>
                </c:pt>
                <c:pt idx="10">
                  <c:v>1726579</c:v>
                </c:pt>
                <c:pt idx="11">
                  <c:v>1606944</c:v>
                </c:pt>
                <c:pt idx="12">
                  <c:v>1469287</c:v>
                </c:pt>
                <c:pt idx="13">
                  <c:v>1347025</c:v>
                </c:pt>
                <c:pt idx="14">
                  <c:v>1299380</c:v>
                </c:pt>
                <c:pt idx="15">
                  <c:v>1525480</c:v>
                </c:pt>
                <c:pt idx="16">
                  <c:v>1412747</c:v>
                </c:pt>
                <c:pt idx="17">
                  <c:v>1575681</c:v>
                </c:pt>
                <c:pt idx="18">
                  <c:v>1350596</c:v>
                </c:pt>
                <c:pt idx="19">
                  <c:v>1223353</c:v>
                </c:pt>
                <c:pt idx="20">
                  <c:v>932873</c:v>
                </c:pt>
                <c:pt idx="21">
                  <c:v>1016550</c:v>
                </c:pt>
                <c:pt idx="22">
                  <c:v>1118985</c:v>
                </c:pt>
                <c:pt idx="23">
                  <c:v>964347</c:v>
                </c:pt>
                <c:pt idx="24">
                  <c:v>1304621</c:v>
                </c:pt>
                <c:pt idx="25">
                  <c:v>1123736</c:v>
                </c:pt>
                <c:pt idx="26">
                  <c:v>1007779</c:v>
                </c:pt>
                <c:pt idx="27">
                  <c:v>1079268</c:v>
                </c:pt>
                <c:pt idx="28">
                  <c:v>1119097</c:v>
                </c:pt>
                <c:pt idx="29">
                  <c:v>967800</c:v>
                </c:pt>
                <c:pt idx="30">
                  <c:v>933499</c:v>
                </c:pt>
                <c:pt idx="31">
                  <c:v>856470</c:v>
                </c:pt>
                <c:pt idx="32">
                  <c:v>885790</c:v>
                </c:pt>
                <c:pt idx="33">
                  <c:v>1018039</c:v>
                </c:pt>
                <c:pt idx="34">
                  <c:v>802037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2-469D-B2A7-CABB146B5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3520"/>
        <c:axId val="223929008"/>
      </c:lineChart>
      <c:catAx>
        <c:axId val="2239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9008"/>
        <c:crosses val="autoZero"/>
        <c:auto val="1"/>
        <c:lblAlgn val="ctr"/>
        <c:lblOffset val="100"/>
        <c:noMultiLvlLbl val="0"/>
      </c:catAx>
      <c:valAx>
        <c:axId val="2239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着工建築物（棟数）　全国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939044353071"/>
          <c:y val="0.1675925925925926"/>
          <c:w val="0.81546880635692209"/>
          <c:h val="0.61006014873140857"/>
        </c:manualLayout>
      </c:layout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'建築物　年計'!$B$6:$B$40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'建築物　年計'!$F$6:$F$40</c:f>
              <c:numCache>
                <c:formatCode>#,##0_);[Red]\(#,##0\)</c:formatCode>
                <c:ptCount val="35"/>
                <c:pt idx="0">
                  <c:v>1117803</c:v>
                </c:pt>
                <c:pt idx="1">
                  <c:v>1090661</c:v>
                </c:pt>
                <c:pt idx="2">
                  <c:v>987769</c:v>
                </c:pt>
                <c:pt idx="3">
                  <c:v>1016349</c:v>
                </c:pt>
                <c:pt idx="4">
                  <c:v>1040837</c:v>
                </c:pt>
                <c:pt idx="5">
                  <c:v>1090830</c:v>
                </c:pt>
                <c:pt idx="6">
                  <c:v>1037455</c:v>
                </c:pt>
                <c:pt idx="7">
                  <c:v>1159093</c:v>
                </c:pt>
                <c:pt idx="8">
                  <c:v>951554</c:v>
                </c:pt>
                <c:pt idx="9">
                  <c:v>841177</c:v>
                </c:pt>
                <c:pt idx="10">
                  <c:v>860126</c:v>
                </c:pt>
                <c:pt idx="11">
                  <c:v>846830</c:v>
                </c:pt>
                <c:pt idx="12">
                  <c:v>769121</c:v>
                </c:pt>
                <c:pt idx="13">
                  <c:v>732256</c:v>
                </c:pt>
                <c:pt idx="14">
                  <c:v>736508</c:v>
                </c:pt>
                <c:pt idx="15">
                  <c:v>747013</c:v>
                </c:pt>
                <c:pt idx="16">
                  <c:v>725614</c:v>
                </c:pt>
                <c:pt idx="17">
                  <c:v>731681</c:v>
                </c:pt>
                <c:pt idx="18">
                  <c:v>637377</c:v>
                </c:pt>
                <c:pt idx="19">
                  <c:v>629255</c:v>
                </c:pt>
                <c:pt idx="20">
                  <c:v>533509</c:v>
                </c:pt>
                <c:pt idx="21">
                  <c:v>575693</c:v>
                </c:pt>
                <c:pt idx="22">
                  <c:v>584300</c:v>
                </c:pt>
                <c:pt idx="23">
                  <c:v>608770</c:v>
                </c:pt>
                <c:pt idx="24">
                  <c:v>676332</c:v>
                </c:pt>
                <c:pt idx="25">
                  <c:v>592573</c:v>
                </c:pt>
                <c:pt idx="26">
                  <c:v>587154</c:v>
                </c:pt>
                <c:pt idx="27">
                  <c:v>609535</c:v>
                </c:pt>
                <c:pt idx="28">
                  <c:v>604503</c:v>
                </c:pt>
                <c:pt idx="29">
                  <c:v>598154</c:v>
                </c:pt>
                <c:pt idx="30">
                  <c:v>599353</c:v>
                </c:pt>
                <c:pt idx="31">
                  <c:v>534747</c:v>
                </c:pt>
                <c:pt idx="32">
                  <c:v>572712</c:v>
                </c:pt>
                <c:pt idx="33">
                  <c:v>546616</c:v>
                </c:pt>
                <c:pt idx="34">
                  <c:v>502687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8-456B-89A6-3BD67485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8224"/>
        <c:axId val="223923912"/>
      </c:lineChart>
      <c:catAx>
        <c:axId val="2239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3912"/>
        <c:crosses val="autoZero"/>
        <c:auto val="1"/>
        <c:lblAlgn val="ctr"/>
        <c:lblOffset val="100"/>
        <c:noMultiLvlLbl val="0"/>
      </c:catAx>
      <c:valAx>
        <c:axId val="22392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総</a:t>
            </a:r>
            <a:r>
              <a:rPr lang="ja-JP" sz="1400"/>
              <a:t>戸数・前年比）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年次'!$I$6:$I$40</c:f>
              <c:numCache>
                <c:formatCode>#,##0_ ;[Red]\-#,##0\ </c:formatCode>
                <c:ptCount val="35"/>
                <c:pt idx="0">
                  <c:v>11329</c:v>
                </c:pt>
                <c:pt idx="1">
                  <c:v>12003</c:v>
                </c:pt>
                <c:pt idx="2">
                  <c:v>9627</c:v>
                </c:pt>
                <c:pt idx="3">
                  <c:v>10096</c:v>
                </c:pt>
                <c:pt idx="4">
                  <c:v>12105</c:v>
                </c:pt>
                <c:pt idx="5">
                  <c:v>12362</c:v>
                </c:pt>
                <c:pt idx="6">
                  <c:v>10766</c:v>
                </c:pt>
                <c:pt idx="7">
                  <c:v>11754</c:v>
                </c:pt>
                <c:pt idx="8">
                  <c:v>10124</c:v>
                </c:pt>
                <c:pt idx="9">
                  <c:v>8621</c:v>
                </c:pt>
                <c:pt idx="10">
                  <c:v>9826</c:v>
                </c:pt>
                <c:pt idx="11">
                  <c:v>9494</c:v>
                </c:pt>
                <c:pt idx="12">
                  <c:v>8243</c:v>
                </c:pt>
                <c:pt idx="13">
                  <c:v>8047</c:v>
                </c:pt>
                <c:pt idx="14">
                  <c:v>7442</c:v>
                </c:pt>
                <c:pt idx="15">
                  <c:v>7910</c:v>
                </c:pt>
                <c:pt idx="16">
                  <c:v>8250</c:v>
                </c:pt>
                <c:pt idx="17">
                  <c:v>7533</c:v>
                </c:pt>
                <c:pt idx="18">
                  <c:v>6764</c:v>
                </c:pt>
                <c:pt idx="19">
                  <c:v>7647</c:v>
                </c:pt>
                <c:pt idx="20">
                  <c:v>5871</c:v>
                </c:pt>
                <c:pt idx="21">
                  <c:v>5450</c:v>
                </c:pt>
                <c:pt idx="22">
                  <c:v>5510</c:v>
                </c:pt>
                <c:pt idx="23">
                  <c:v>4976</c:v>
                </c:pt>
                <c:pt idx="24">
                  <c:v>7217</c:v>
                </c:pt>
                <c:pt idx="25">
                  <c:v>5899</c:v>
                </c:pt>
                <c:pt idx="26">
                  <c:v>6412</c:v>
                </c:pt>
                <c:pt idx="27">
                  <c:v>6898</c:v>
                </c:pt>
                <c:pt idx="28">
                  <c:v>7063</c:v>
                </c:pt>
                <c:pt idx="29">
                  <c:v>5913</c:v>
                </c:pt>
                <c:pt idx="30">
                  <c:v>5680</c:v>
                </c:pt>
                <c:pt idx="31">
                  <c:v>4747</c:v>
                </c:pt>
                <c:pt idx="32">
                  <c:v>5718</c:v>
                </c:pt>
                <c:pt idx="33">
                  <c:v>5198</c:v>
                </c:pt>
                <c:pt idx="34">
                  <c:v>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CD7-9508-78AD8FD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687408"/>
        <c:axId val="22169289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年次'!$J$6:$J$40</c:f>
              <c:numCache>
                <c:formatCode>0.0%</c:formatCode>
                <c:ptCount val="35"/>
                <c:pt idx="1">
                  <c:v>1.0594933356871745</c:v>
                </c:pt>
                <c:pt idx="2">
                  <c:v>0.80204948762809303</c:v>
                </c:pt>
                <c:pt idx="3">
                  <c:v>1.0487171496831826</c:v>
                </c:pt>
                <c:pt idx="4">
                  <c:v>1.1989896988906497</c:v>
                </c:pt>
                <c:pt idx="5">
                  <c:v>1.0212308963238332</c:v>
                </c:pt>
                <c:pt idx="6">
                  <c:v>0.87089467723669312</c:v>
                </c:pt>
                <c:pt idx="7">
                  <c:v>1.091770388259335</c:v>
                </c:pt>
                <c:pt idx="8">
                  <c:v>0.86132380466224268</c:v>
                </c:pt>
                <c:pt idx="9">
                  <c:v>0.85154089292769652</c:v>
                </c:pt>
                <c:pt idx="10">
                  <c:v>1.1397749681011484</c:v>
                </c:pt>
                <c:pt idx="11">
                  <c:v>0.96621209037248112</c:v>
                </c:pt>
                <c:pt idx="12">
                  <c:v>0.86823256793764481</c:v>
                </c:pt>
                <c:pt idx="13">
                  <c:v>0.97622224918112332</c:v>
                </c:pt>
                <c:pt idx="14">
                  <c:v>0.92481670187647569</c:v>
                </c:pt>
                <c:pt idx="15">
                  <c:v>1.0628863208814834</c:v>
                </c:pt>
                <c:pt idx="16">
                  <c:v>1.0429835651074588</c:v>
                </c:pt>
                <c:pt idx="17">
                  <c:v>0.91309090909090906</c:v>
                </c:pt>
                <c:pt idx="18">
                  <c:v>0.89791583698393729</c:v>
                </c:pt>
                <c:pt idx="19">
                  <c:v>1.1305440567711413</c:v>
                </c:pt>
                <c:pt idx="20">
                  <c:v>0.76775205963122795</c:v>
                </c:pt>
                <c:pt idx="21">
                  <c:v>0.92829160279339129</c:v>
                </c:pt>
                <c:pt idx="22">
                  <c:v>1.0110091743119265</c:v>
                </c:pt>
                <c:pt idx="23">
                  <c:v>0.9030852994555354</c:v>
                </c:pt>
                <c:pt idx="24">
                  <c:v>1.4503617363344052</c:v>
                </c:pt>
                <c:pt idx="25">
                  <c:v>0.81737564084799774</c:v>
                </c:pt>
                <c:pt idx="26">
                  <c:v>1.0869638921851161</c:v>
                </c:pt>
                <c:pt idx="27">
                  <c:v>1.0757953836556458</c:v>
                </c:pt>
                <c:pt idx="28">
                  <c:v>1.023919976804871</c:v>
                </c:pt>
                <c:pt idx="29">
                  <c:v>0.83717966869602156</c:v>
                </c:pt>
                <c:pt idx="30">
                  <c:v>0.96059529849484182</c:v>
                </c:pt>
                <c:pt idx="31">
                  <c:v>0.83573943661971828</c:v>
                </c:pt>
                <c:pt idx="32">
                  <c:v>1.2045502422582683</c:v>
                </c:pt>
                <c:pt idx="33">
                  <c:v>0.90905911157747465</c:v>
                </c:pt>
                <c:pt idx="34">
                  <c:v>1.0155829165063486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8-4CD7-9508-78AD8FD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87800"/>
        <c:axId val="221685840"/>
      </c:lineChart>
      <c:catAx>
        <c:axId val="221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2896"/>
        <c:crosses val="autoZero"/>
        <c:auto val="1"/>
        <c:lblAlgn val="ctr"/>
        <c:lblOffset val="100"/>
        <c:noMultiLvlLbl val="0"/>
      </c:catAx>
      <c:valAx>
        <c:axId val="22169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7408"/>
        <c:crosses val="autoZero"/>
        <c:crossBetween val="between"/>
      </c:valAx>
      <c:catAx>
        <c:axId val="221687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685840"/>
        <c:crosses val="autoZero"/>
        <c:auto val="1"/>
        <c:lblAlgn val="ctr"/>
        <c:lblOffset val="100"/>
        <c:noMultiLvlLbl val="0"/>
      </c:catAx>
      <c:valAx>
        <c:axId val="221685840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前年比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78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着工建築物（床面積）　全国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'建築物　年計'!$B$6:$B$40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'建築物　年計'!$G$6:$G$40</c:f>
              <c:numCache>
                <c:formatCode>#,##0_);[Red]\(#,##0\)</c:formatCode>
                <c:ptCount val="35"/>
                <c:pt idx="0">
                  <c:v>269210058</c:v>
                </c:pt>
                <c:pt idx="1">
                  <c:v>283420981</c:v>
                </c:pt>
                <c:pt idx="2">
                  <c:v>252259745</c:v>
                </c:pt>
                <c:pt idx="3">
                  <c:v>246601113</c:v>
                </c:pt>
                <c:pt idx="4">
                  <c:v>230654181</c:v>
                </c:pt>
                <c:pt idx="5">
                  <c:v>238065617</c:v>
                </c:pt>
                <c:pt idx="6">
                  <c:v>228145188</c:v>
                </c:pt>
                <c:pt idx="7">
                  <c:v>259792768</c:v>
                </c:pt>
                <c:pt idx="8">
                  <c:v>227966262</c:v>
                </c:pt>
                <c:pt idx="9">
                  <c:v>195996590</c:v>
                </c:pt>
                <c:pt idx="10">
                  <c:v>194277657</c:v>
                </c:pt>
                <c:pt idx="11">
                  <c:v>200258659</c:v>
                </c:pt>
                <c:pt idx="12">
                  <c:v>181093193</c:v>
                </c:pt>
                <c:pt idx="13">
                  <c:v>172344269</c:v>
                </c:pt>
                <c:pt idx="14">
                  <c:v>173096346</c:v>
                </c:pt>
                <c:pt idx="15">
                  <c:v>181504756</c:v>
                </c:pt>
                <c:pt idx="16">
                  <c:v>186058118</c:v>
                </c:pt>
                <c:pt idx="17">
                  <c:v>188874535</c:v>
                </c:pt>
                <c:pt idx="18">
                  <c:v>160990717</c:v>
                </c:pt>
                <c:pt idx="19">
                  <c:v>157410982</c:v>
                </c:pt>
                <c:pt idx="20">
                  <c:v>115485828</c:v>
                </c:pt>
                <c:pt idx="21">
                  <c:v>121455109</c:v>
                </c:pt>
                <c:pt idx="22">
                  <c:v>126508570</c:v>
                </c:pt>
                <c:pt idx="23">
                  <c:v>132608530</c:v>
                </c:pt>
                <c:pt idx="24">
                  <c:v>147672808</c:v>
                </c:pt>
                <c:pt idx="25">
                  <c:v>134021335</c:v>
                </c:pt>
                <c:pt idx="26">
                  <c:v>129623858</c:v>
                </c:pt>
                <c:pt idx="27">
                  <c:v>132962092</c:v>
                </c:pt>
                <c:pt idx="28">
                  <c:v>134678953</c:v>
                </c:pt>
                <c:pt idx="29">
                  <c:v>131149252</c:v>
                </c:pt>
                <c:pt idx="30">
                  <c:v>127555033</c:v>
                </c:pt>
                <c:pt idx="31">
                  <c:v>113743649</c:v>
                </c:pt>
                <c:pt idx="32">
                  <c:v>122238890</c:v>
                </c:pt>
                <c:pt idx="33">
                  <c:v>119466373</c:v>
                </c:pt>
                <c:pt idx="34">
                  <c:v>111213656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F-4A01-9A04-474DC62D5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9400"/>
        <c:axId val="223929792"/>
      </c:lineChart>
      <c:catAx>
        <c:axId val="2239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9792"/>
        <c:crosses val="autoZero"/>
        <c:auto val="1"/>
        <c:lblAlgn val="ctr"/>
        <c:lblOffset val="100"/>
        <c:noMultiLvlLbl val="0"/>
      </c:catAx>
      <c:valAx>
        <c:axId val="22392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929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新設住宅着工戸数</a:t>
            </a:r>
            <a:r>
              <a:rPr lang="en-US"/>
              <a:t>【</a:t>
            </a:r>
            <a:r>
              <a:rPr lang="ja-JP"/>
              <a:t>木造・非木造</a:t>
            </a:r>
            <a:r>
              <a:rPr lang="en-US"/>
              <a:t>】</a:t>
            </a:r>
            <a:r>
              <a:rPr lang="ja-JP"/>
              <a:t>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建て方・構造!$C$4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建て方・構造!$B$5:$B$39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建て方・構造!$C$5:$C$39</c:f>
              <c:numCache>
                <c:formatCode>#,##0</c:formatCode>
                <c:ptCount val="35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4-4A81-97D5-72ACD8C49C4A}"/>
            </c:ext>
          </c:extLst>
        </c:ser>
        <c:ser>
          <c:idx val="1"/>
          <c:order val="1"/>
          <c:tx>
            <c:strRef>
              <c:f>建て方・構造!$D$4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建て方・構造!$B$5:$B$39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建て方・構造!$D$5:$D$39</c:f>
              <c:numCache>
                <c:formatCode>#,##0_);[Red]\(#,##0\)</c:formatCode>
                <c:ptCount val="35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1366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4-4A81-97D5-72ACD8C4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082632"/>
        <c:axId val="223085768"/>
      </c:barChart>
      <c:catAx>
        <c:axId val="22308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5768"/>
        <c:crosses val="autoZero"/>
        <c:auto val="1"/>
        <c:lblAlgn val="ctr"/>
        <c:lblOffset val="100"/>
        <c:noMultiLvlLbl val="0"/>
      </c:catAx>
      <c:valAx>
        <c:axId val="22308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2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新設住宅着工戸数</a:t>
            </a:r>
            <a:r>
              <a:rPr lang="en-US"/>
              <a:t>【</a:t>
            </a:r>
            <a:r>
              <a:rPr lang="ja-JP"/>
              <a:t>木造・非木造</a:t>
            </a:r>
            <a:r>
              <a:rPr lang="en-US"/>
              <a:t>】</a:t>
            </a:r>
            <a:r>
              <a:rPr lang="ja-JP"/>
              <a:t>　香川県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建て方・構造!$C$4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建て方・構造!$B$5:$B$39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建て方・構造!$C$5:$C$39</c:f>
              <c:numCache>
                <c:formatCode>#,##0</c:formatCode>
                <c:ptCount val="35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8-4EB7-A209-1789D4F82B8F}"/>
            </c:ext>
          </c:extLst>
        </c:ser>
        <c:ser>
          <c:idx val="1"/>
          <c:order val="1"/>
          <c:tx>
            <c:strRef>
              <c:f>建て方・構造!$D$4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建て方・構造!$B$5:$B$39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建て方・構造!$D$5:$D$39</c:f>
              <c:numCache>
                <c:formatCode>#,##0_);[Red]\(#,##0\)</c:formatCode>
                <c:ptCount val="35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1366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EB7-A209-1789D4F82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081456"/>
        <c:axId val="223084984"/>
      </c:barChart>
      <c:lineChart>
        <c:grouping val="standard"/>
        <c:varyColors val="0"/>
        <c:ser>
          <c:idx val="2"/>
          <c:order val="2"/>
          <c:tx>
            <c:strRef>
              <c:f>建て方・構造!$E$4</c:f>
              <c:strCache>
                <c:ptCount val="1"/>
                <c:pt idx="0">
                  <c:v>木造割合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建て方・構造!$B$5:$B$39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令和３年度</c:v>
                </c:pt>
                <c:pt idx="33">
                  <c:v>令和４年度</c:v>
                </c:pt>
                <c:pt idx="34">
                  <c:v>令和５年度</c:v>
                </c:pt>
              </c:strCache>
            </c:strRef>
          </c:cat>
          <c:val>
            <c:numRef>
              <c:f>建て方・構造!$E$5:$E$39</c:f>
              <c:numCache>
                <c:formatCode>0.0%</c:formatCode>
                <c:ptCount val="35"/>
                <c:pt idx="0">
                  <c:v>0.43820129207752467</c:v>
                </c:pt>
                <c:pt idx="1">
                  <c:v>0.42957625664779553</c:v>
                </c:pt>
                <c:pt idx="2">
                  <c:v>0.48529729729729731</c:v>
                </c:pt>
                <c:pt idx="3">
                  <c:v>0.489106856550033</c:v>
                </c:pt>
                <c:pt idx="4">
                  <c:v>0.45744333931191911</c:v>
                </c:pt>
                <c:pt idx="5">
                  <c:v>0.48408763793379178</c:v>
                </c:pt>
                <c:pt idx="6">
                  <c:v>0.5210866261398176</c:v>
                </c:pt>
                <c:pt idx="7">
                  <c:v>0.51896826061468893</c:v>
                </c:pt>
                <c:pt idx="8">
                  <c:v>0.4787000439174352</c:v>
                </c:pt>
                <c:pt idx="9">
                  <c:v>0.47279865395401011</c:v>
                </c:pt>
                <c:pt idx="10">
                  <c:v>0.48465943955819185</c:v>
                </c:pt>
                <c:pt idx="11">
                  <c:v>0.43735350522054123</c:v>
                </c:pt>
                <c:pt idx="12">
                  <c:v>0.45009666505558243</c:v>
                </c:pt>
                <c:pt idx="13">
                  <c:v>0.44561855670103095</c:v>
                </c:pt>
                <c:pt idx="14">
                  <c:v>0.45740337506804574</c:v>
                </c:pt>
                <c:pt idx="15">
                  <c:v>0.53996619174112537</c:v>
                </c:pt>
                <c:pt idx="16">
                  <c:v>0.55760547026190166</c:v>
                </c:pt>
                <c:pt idx="17">
                  <c:v>0.54304979253112029</c:v>
                </c:pt>
                <c:pt idx="18">
                  <c:v>0.66092124814264486</c:v>
                </c:pt>
                <c:pt idx="19">
                  <c:v>0.59036305392418575</c:v>
                </c:pt>
                <c:pt idx="20">
                  <c:v>0.67658450704225348</c:v>
                </c:pt>
                <c:pt idx="21">
                  <c:v>0.68579285059578365</c:v>
                </c:pt>
                <c:pt idx="22">
                  <c:v>0.71816168327796237</c:v>
                </c:pt>
                <c:pt idx="23">
                  <c:v>0.71782544378698221</c:v>
                </c:pt>
                <c:pt idx="24">
                  <c:v>0.67734454268734601</c:v>
                </c:pt>
                <c:pt idx="25">
                  <c:v>0.70444407731703285</c:v>
                </c:pt>
                <c:pt idx="26">
                  <c:v>0.71887427347812782</c:v>
                </c:pt>
                <c:pt idx="27">
                  <c:v>0.69480041243187507</c:v>
                </c:pt>
                <c:pt idx="28">
                  <c:v>0.68067952778577601</c:v>
                </c:pt>
                <c:pt idx="29">
                  <c:v>0.69240902354684675</c:v>
                </c:pt>
                <c:pt idx="30">
                  <c:v>0.69240902354684675</c:v>
                </c:pt>
                <c:pt idx="31">
                  <c:v>0.71331058020477811</c:v>
                </c:pt>
                <c:pt idx="32">
                  <c:v>0.7050070028011205</c:v>
                </c:pt>
                <c:pt idx="33">
                  <c:v>0.72874493927125505</c:v>
                </c:pt>
                <c:pt idx="34">
                  <c:v>0.73107764521807161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8-4EB7-A209-1789D4F82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86160"/>
        <c:axId val="223086552"/>
      </c:lineChart>
      <c:catAx>
        <c:axId val="22308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4984"/>
        <c:crosses val="autoZero"/>
        <c:auto val="1"/>
        <c:lblAlgn val="ctr"/>
        <c:lblOffset val="100"/>
        <c:noMultiLvlLbl val="0"/>
      </c:catAx>
      <c:valAx>
        <c:axId val="22308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1456"/>
        <c:crosses val="autoZero"/>
        <c:crossBetween val="between"/>
      </c:valAx>
      <c:catAx>
        <c:axId val="22308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086552"/>
        <c:crosses val="autoZero"/>
        <c:auto val="1"/>
        <c:lblAlgn val="ctr"/>
        <c:lblOffset val="100"/>
        <c:noMultiLvlLbl val="0"/>
      </c:catAx>
      <c:valAx>
        <c:axId val="2230865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6160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/>
              <a:t>新設マンション着工戸数・住宅着工総数に占める割合　香川県</a:t>
            </a:r>
            <a:endParaRPr lang="en-US" altLang="ja-JP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マンション!$C$3:$C$4</c:f>
              <c:strCache>
                <c:ptCount val="2"/>
                <c:pt idx="0">
                  <c:v>マンション</c:v>
                </c:pt>
                <c:pt idx="1">
                  <c:v>(戸数)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マンション!$B$5:$B$39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マンション!$C$5:$C$39</c:f>
              <c:numCache>
                <c:formatCode>#,##0_);[Red]\(#,##0\)</c:formatCode>
                <c:ptCount val="35"/>
                <c:pt idx="0">
                  <c:v>935</c:v>
                </c:pt>
                <c:pt idx="1">
                  <c:v>1545</c:v>
                </c:pt>
                <c:pt idx="2">
                  <c:v>987</c:v>
                </c:pt>
                <c:pt idx="3">
                  <c:v>1005</c:v>
                </c:pt>
                <c:pt idx="4">
                  <c:v>919</c:v>
                </c:pt>
                <c:pt idx="5">
                  <c:v>1357</c:v>
                </c:pt>
                <c:pt idx="6">
                  <c:v>774</c:v>
                </c:pt>
                <c:pt idx="7">
                  <c:v>1006</c:v>
                </c:pt>
                <c:pt idx="8">
                  <c:v>564</c:v>
                </c:pt>
                <c:pt idx="9">
                  <c:v>593</c:v>
                </c:pt>
                <c:pt idx="10">
                  <c:v>402</c:v>
                </c:pt>
                <c:pt idx="11">
                  <c:v>861</c:v>
                </c:pt>
                <c:pt idx="12">
                  <c:v>833</c:v>
                </c:pt>
                <c:pt idx="13">
                  <c:v>938</c:v>
                </c:pt>
                <c:pt idx="14">
                  <c:v>936</c:v>
                </c:pt>
                <c:pt idx="15">
                  <c:v>1003</c:v>
                </c:pt>
                <c:pt idx="16">
                  <c:v>1015</c:v>
                </c:pt>
                <c:pt idx="17">
                  <c:v>1057</c:v>
                </c:pt>
                <c:pt idx="18">
                  <c:v>480</c:v>
                </c:pt>
                <c:pt idx="19">
                  <c:v>1041</c:v>
                </c:pt>
                <c:pt idx="20">
                  <c:v>470</c:v>
                </c:pt>
                <c:pt idx="21">
                  <c:v>311</c:v>
                </c:pt>
                <c:pt idx="22">
                  <c:v>365</c:v>
                </c:pt>
                <c:pt idx="23">
                  <c:v>386</c:v>
                </c:pt>
                <c:pt idx="24">
                  <c:v>404</c:v>
                </c:pt>
                <c:pt idx="25">
                  <c:v>311</c:v>
                </c:pt>
                <c:pt idx="26">
                  <c:v>622</c:v>
                </c:pt>
                <c:pt idx="27">
                  <c:v>572</c:v>
                </c:pt>
                <c:pt idx="28">
                  <c:v>548</c:v>
                </c:pt>
                <c:pt idx="29">
                  <c:v>450</c:v>
                </c:pt>
                <c:pt idx="30">
                  <c:v>386</c:v>
                </c:pt>
                <c:pt idx="31">
                  <c:v>516</c:v>
                </c:pt>
                <c:pt idx="32">
                  <c:v>638</c:v>
                </c:pt>
                <c:pt idx="33">
                  <c:v>450</c:v>
                </c:pt>
                <c:pt idx="34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7EB-8D2C-F52234F6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083024"/>
        <c:axId val="223086944"/>
      </c:barChart>
      <c:lineChart>
        <c:grouping val="standard"/>
        <c:varyColors val="0"/>
        <c:ser>
          <c:idx val="1"/>
          <c:order val="1"/>
          <c:tx>
            <c:strRef>
              <c:f>マンション!$D$3:$D$4</c:f>
              <c:strCache>
                <c:ptCount val="2"/>
                <c:pt idx="0">
                  <c:v>総数に占める割合</c:v>
                </c:pt>
                <c:pt idx="1">
                  <c:v>(％)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マンション!$B$5:$B$39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マンション!$D$5:$D$39</c:f>
              <c:numCache>
                <c:formatCode>#,##0.0_ </c:formatCode>
                <c:ptCount val="35"/>
                <c:pt idx="0">
                  <c:v>7.9479768786127174</c:v>
                </c:pt>
                <c:pt idx="1">
                  <c:v>13.252702007205352</c:v>
                </c:pt>
                <c:pt idx="2">
                  <c:v>10.670270270270271</c:v>
                </c:pt>
                <c:pt idx="3">
                  <c:v>9.4784494954258225</c:v>
                </c:pt>
                <c:pt idx="4">
                  <c:v>7.4922550138594488</c:v>
                </c:pt>
                <c:pt idx="5">
                  <c:v>10.850791620022388</c:v>
                </c:pt>
                <c:pt idx="6">
                  <c:v>7.3518237082066866</c:v>
                </c:pt>
                <c:pt idx="7">
                  <c:v>8.4247550456410689</c:v>
                </c:pt>
                <c:pt idx="8">
                  <c:v>6.1923583662714092</c:v>
                </c:pt>
                <c:pt idx="9">
                  <c:v>6.6517106001121711</c:v>
                </c:pt>
                <c:pt idx="10">
                  <c:v>4.1112701984045819</c:v>
                </c:pt>
                <c:pt idx="11">
                  <c:v>9.1732367355636057</c:v>
                </c:pt>
                <c:pt idx="12">
                  <c:v>10.065248912518125</c:v>
                </c:pt>
                <c:pt idx="13">
                  <c:v>12.087628865979381</c:v>
                </c:pt>
                <c:pt idx="14">
                  <c:v>12.738160043549266</c:v>
                </c:pt>
                <c:pt idx="15">
                  <c:v>12.110601304032842</c:v>
                </c:pt>
                <c:pt idx="16">
                  <c:v>13.095084505225133</c:v>
                </c:pt>
                <c:pt idx="17">
                  <c:v>13.705912863070541</c:v>
                </c:pt>
                <c:pt idx="18">
                  <c:v>7.1322436849925701</c:v>
                </c:pt>
                <c:pt idx="19">
                  <c:v>13.894821142552056</c:v>
                </c:pt>
                <c:pt idx="20">
                  <c:v>8.274647887323944</c:v>
                </c:pt>
                <c:pt idx="21">
                  <c:v>5.7011915673693858</c:v>
                </c:pt>
                <c:pt idx="22">
                  <c:v>6.7368032484311557</c:v>
                </c:pt>
                <c:pt idx="23">
                  <c:v>7.1388940262622533</c:v>
                </c:pt>
                <c:pt idx="24">
                  <c:v>5.8559211479924631</c:v>
                </c:pt>
                <c:pt idx="25">
                  <c:v>5.1379481248967451</c:v>
                </c:pt>
                <c:pt idx="26">
                  <c:v>9.51361272560416</c:v>
                </c:pt>
                <c:pt idx="27">
                  <c:v>8.4253940197378121</c:v>
                </c:pt>
                <c:pt idx="28">
                  <c:v>7.8894327670601783</c:v>
                </c:pt>
                <c:pt idx="29">
                  <c:v>7.4098468631648275</c:v>
                </c:pt>
                <c:pt idx="30">
                  <c:v>7.2190013091453151</c:v>
                </c:pt>
                <c:pt idx="31">
                  <c:v>11.006825938566553</c:v>
                </c:pt>
                <c:pt idx="32">
                  <c:v>11.169467787114847</c:v>
                </c:pt>
                <c:pt idx="33">
                  <c:v>8.2811924917188069</c:v>
                </c:pt>
                <c:pt idx="34">
                  <c:v>7.7058478388421667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8-47EB-8D2C-F52234F6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85376"/>
        <c:axId val="225369192"/>
      </c:lineChart>
      <c:catAx>
        <c:axId val="2230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6944"/>
        <c:crosses val="autoZero"/>
        <c:auto val="1"/>
        <c:lblAlgn val="ctr"/>
        <c:lblOffset val="100"/>
        <c:noMultiLvlLbl val="0"/>
      </c:catAx>
      <c:valAx>
        <c:axId val="2230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3024"/>
        <c:crosses val="autoZero"/>
        <c:crossBetween val="between"/>
      </c:valAx>
      <c:catAx>
        <c:axId val="22308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369192"/>
        <c:crosses val="autoZero"/>
        <c:auto val="1"/>
        <c:lblAlgn val="ctr"/>
        <c:lblOffset val="100"/>
        <c:noMultiLvlLbl val="0"/>
      </c:catAx>
      <c:valAx>
        <c:axId val="22536919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新設マンション着工戸数の住宅着工総数に占める割合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0853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/>
              <a:t>新設マンション着工戸数・住宅着工総数に占める割合　全国</a:t>
            </a:r>
            <a:endParaRPr lang="en-US" altLang="ja-JP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マンション!$G$5:$G$39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マンション!$H$5:$H$39</c:f>
              <c:numCache>
                <c:formatCode>#,##0_);[Red]\(#,##0\)</c:formatCode>
                <c:ptCount val="35"/>
                <c:pt idx="0">
                  <c:v>186247</c:v>
                </c:pt>
                <c:pt idx="1">
                  <c:v>247968</c:v>
                </c:pt>
                <c:pt idx="2">
                  <c:v>164824</c:v>
                </c:pt>
                <c:pt idx="3">
                  <c:v>111152</c:v>
                </c:pt>
                <c:pt idx="4">
                  <c:v>157904</c:v>
                </c:pt>
                <c:pt idx="5">
                  <c:v>226820</c:v>
                </c:pt>
                <c:pt idx="6">
                  <c:v>198372</c:v>
                </c:pt>
                <c:pt idx="7">
                  <c:v>199500</c:v>
                </c:pt>
                <c:pt idx="8">
                  <c:v>210799</c:v>
                </c:pt>
                <c:pt idx="9">
                  <c:v>166010</c:v>
                </c:pt>
                <c:pt idx="10">
                  <c:v>192060</c:v>
                </c:pt>
                <c:pt idx="11">
                  <c:v>218311</c:v>
                </c:pt>
                <c:pt idx="12">
                  <c:v>222858</c:v>
                </c:pt>
                <c:pt idx="13">
                  <c:v>198432</c:v>
                </c:pt>
                <c:pt idx="14">
                  <c:v>202376</c:v>
                </c:pt>
                <c:pt idx="15">
                  <c:v>207442</c:v>
                </c:pt>
                <c:pt idx="16">
                  <c:v>230674</c:v>
                </c:pt>
                <c:pt idx="17">
                  <c:v>241826</c:v>
                </c:pt>
                <c:pt idx="18">
                  <c:v>159694</c:v>
                </c:pt>
                <c:pt idx="19">
                  <c:v>164597</c:v>
                </c:pt>
                <c:pt idx="20">
                  <c:v>67382</c:v>
                </c:pt>
                <c:pt idx="21">
                  <c:v>97757</c:v>
                </c:pt>
                <c:pt idx="22">
                  <c:v>120092</c:v>
                </c:pt>
                <c:pt idx="23">
                  <c:v>124027</c:v>
                </c:pt>
                <c:pt idx="24">
                  <c:v>123818</c:v>
                </c:pt>
                <c:pt idx="25">
                  <c:v>111235</c:v>
                </c:pt>
                <c:pt idx="26">
                  <c:v>120351</c:v>
                </c:pt>
                <c:pt idx="27">
                  <c:v>112354</c:v>
                </c:pt>
                <c:pt idx="28">
                  <c:v>108278</c:v>
                </c:pt>
                <c:pt idx="29">
                  <c:v>119683</c:v>
                </c:pt>
                <c:pt idx="30">
                  <c:v>113578</c:v>
                </c:pt>
                <c:pt idx="31">
                  <c:v>109790</c:v>
                </c:pt>
                <c:pt idx="32">
                  <c:v>104260</c:v>
                </c:pt>
                <c:pt idx="33">
                  <c:v>115228</c:v>
                </c:pt>
                <c:pt idx="34">
                  <c:v>101426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D-402A-94EC-5AFFBCCF5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54768"/>
        <c:axId val="22485712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マンション!$G$5:$G$39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マンション!$I$5:$I$39</c:f>
              <c:numCache>
                <c:formatCode>#,##0.0_ </c:formatCode>
                <c:ptCount val="35"/>
                <c:pt idx="0">
                  <c:v>11.441758514494868</c:v>
                </c:pt>
                <c:pt idx="1">
                  <c:v>14.889690981027004</c:v>
                </c:pt>
                <c:pt idx="2">
                  <c:v>12.273032226166196</c:v>
                </c:pt>
                <c:pt idx="3">
                  <c:v>7.828972947387995</c:v>
                </c:pt>
                <c:pt idx="4">
                  <c:v>10.458693842243973</c:v>
                </c:pt>
                <c:pt idx="5">
                  <c:v>14.533967269418566</c:v>
                </c:pt>
                <c:pt idx="6">
                  <c:v>13.361515021702056</c:v>
                </c:pt>
                <c:pt idx="7">
                  <c:v>12.236426153934854</c:v>
                </c:pt>
                <c:pt idx="8">
                  <c:v>15.715471089882035</c:v>
                </c:pt>
                <c:pt idx="9">
                  <c:v>14.074178320966887</c:v>
                </c:pt>
                <c:pt idx="10">
                  <c:v>15.662934561619693</c:v>
                </c:pt>
                <c:pt idx="11">
                  <c:v>17.995280083286829</c:v>
                </c:pt>
                <c:pt idx="12">
                  <c:v>18.996223906168758</c:v>
                </c:pt>
                <c:pt idx="13">
                  <c:v>17.321939709467831</c:v>
                </c:pt>
                <c:pt idx="14">
                  <c:v>17.243315505743197</c:v>
                </c:pt>
                <c:pt idx="15">
                  <c:v>17.38771103686555</c:v>
                </c:pt>
                <c:pt idx="16">
                  <c:v>18.46328457793793</c:v>
                </c:pt>
                <c:pt idx="17">
                  <c:v>18.815541927381997</c:v>
                </c:pt>
                <c:pt idx="18">
                  <c:v>15.420462380189997</c:v>
                </c:pt>
                <c:pt idx="19">
                  <c:v>15.839123154795127</c:v>
                </c:pt>
                <c:pt idx="20">
                  <c:v>8.6913451579242</c:v>
                </c:pt>
                <c:pt idx="21">
                  <c:v>11.935850162389197</c:v>
                </c:pt>
                <c:pt idx="22">
                  <c:v>14.275491354490837</c:v>
                </c:pt>
                <c:pt idx="23">
                  <c:v>13.888770685843928</c:v>
                </c:pt>
                <c:pt idx="24">
                  <c:v>12.541655946696595</c:v>
                </c:pt>
                <c:pt idx="25">
                  <c:v>12.633593421695229</c:v>
                </c:pt>
                <c:pt idx="26">
                  <c:v>13.07399919829404</c:v>
                </c:pt>
                <c:pt idx="27">
                  <c:v>11.533695979107661</c:v>
                </c:pt>
                <c:pt idx="28">
                  <c:v>11.44108808574846</c:v>
                </c:pt>
                <c:pt idx="29">
                  <c:v>12.55939538436999</c:v>
                </c:pt>
                <c:pt idx="30">
                  <c:v>12.852740846023536</c:v>
                </c:pt>
                <c:pt idx="31">
                  <c:v>13.518205682596127</c:v>
                </c:pt>
                <c:pt idx="32">
                  <c:v>12.040526198480441</c:v>
                </c:pt>
                <c:pt idx="33">
                  <c:v>13.385717007346415</c:v>
                </c:pt>
                <c:pt idx="34">
                  <c:v>12.675461398492333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D-402A-94EC-5AFFBCCF5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55160"/>
        <c:axId val="224854376"/>
      </c:lineChart>
      <c:catAx>
        <c:axId val="22485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57120"/>
        <c:crosses val="autoZero"/>
        <c:auto val="1"/>
        <c:lblAlgn val="ctr"/>
        <c:lblOffset val="100"/>
        <c:noMultiLvlLbl val="0"/>
      </c:catAx>
      <c:valAx>
        <c:axId val="2248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54768"/>
        <c:crosses val="autoZero"/>
        <c:crossBetween val="between"/>
      </c:valAx>
      <c:catAx>
        <c:axId val="224855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854376"/>
        <c:crosses val="autoZero"/>
        <c:auto val="1"/>
        <c:lblAlgn val="ctr"/>
        <c:lblOffset val="100"/>
        <c:noMultiLvlLbl val="0"/>
      </c:catAx>
      <c:valAx>
        <c:axId val="22485437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新設マンション着工戸数の住宅着工総数に占める割合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551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分譲住宅の推移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4795000805405"/>
          <c:y val="0.14494494494494495"/>
          <c:w val="0.8355374892217895"/>
          <c:h val="0.659706320493722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分譲住宅!$B$5:$B$39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分譲住宅!$D$5:$D$39</c:f>
              <c:numCache>
                <c:formatCode>#,##0</c:formatCode>
                <c:ptCount val="35"/>
                <c:pt idx="0">
                  <c:v>935</c:v>
                </c:pt>
                <c:pt idx="1">
                  <c:v>1545</c:v>
                </c:pt>
                <c:pt idx="2">
                  <c:v>987</c:v>
                </c:pt>
                <c:pt idx="3">
                  <c:v>1005</c:v>
                </c:pt>
                <c:pt idx="4">
                  <c:v>919</c:v>
                </c:pt>
                <c:pt idx="5">
                  <c:v>1357</c:v>
                </c:pt>
                <c:pt idx="6">
                  <c:v>774</c:v>
                </c:pt>
                <c:pt idx="7">
                  <c:v>1006</c:v>
                </c:pt>
                <c:pt idx="8">
                  <c:v>564</c:v>
                </c:pt>
                <c:pt idx="9">
                  <c:v>593</c:v>
                </c:pt>
                <c:pt idx="10">
                  <c:v>402</c:v>
                </c:pt>
                <c:pt idx="11">
                  <c:v>861</c:v>
                </c:pt>
                <c:pt idx="12">
                  <c:v>833</c:v>
                </c:pt>
                <c:pt idx="13">
                  <c:v>938</c:v>
                </c:pt>
                <c:pt idx="14">
                  <c:v>936</c:v>
                </c:pt>
                <c:pt idx="15">
                  <c:v>1003</c:v>
                </c:pt>
                <c:pt idx="16">
                  <c:v>1015</c:v>
                </c:pt>
                <c:pt idx="17" formatCode="#,##0_);[Red]\(#,##0\)">
                  <c:v>1057</c:v>
                </c:pt>
                <c:pt idx="18" formatCode="#,##0_);[Red]\(#,##0\)">
                  <c:v>480</c:v>
                </c:pt>
                <c:pt idx="19">
                  <c:v>1041</c:v>
                </c:pt>
                <c:pt idx="20">
                  <c:v>470</c:v>
                </c:pt>
                <c:pt idx="21">
                  <c:v>311</c:v>
                </c:pt>
                <c:pt idx="22">
                  <c:v>365</c:v>
                </c:pt>
                <c:pt idx="23">
                  <c:v>386</c:v>
                </c:pt>
                <c:pt idx="24">
                  <c:v>404</c:v>
                </c:pt>
                <c:pt idx="25">
                  <c:v>311</c:v>
                </c:pt>
                <c:pt idx="26">
                  <c:v>622</c:v>
                </c:pt>
                <c:pt idx="27">
                  <c:v>572</c:v>
                </c:pt>
                <c:pt idx="28">
                  <c:v>548</c:v>
                </c:pt>
                <c:pt idx="29">
                  <c:v>450</c:v>
                </c:pt>
                <c:pt idx="30">
                  <c:v>386</c:v>
                </c:pt>
                <c:pt idx="31">
                  <c:v>516</c:v>
                </c:pt>
                <c:pt idx="32">
                  <c:v>638</c:v>
                </c:pt>
                <c:pt idx="33">
                  <c:v>450</c:v>
                </c:pt>
                <c:pt idx="3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5-4A2F-903F-300D5940F6E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分譲住宅!$B$5:$B$39</c:f>
              <c:strCache>
                <c:ptCount val="35"/>
                <c:pt idx="0">
                  <c:v>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元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分譲住宅!$E$5:$E$39</c:f>
              <c:numCache>
                <c:formatCode>#,##0</c:formatCode>
                <c:ptCount val="35"/>
                <c:pt idx="0">
                  <c:v>1260</c:v>
                </c:pt>
                <c:pt idx="1">
                  <c:v>1512</c:v>
                </c:pt>
                <c:pt idx="2">
                  <c:v>1321</c:v>
                </c:pt>
                <c:pt idx="3">
                  <c:v>1289</c:v>
                </c:pt>
                <c:pt idx="4">
                  <c:v>1455</c:v>
                </c:pt>
                <c:pt idx="5">
                  <c:v>1401</c:v>
                </c:pt>
                <c:pt idx="6">
                  <c:v>1413</c:v>
                </c:pt>
                <c:pt idx="7">
                  <c:v>1325</c:v>
                </c:pt>
                <c:pt idx="8">
                  <c:v>1178</c:v>
                </c:pt>
                <c:pt idx="9">
                  <c:v>704</c:v>
                </c:pt>
                <c:pt idx="10">
                  <c:v>709</c:v>
                </c:pt>
                <c:pt idx="11">
                  <c:v>589</c:v>
                </c:pt>
                <c:pt idx="12">
                  <c:v>559</c:v>
                </c:pt>
                <c:pt idx="13">
                  <c:v>427</c:v>
                </c:pt>
                <c:pt idx="14">
                  <c:v>394</c:v>
                </c:pt>
                <c:pt idx="15">
                  <c:v>399</c:v>
                </c:pt>
                <c:pt idx="16">
                  <c:v>316</c:v>
                </c:pt>
                <c:pt idx="17">
                  <c:v>332</c:v>
                </c:pt>
                <c:pt idx="18">
                  <c:v>307</c:v>
                </c:pt>
                <c:pt idx="19">
                  <c:v>318</c:v>
                </c:pt>
                <c:pt idx="20">
                  <c:v>219</c:v>
                </c:pt>
                <c:pt idx="21">
                  <c:v>256</c:v>
                </c:pt>
                <c:pt idx="22">
                  <c:v>280</c:v>
                </c:pt>
                <c:pt idx="23">
                  <c:v>330</c:v>
                </c:pt>
                <c:pt idx="24">
                  <c:v>329</c:v>
                </c:pt>
                <c:pt idx="25">
                  <c:v>317</c:v>
                </c:pt>
                <c:pt idx="26">
                  <c:v>414</c:v>
                </c:pt>
                <c:pt idx="27">
                  <c:v>392</c:v>
                </c:pt>
                <c:pt idx="28">
                  <c:v>540</c:v>
                </c:pt>
                <c:pt idx="29">
                  <c:v>538</c:v>
                </c:pt>
                <c:pt idx="30">
                  <c:v>444</c:v>
                </c:pt>
                <c:pt idx="31">
                  <c:v>496</c:v>
                </c:pt>
                <c:pt idx="32">
                  <c:v>556</c:v>
                </c:pt>
                <c:pt idx="33">
                  <c:v>655</c:v>
                </c:pt>
                <c:pt idx="34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5-4A2F-903F-300D5940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857512"/>
        <c:axId val="224857904"/>
      </c:lineChart>
      <c:catAx>
        <c:axId val="22485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57904"/>
        <c:crosses val="autoZero"/>
        <c:auto val="1"/>
        <c:lblAlgn val="ctr"/>
        <c:lblOffset val="100"/>
        <c:noMultiLvlLbl val="0"/>
      </c:catAx>
      <c:valAx>
        <c:axId val="2248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57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新設分譲住宅</a:t>
            </a:r>
            <a:r>
              <a:rPr lang="ja-JP" altLang="en-US" sz="1400"/>
              <a:t>着工戸数（建て方別）</a:t>
            </a:r>
            <a:r>
              <a:rPr lang="ja-JP" sz="1400"/>
              <a:t>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'住宅着工戸数　年次'!$G$5</c:f>
              <c:strCache>
                <c:ptCount val="1"/>
                <c:pt idx="0">
                  <c:v>長屋建・共同住宅等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年次'!$G$6:$G$40</c:f>
              <c:numCache>
                <c:formatCode>#,##0_ ;[Red]\-#,##0\ </c:formatCode>
                <c:ptCount val="35"/>
                <c:pt idx="0">
                  <c:v>1051</c:v>
                </c:pt>
                <c:pt idx="1">
                  <c:v>1301</c:v>
                </c:pt>
                <c:pt idx="2">
                  <c:v>1440</c:v>
                </c:pt>
                <c:pt idx="3">
                  <c:v>791</c:v>
                </c:pt>
                <c:pt idx="4">
                  <c:v>950</c:v>
                </c:pt>
                <c:pt idx="5">
                  <c:v>1197</c:v>
                </c:pt>
                <c:pt idx="6">
                  <c:v>990</c:v>
                </c:pt>
                <c:pt idx="7">
                  <c:v>814</c:v>
                </c:pt>
                <c:pt idx="8">
                  <c:v>914</c:v>
                </c:pt>
                <c:pt idx="9">
                  <c:v>569</c:v>
                </c:pt>
                <c:pt idx="10">
                  <c:v>407</c:v>
                </c:pt>
                <c:pt idx="11">
                  <c:v>690</c:v>
                </c:pt>
                <c:pt idx="12">
                  <c:v>670</c:v>
                </c:pt>
                <c:pt idx="13">
                  <c:v>1106</c:v>
                </c:pt>
                <c:pt idx="14">
                  <c:v>883</c:v>
                </c:pt>
                <c:pt idx="15">
                  <c:v>936</c:v>
                </c:pt>
                <c:pt idx="16">
                  <c:v>1157</c:v>
                </c:pt>
                <c:pt idx="17">
                  <c:v>1118</c:v>
                </c:pt>
                <c:pt idx="18">
                  <c:v>464</c:v>
                </c:pt>
                <c:pt idx="19">
                  <c:v>945</c:v>
                </c:pt>
                <c:pt idx="20">
                  <c:v>642</c:v>
                </c:pt>
                <c:pt idx="21">
                  <c:v>311</c:v>
                </c:pt>
                <c:pt idx="22">
                  <c:v>337</c:v>
                </c:pt>
                <c:pt idx="23">
                  <c:v>321</c:v>
                </c:pt>
                <c:pt idx="24">
                  <c:v>420</c:v>
                </c:pt>
                <c:pt idx="25">
                  <c:v>317</c:v>
                </c:pt>
                <c:pt idx="26">
                  <c:v>597</c:v>
                </c:pt>
                <c:pt idx="27">
                  <c:v>561</c:v>
                </c:pt>
                <c:pt idx="28">
                  <c:v>553</c:v>
                </c:pt>
                <c:pt idx="29">
                  <c:v>490</c:v>
                </c:pt>
                <c:pt idx="30">
                  <c:v>355</c:v>
                </c:pt>
                <c:pt idx="31">
                  <c:v>518</c:v>
                </c:pt>
                <c:pt idx="32">
                  <c:v>607</c:v>
                </c:pt>
                <c:pt idx="33">
                  <c:v>524</c:v>
                </c:pt>
                <c:pt idx="34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A-4311-A582-C522F95479DA}"/>
            </c:ext>
          </c:extLst>
        </c:ser>
        <c:ser>
          <c:idx val="1"/>
          <c:order val="1"/>
          <c:tx>
            <c:strRef>
              <c:f>'住宅着工戸数　年次'!$H$5</c:f>
              <c:strCache>
                <c:ptCount val="1"/>
                <c:pt idx="0">
                  <c:v>一戸建て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'住宅着工戸数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'住宅着工戸数　年次'!$H$6:$H$40</c:f>
              <c:numCache>
                <c:formatCode>#,##0_ ;[Red]\-#,##0\ </c:formatCode>
                <c:ptCount val="35"/>
                <c:pt idx="0">
                  <c:v>1198</c:v>
                </c:pt>
                <c:pt idx="1">
                  <c:v>1474</c:v>
                </c:pt>
                <c:pt idx="2">
                  <c:v>1364</c:v>
                </c:pt>
                <c:pt idx="3">
                  <c:v>1291</c:v>
                </c:pt>
                <c:pt idx="4">
                  <c:v>1394</c:v>
                </c:pt>
                <c:pt idx="5">
                  <c:v>1428</c:v>
                </c:pt>
                <c:pt idx="6">
                  <c:v>1398</c:v>
                </c:pt>
                <c:pt idx="7">
                  <c:v>1452</c:v>
                </c:pt>
                <c:pt idx="8">
                  <c:v>1179</c:v>
                </c:pt>
                <c:pt idx="9">
                  <c:v>773</c:v>
                </c:pt>
                <c:pt idx="10">
                  <c:v>701</c:v>
                </c:pt>
                <c:pt idx="11">
                  <c:v>621</c:v>
                </c:pt>
                <c:pt idx="12">
                  <c:v>573</c:v>
                </c:pt>
                <c:pt idx="13">
                  <c:v>432</c:v>
                </c:pt>
                <c:pt idx="14">
                  <c:v>406</c:v>
                </c:pt>
                <c:pt idx="15">
                  <c:v>387</c:v>
                </c:pt>
                <c:pt idx="16">
                  <c:v>335</c:v>
                </c:pt>
                <c:pt idx="17">
                  <c:v>348</c:v>
                </c:pt>
                <c:pt idx="18">
                  <c:v>307</c:v>
                </c:pt>
                <c:pt idx="19">
                  <c:v>292</c:v>
                </c:pt>
                <c:pt idx="20">
                  <c:v>249</c:v>
                </c:pt>
                <c:pt idx="21">
                  <c:v>256</c:v>
                </c:pt>
                <c:pt idx="22">
                  <c:v>261</c:v>
                </c:pt>
                <c:pt idx="23">
                  <c:v>307</c:v>
                </c:pt>
                <c:pt idx="24">
                  <c:v>363</c:v>
                </c:pt>
                <c:pt idx="25">
                  <c:v>276</c:v>
                </c:pt>
                <c:pt idx="26">
                  <c:v>398</c:v>
                </c:pt>
                <c:pt idx="27">
                  <c:v>413</c:v>
                </c:pt>
                <c:pt idx="28">
                  <c:v>475</c:v>
                </c:pt>
                <c:pt idx="29">
                  <c:v>572</c:v>
                </c:pt>
                <c:pt idx="30">
                  <c:v>477</c:v>
                </c:pt>
                <c:pt idx="31">
                  <c:v>465</c:v>
                </c:pt>
                <c:pt idx="32">
                  <c:v>556</c:v>
                </c:pt>
                <c:pt idx="33">
                  <c:v>643</c:v>
                </c:pt>
                <c:pt idx="34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A-4311-A582-C522F9547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88584"/>
        <c:axId val="221690152"/>
      </c:areaChart>
      <c:catAx>
        <c:axId val="22168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0152"/>
        <c:crosses val="autoZero"/>
        <c:auto val="1"/>
        <c:lblAlgn val="ctr"/>
        <c:lblOffset val="100"/>
        <c:noMultiLvlLbl val="0"/>
      </c:catAx>
      <c:valAx>
        <c:axId val="2216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85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sz="1400"/>
              <a:t>香川県　新設住宅着工戸数（利用関係別）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2303807235677E-2"/>
          <c:y val="0.10866980986274102"/>
          <c:w val="0.91554437098480734"/>
          <c:h val="0.670137399848433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'住宅着工戸数　年度次'!$C$4:$C$5</c:f>
              <c:strCache>
                <c:ptCount val="2"/>
                <c:pt idx="0">
                  <c:v>持家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年度次'!$C$6:$C$40</c:f>
              <c:numCache>
                <c:formatCode>#,##0_ ;[Red]\-#,##0\ </c:formatCode>
                <c:ptCount val="35"/>
                <c:pt idx="0">
                  <c:v>4322</c:v>
                </c:pt>
                <c:pt idx="1">
                  <c:v>4073</c:v>
                </c:pt>
                <c:pt idx="2">
                  <c:v>3485</c:v>
                </c:pt>
                <c:pt idx="3">
                  <c:v>4249</c:v>
                </c:pt>
                <c:pt idx="4">
                  <c:v>4891</c:v>
                </c:pt>
                <c:pt idx="5">
                  <c:v>5531</c:v>
                </c:pt>
                <c:pt idx="6">
                  <c:v>4703</c:v>
                </c:pt>
                <c:pt idx="7">
                  <c:v>6114</c:v>
                </c:pt>
                <c:pt idx="8">
                  <c:v>4119</c:v>
                </c:pt>
                <c:pt idx="9">
                  <c:v>3843</c:v>
                </c:pt>
                <c:pt idx="10">
                  <c:v>4622</c:v>
                </c:pt>
                <c:pt idx="11">
                  <c:v>3934</c:v>
                </c:pt>
                <c:pt idx="12">
                  <c:v>3433</c:v>
                </c:pt>
                <c:pt idx="13">
                  <c:v>3262</c:v>
                </c:pt>
                <c:pt idx="14">
                  <c:v>3167</c:v>
                </c:pt>
                <c:pt idx="15">
                  <c:v>3668</c:v>
                </c:pt>
                <c:pt idx="16">
                  <c:v>3746</c:v>
                </c:pt>
                <c:pt idx="17">
                  <c:v>3643</c:v>
                </c:pt>
                <c:pt idx="18">
                  <c:v>3089</c:v>
                </c:pt>
                <c:pt idx="19">
                  <c:v>3191</c:v>
                </c:pt>
                <c:pt idx="20">
                  <c:v>2891</c:v>
                </c:pt>
                <c:pt idx="21">
                  <c:v>3109</c:v>
                </c:pt>
                <c:pt idx="22">
                  <c:v>3130</c:v>
                </c:pt>
                <c:pt idx="23">
                  <c:v>3126</c:v>
                </c:pt>
                <c:pt idx="24">
                  <c:v>3759</c:v>
                </c:pt>
                <c:pt idx="25">
                  <c:v>2964</c:v>
                </c:pt>
                <c:pt idx="26">
                  <c:v>2842</c:v>
                </c:pt>
                <c:pt idx="27">
                  <c:v>3002</c:v>
                </c:pt>
                <c:pt idx="28">
                  <c:v>2947</c:v>
                </c:pt>
                <c:pt idx="29">
                  <c:v>2866</c:v>
                </c:pt>
                <c:pt idx="30">
                  <c:v>2830</c:v>
                </c:pt>
                <c:pt idx="31">
                  <c:v>2574</c:v>
                </c:pt>
                <c:pt idx="32">
                  <c:v>2956</c:v>
                </c:pt>
                <c:pt idx="33">
                  <c:v>2567</c:v>
                </c:pt>
                <c:pt idx="34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66E-8C1F-830CA13F3E0A}"/>
            </c:ext>
          </c:extLst>
        </c:ser>
        <c:ser>
          <c:idx val="1"/>
          <c:order val="1"/>
          <c:tx>
            <c:strRef>
              <c:f>'住宅着工戸数　年度次'!$D$4:$D$5</c:f>
              <c:strCache>
                <c:ptCount val="2"/>
                <c:pt idx="0">
                  <c:v>貸家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年度次'!$D$6:$D$40</c:f>
              <c:numCache>
                <c:formatCode>#,##0_ ;[Red]\-#,##0\ </c:formatCode>
                <c:ptCount val="35"/>
                <c:pt idx="0">
                  <c:v>5138</c:v>
                </c:pt>
                <c:pt idx="1">
                  <c:v>4407</c:v>
                </c:pt>
                <c:pt idx="2">
                  <c:v>3206</c:v>
                </c:pt>
                <c:pt idx="3">
                  <c:v>3877</c:v>
                </c:pt>
                <c:pt idx="4">
                  <c:v>4833</c:v>
                </c:pt>
                <c:pt idx="5">
                  <c:v>4006</c:v>
                </c:pt>
                <c:pt idx="6">
                  <c:v>3531</c:v>
                </c:pt>
                <c:pt idx="7">
                  <c:v>3357</c:v>
                </c:pt>
                <c:pt idx="8">
                  <c:v>3001</c:v>
                </c:pt>
                <c:pt idx="9">
                  <c:v>3709</c:v>
                </c:pt>
                <c:pt idx="10">
                  <c:v>4000</c:v>
                </c:pt>
                <c:pt idx="11">
                  <c:v>3887</c:v>
                </c:pt>
                <c:pt idx="12">
                  <c:v>3429</c:v>
                </c:pt>
                <c:pt idx="13">
                  <c:v>3092</c:v>
                </c:pt>
                <c:pt idx="14">
                  <c:v>2778</c:v>
                </c:pt>
                <c:pt idx="15">
                  <c:v>3123</c:v>
                </c:pt>
                <c:pt idx="16">
                  <c:v>2548</c:v>
                </c:pt>
                <c:pt idx="17">
                  <c:v>2557</c:v>
                </c:pt>
                <c:pt idx="18">
                  <c:v>2763</c:v>
                </c:pt>
                <c:pt idx="19">
                  <c:v>2798</c:v>
                </c:pt>
                <c:pt idx="20">
                  <c:v>2040</c:v>
                </c:pt>
                <c:pt idx="21">
                  <c:v>1473</c:v>
                </c:pt>
                <c:pt idx="22">
                  <c:v>1575</c:v>
                </c:pt>
                <c:pt idx="23">
                  <c:v>1557</c:v>
                </c:pt>
                <c:pt idx="24">
                  <c:v>2379</c:v>
                </c:pt>
                <c:pt idx="25">
                  <c:v>2437</c:v>
                </c:pt>
                <c:pt idx="26">
                  <c:v>2589</c:v>
                </c:pt>
                <c:pt idx="27">
                  <c:v>2783</c:v>
                </c:pt>
                <c:pt idx="28">
                  <c:v>2869</c:v>
                </c:pt>
                <c:pt idx="29">
                  <c:v>2218</c:v>
                </c:pt>
                <c:pt idx="30">
                  <c:v>1653</c:v>
                </c:pt>
                <c:pt idx="31">
                  <c:v>1078</c:v>
                </c:pt>
                <c:pt idx="32">
                  <c:v>1552</c:v>
                </c:pt>
                <c:pt idx="33">
                  <c:v>1735</c:v>
                </c:pt>
                <c:pt idx="34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5-466E-8C1F-830CA13F3E0A}"/>
            </c:ext>
          </c:extLst>
        </c:ser>
        <c:ser>
          <c:idx val="2"/>
          <c:order val="2"/>
          <c:tx>
            <c:strRef>
              <c:f>'住宅着工戸数　年度次'!$E$4:$E$5</c:f>
              <c:strCache>
                <c:ptCount val="2"/>
                <c:pt idx="0">
                  <c:v>給与住宅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年度次'!$E$6:$E$40</c:f>
              <c:numCache>
                <c:formatCode>#,##0_ ;[Red]\-#,##0\ </c:formatCode>
                <c:ptCount val="35"/>
                <c:pt idx="0">
                  <c:v>109</c:v>
                </c:pt>
                <c:pt idx="1">
                  <c:v>121</c:v>
                </c:pt>
                <c:pt idx="2">
                  <c:v>251</c:v>
                </c:pt>
                <c:pt idx="3">
                  <c:v>183</c:v>
                </c:pt>
                <c:pt idx="4">
                  <c:v>168</c:v>
                </c:pt>
                <c:pt idx="5">
                  <c:v>211</c:v>
                </c:pt>
                <c:pt idx="6">
                  <c:v>107</c:v>
                </c:pt>
                <c:pt idx="7">
                  <c:v>139</c:v>
                </c:pt>
                <c:pt idx="8">
                  <c:v>246</c:v>
                </c:pt>
                <c:pt idx="9">
                  <c:v>66</c:v>
                </c:pt>
                <c:pt idx="10">
                  <c:v>45</c:v>
                </c:pt>
                <c:pt idx="11">
                  <c:v>115</c:v>
                </c:pt>
                <c:pt idx="12">
                  <c:v>22</c:v>
                </c:pt>
                <c:pt idx="13">
                  <c:v>41</c:v>
                </c:pt>
                <c:pt idx="14">
                  <c:v>73</c:v>
                </c:pt>
                <c:pt idx="15">
                  <c:v>89</c:v>
                </c:pt>
                <c:pt idx="16">
                  <c:v>126</c:v>
                </c:pt>
                <c:pt idx="17">
                  <c:v>123</c:v>
                </c:pt>
                <c:pt idx="18">
                  <c:v>91</c:v>
                </c:pt>
                <c:pt idx="19">
                  <c:v>144</c:v>
                </c:pt>
                <c:pt idx="20">
                  <c:v>60</c:v>
                </c:pt>
                <c:pt idx="21">
                  <c:v>306</c:v>
                </c:pt>
                <c:pt idx="22">
                  <c:v>68</c:v>
                </c:pt>
                <c:pt idx="23">
                  <c:v>8</c:v>
                </c:pt>
                <c:pt idx="24">
                  <c:v>28</c:v>
                </c:pt>
                <c:pt idx="25">
                  <c:v>24</c:v>
                </c:pt>
                <c:pt idx="26">
                  <c:v>71</c:v>
                </c:pt>
                <c:pt idx="27">
                  <c:v>40</c:v>
                </c:pt>
                <c:pt idx="28">
                  <c:v>42</c:v>
                </c:pt>
                <c:pt idx="29">
                  <c:v>1</c:v>
                </c:pt>
                <c:pt idx="30">
                  <c:v>34</c:v>
                </c:pt>
                <c:pt idx="31">
                  <c:v>24</c:v>
                </c:pt>
                <c:pt idx="32">
                  <c:v>10</c:v>
                </c:pt>
                <c:pt idx="33">
                  <c:v>27</c:v>
                </c:pt>
                <c:pt idx="3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5-466E-8C1F-830CA13F3E0A}"/>
            </c:ext>
          </c:extLst>
        </c:ser>
        <c:ser>
          <c:idx val="3"/>
          <c:order val="3"/>
          <c:tx>
            <c:strRef>
              <c:f>'住宅着工戸数　年度次'!$F$4:$F$5</c:f>
              <c:strCache>
                <c:ptCount val="2"/>
                <c:pt idx="0">
                  <c:v>分譲住宅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年度次'!$F$6:$F$40</c:f>
              <c:numCache>
                <c:formatCode>#,##0_ ;[Red]\-#,##0\ </c:formatCode>
                <c:ptCount val="35"/>
                <c:pt idx="0">
                  <c:v>2195</c:v>
                </c:pt>
                <c:pt idx="1">
                  <c:v>3057</c:v>
                </c:pt>
                <c:pt idx="2">
                  <c:v>2308</c:v>
                </c:pt>
                <c:pt idx="3">
                  <c:v>2294</c:v>
                </c:pt>
                <c:pt idx="4">
                  <c:v>2374</c:v>
                </c:pt>
                <c:pt idx="5">
                  <c:v>2758</c:v>
                </c:pt>
                <c:pt idx="6">
                  <c:v>2187</c:v>
                </c:pt>
                <c:pt idx="7">
                  <c:v>2331</c:v>
                </c:pt>
                <c:pt idx="8">
                  <c:v>1742</c:v>
                </c:pt>
                <c:pt idx="9">
                  <c:v>1297</c:v>
                </c:pt>
                <c:pt idx="10">
                  <c:v>1111</c:v>
                </c:pt>
                <c:pt idx="11">
                  <c:v>1450</c:v>
                </c:pt>
                <c:pt idx="12">
                  <c:v>1392</c:v>
                </c:pt>
                <c:pt idx="13">
                  <c:v>1365</c:v>
                </c:pt>
                <c:pt idx="14">
                  <c:v>1330</c:v>
                </c:pt>
                <c:pt idx="15">
                  <c:v>1402</c:v>
                </c:pt>
                <c:pt idx="16">
                  <c:v>1331</c:v>
                </c:pt>
                <c:pt idx="17">
                  <c:v>1389</c:v>
                </c:pt>
                <c:pt idx="18">
                  <c:v>787</c:v>
                </c:pt>
                <c:pt idx="19">
                  <c:v>1359</c:v>
                </c:pt>
                <c:pt idx="20">
                  <c:v>689</c:v>
                </c:pt>
                <c:pt idx="21">
                  <c:v>567</c:v>
                </c:pt>
                <c:pt idx="22">
                  <c:v>645</c:v>
                </c:pt>
                <c:pt idx="23">
                  <c:v>716</c:v>
                </c:pt>
                <c:pt idx="24">
                  <c:v>733</c:v>
                </c:pt>
                <c:pt idx="25">
                  <c:v>628</c:v>
                </c:pt>
                <c:pt idx="26">
                  <c:v>1036</c:v>
                </c:pt>
                <c:pt idx="27">
                  <c:v>964</c:v>
                </c:pt>
                <c:pt idx="28">
                  <c:v>1088</c:v>
                </c:pt>
                <c:pt idx="29">
                  <c:v>988</c:v>
                </c:pt>
                <c:pt idx="30">
                  <c:v>830</c:v>
                </c:pt>
                <c:pt idx="31">
                  <c:v>1012</c:v>
                </c:pt>
                <c:pt idx="32">
                  <c:v>1194</c:v>
                </c:pt>
                <c:pt idx="33">
                  <c:v>1105</c:v>
                </c:pt>
                <c:pt idx="34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5-466E-8C1F-830CA13F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691328"/>
        <c:axId val="221692112"/>
      </c:barChart>
      <c:catAx>
        <c:axId val="2216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2112"/>
        <c:crosses val="autoZero"/>
        <c:auto val="1"/>
        <c:lblAlgn val="ctr"/>
        <c:lblOffset val="100"/>
        <c:noMultiLvlLbl val="0"/>
      </c:catAx>
      <c:valAx>
        <c:axId val="22169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総</a:t>
            </a:r>
            <a:r>
              <a:rPr lang="ja-JP" sz="1400"/>
              <a:t>戸数・前年度比）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年度次'!$I$6:$I$40</c:f>
              <c:numCache>
                <c:formatCode>#,##0_ ;[Red]\-#,##0\ </c:formatCode>
                <c:ptCount val="35"/>
                <c:pt idx="0">
                  <c:v>11764</c:v>
                </c:pt>
                <c:pt idx="1">
                  <c:v>11658</c:v>
                </c:pt>
                <c:pt idx="2">
                  <c:v>9250</c:v>
                </c:pt>
                <c:pt idx="3">
                  <c:v>10603</c:v>
                </c:pt>
                <c:pt idx="4">
                  <c:v>12266</c:v>
                </c:pt>
                <c:pt idx="5">
                  <c:v>12506</c:v>
                </c:pt>
                <c:pt idx="6">
                  <c:v>10528</c:v>
                </c:pt>
                <c:pt idx="7">
                  <c:v>11941</c:v>
                </c:pt>
                <c:pt idx="8">
                  <c:v>9108</c:v>
                </c:pt>
                <c:pt idx="9">
                  <c:v>8915</c:v>
                </c:pt>
                <c:pt idx="10">
                  <c:v>9778</c:v>
                </c:pt>
                <c:pt idx="11">
                  <c:v>9386</c:v>
                </c:pt>
                <c:pt idx="12">
                  <c:v>8276</c:v>
                </c:pt>
                <c:pt idx="13">
                  <c:v>7760</c:v>
                </c:pt>
                <c:pt idx="14">
                  <c:v>7348</c:v>
                </c:pt>
                <c:pt idx="15">
                  <c:v>8282</c:v>
                </c:pt>
                <c:pt idx="16">
                  <c:v>7751</c:v>
                </c:pt>
                <c:pt idx="17">
                  <c:v>7712</c:v>
                </c:pt>
                <c:pt idx="18">
                  <c:v>6730</c:v>
                </c:pt>
                <c:pt idx="19">
                  <c:v>7492</c:v>
                </c:pt>
                <c:pt idx="20">
                  <c:v>5680</c:v>
                </c:pt>
                <c:pt idx="21">
                  <c:v>5455</c:v>
                </c:pt>
                <c:pt idx="22">
                  <c:v>5418</c:v>
                </c:pt>
                <c:pt idx="23">
                  <c:v>5407</c:v>
                </c:pt>
                <c:pt idx="24">
                  <c:v>6899</c:v>
                </c:pt>
                <c:pt idx="25">
                  <c:v>6053</c:v>
                </c:pt>
                <c:pt idx="26">
                  <c:v>6538</c:v>
                </c:pt>
                <c:pt idx="27">
                  <c:v>6789</c:v>
                </c:pt>
                <c:pt idx="28">
                  <c:v>6946</c:v>
                </c:pt>
                <c:pt idx="29">
                  <c:v>6073</c:v>
                </c:pt>
                <c:pt idx="30">
                  <c:v>5347</c:v>
                </c:pt>
                <c:pt idx="31">
                  <c:v>4688</c:v>
                </c:pt>
                <c:pt idx="32">
                  <c:v>5712</c:v>
                </c:pt>
                <c:pt idx="33">
                  <c:v>5434</c:v>
                </c:pt>
                <c:pt idx="34">
                  <c:v>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4-4AE1-8E4F-5679ABD6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64096"/>
        <c:axId val="22536644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年度次'!$J$6:$J$40</c:f>
              <c:numCache>
                <c:formatCode>0.0%</c:formatCode>
                <c:ptCount val="35"/>
                <c:pt idx="1">
                  <c:v>0.99098945936756211</c:v>
                </c:pt>
                <c:pt idx="2">
                  <c:v>0.79344656030193861</c:v>
                </c:pt>
                <c:pt idx="3">
                  <c:v>1.1462702702702703</c:v>
                </c:pt>
                <c:pt idx="4">
                  <c:v>1.1568424030934641</c:v>
                </c:pt>
                <c:pt idx="5">
                  <c:v>1.0195662807761292</c:v>
                </c:pt>
                <c:pt idx="6">
                  <c:v>0.84183591875899566</c:v>
                </c:pt>
                <c:pt idx="7">
                  <c:v>1.1342135258358663</c:v>
                </c:pt>
                <c:pt idx="8">
                  <c:v>0.76275018842642994</c:v>
                </c:pt>
                <c:pt idx="9">
                  <c:v>0.97880983750548967</c:v>
                </c:pt>
                <c:pt idx="10">
                  <c:v>1.0968031407739764</c:v>
                </c:pt>
                <c:pt idx="11">
                  <c:v>0.95991000204540811</c:v>
                </c:pt>
                <c:pt idx="12">
                  <c:v>0.8817387598551033</c:v>
                </c:pt>
                <c:pt idx="13">
                  <c:v>0.93765103914934755</c:v>
                </c:pt>
                <c:pt idx="14">
                  <c:v>0.94690721649484533</c:v>
                </c:pt>
                <c:pt idx="15">
                  <c:v>1.1271094175285792</c:v>
                </c:pt>
                <c:pt idx="16">
                  <c:v>0.93588505191982618</c:v>
                </c:pt>
                <c:pt idx="17">
                  <c:v>0.9949683911753322</c:v>
                </c:pt>
                <c:pt idx="18">
                  <c:v>0.87266597510373445</c:v>
                </c:pt>
                <c:pt idx="19">
                  <c:v>1.1132243684992571</c:v>
                </c:pt>
                <c:pt idx="20">
                  <c:v>0.75814201815269622</c:v>
                </c:pt>
                <c:pt idx="21">
                  <c:v>0.960387323943662</c:v>
                </c:pt>
                <c:pt idx="22">
                  <c:v>0.9932172318973419</c:v>
                </c:pt>
                <c:pt idx="23">
                  <c:v>0.99796973052787008</c:v>
                </c:pt>
                <c:pt idx="24">
                  <c:v>1.2759385981135565</c:v>
                </c:pt>
                <c:pt idx="25">
                  <c:v>0.87737353239599947</c:v>
                </c:pt>
                <c:pt idx="26">
                  <c:v>1.0801255575747564</c:v>
                </c:pt>
                <c:pt idx="27">
                  <c:v>1.0383909452431936</c:v>
                </c:pt>
                <c:pt idx="28">
                  <c:v>1.0231256444248049</c:v>
                </c:pt>
                <c:pt idx="29">
                  <c:v>0.87431615318168732</c:v>
                </c:pt>
                <c:pt idx="30">
                  <c:v>0.8804544706076074</c:v>
                </c:pt>
                <c:pt idx="31">
                  <c:v>0.87675331961847769</c:v>
                </c:pt>
                <c:pt idx="32">
                  <c:v>1.2184300341296928</c:v>
                </c:pt>
                <c:pt idx="33">
                  <c:v>0.9513305322128851</c:v>
                </c:pt>
                <c:pt idx="34">
                  <c:v>0.94092749355907246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4-4AE1-8E4F-5679ABD6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70368"/>
        <c:axId val="225367232"/>
      </c:lineChart>
      <c:catAx>
        <c:axId val="2253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6448"/>
        <c:crosses val="autoZero"/>
        <c:auto val="1"/>
        <c:lblAlgn val="ctr"/>
        <c:lblOffset val="100"/>
        <c:noMultiLvlLbl val="0"/>
      </c:catAx>
      <c:valAx>
        <c:axId val="2253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4096"/>
        <c:crosses val="autoZero"/>
        <c:crossBetween val="between"/>
      </c:valAx>
      <c:catAx>
        <c:axId val="22537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367232"/>
        <c:crosses val="autoZero"/>
        <c:auto val="1"/>
        <c:lblAlgn val="ctr"/>
        <c:lblOffset val="100"/>
        <c:noMultiLvlLbl val="0"/>
      </c:catAx>
      <c:valAx>
        <c:axId val="225367232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前年度比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703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新設分譲住宅</a:t>
            </a:r>
            <a:r>
              <a:rPr lang="ja-JP" altLang="en-US" sz="1400"/>
              <a:t>（建て方別）</a:t>
            </a:r>
            <a:r>
              <a:rPr lang="ja-JP" sz="1400"/>
              <a:t>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'住宅着工戸数　年度次'!$G$5</c:f>
              <c:strCache>
                <c:ptCount val="1"/>
                <c:pt idx="0">
                  <c:v>長屋建・共同住宅等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年度次'!$G$6:$G$40</c:f>
              <c:numCache>
                <c:formatCode>#,##0_ ;[Red]\-#,##0\ </c:formatCode>
                <c:ptCount val="35"/>
                <c:pt idx="0">
                  <c:v>935</c:v>
                </c:pt>
                <c:pt idx="1">
                  <c:v>1545</c:v>
                </c:pt>
                <c:pt idx="2">
                  <c:v>987</c:v>
                </c:pt>
                <c:pt idx="3">
                  <c:v>1005</c:v>
                </c:pt>
                <c:pt idx="4">
                  <c:v>919</c:v>
                </c:pt>
                <c:pt idx="5">
                  <c:v>1357</c:v>
                </c:pt>
                <c:pt idx="6">
                  <c:v>774</c:v>
                </c:pt>
                <c:pt idx="7">
                  <c:v>1006</c:v>
                </c:pt>
                <c:pt idx="8">
                  <c:v>564</c:v>
                </c:pt>
                <c:pt idx="9">
                  <c:v>593</c:v>
                </c:pt>
                <c:pt idx="10">
                  <c:v>402</c:v>
                </c:pt>
                <c:pt idx="11">
                  <c:v>861</c:v>
                </c:pt>
                <c:pt idx="12">
                  <c:v>833</c:v>
                </c:pt>
                <c:pt idx="13">
                  <c:v>938</c:v>
                </c:pt>
                <c:pt idx="14">
                  <c:v>936</c:v>
                </c:pt>
                <c:pt idx="15">
                  <c:v>1003</c:v>
                </c:pt>
                <c:pt idx="16">
                  <c:v>1015</c:v>
                </c:pt>
                <c:pt idx="17">
                  <c:v>1057</c:v>
                </c:pt>
                <c:pt idx="18">
                  <c:v>480</c:v>
                </c:pt>
                <c:pt idx="19">
                  <c:v>1041</c:v>
                </c:pt>
                <c:pt idx="20">
                  <c:v>470</c:v>
                </c:pt>
                <c:pt idx="21">
                  <c:v>311</c:v>
                </c:pt>
                <c:pt idx="22">
                  <c:v>365</c:v>
                </c:pt>
                <c:pt idx="23">
                  <c:v>386</c:v>
                </c:pt>
                <c:pt idx="24">
                  <c:v>404</c:v>
                </c:pt>
                <c:pt idx="25">
                  <c:v>311</c:v>
                </c:pt>
                <c:pt idx="26">
                  <c:v>622</c:v>
                </c:pt>
                <c:pt idx="27">
                  <c:v>572</c:v>
                </c:pt>
                <c:pt idx="28">
                  <c:v>548</c:v>
                </c:pt>
                <c:pt idx="29">
                  <c:v>450</c:v>
                </c:pt>
                <c:pt idx="30">
                  <c:v>386</c:v>
                </c:pt>
                <c:pt idx="31">
                  <c:v>516</c:v>
                </c:pt>
                <c:pt idx="32">
                  <c:v>638</c:v>
                </c:pt>
                <c:pt idx="33">
                  <c:v>450</c:v>
                </c:pt>
                <c:pt idx="34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0-4771-A5CB-8CF1AF4D85FE}"/>
            </c:ext>
          </c:extLst>
        </c:ser>
        <c:ser>
          <c:idx val="1"/>
          <c:order val="1"/>
          <c:tx>
            <c:strRef>
              <c:f>'住宅着工戸数　年度次'!$H$5</c:f>
              <c:strCache>
                <c:ptCount val="1"/>
                <c:pt idx="0">
                  <c:v>一戸建て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'住宅着工戸数　年度次'!$B$6:$B$40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'住宅着工戸数　年度次'!$H$6:$H$40</c:f>
              <c:numCache>
                <c:formatCode>#,##0_ ;[Red]\-#,##0\ </c:formatCode>
                <c:ptCount val="35"/>
                <c:pt idx="0">
                  <c:v>1260</c:v>
                </c:pt>
                <c:pt idx="1">
                  <c:v>1512</c:v>
                </c:pt>
                <c:pt idx="2">
                  <c:v>1321</c:v>
                </c:pt>
                <c:pt idx="3">
                  <c:v>1289</c:v>
                </c:pt>
                <c:pt idx="4">
                  <c:v>1455</c:v>
                </c:pt>
                <c:pt idx="5">
                  <c:v>1401</c:v>
                </c:pt>
                <c:pt idx="6">
                  <c:v>1413</c:v>
                </c:pt>
                <c:pt idx="7">
                  <c:v>1325</c:v>
                </c:pt>
                <c:pt idx="8">
                  <c:v>1178</c:v>
                </c:pt>
                <c:pt idx="9">
                  <c:v>704</c:v>
                </c:pt>
                <c:pt idx="10">
                  <c:v>709</c:v>
                </c:pt>
                <c:pt idx="11">
                  <c:v>589</c:v>
                </c:pt>
                <c:pt idx="12">
                  <c:v>559</c:v>
                </c:pt>
                <c:pt idx="13">
                  <c:v>427</c:v>
                </c:pt>
                <c:pt idx="14">
                  <c:v>394</c:v>
                </c:pt>
                <c:pt idx="15">
                  <c:v>399</c:v>
                </c:pt>
                <c:pt idx="16">
                  <c:v>316</c:v>
                </c:pt>
                <c:pt idx="17">
                  <c:v>332</c:v>
                </c:pt>
                <c:pt idx="18">
                  <c:v>307</c:v>
                </c:pt>
                <c:pt idx="19">
                  <c:v>316</c:v>
                </c:pt>
                <c:pt idx="20">
                  <c:v>219</c:v>
                </c:pt>
                <c:pt idx="21">
                  <c:v>256</c:v>
                </c:pt>
                <c:pt idx="22">
                  <c:v>280</c:v>
                </c:pt>
                <c:pt idx="23">
                  <c:v>330</c:v>
                </c:pt>
                <c:pt idx="24">
                  <c:v>329</c:v>
                </c:pt>
                <c:pt idx="25">
                  <c:v>317</c:v>
                </c:pt>
                <c:pt idx="26">
                  <c:v>414</c:v>
                </c:pt>
                <c:pt idx="27">
                  <c:v>392</c:v>
                </c:pt>
                <c:pt idx="28">
                  <c:v>540</c:v>
                </c:pt>
                <c:pt idx="29">
                  <c:v>538</c:v>
                </c:pt>
                <c:pt idx="30">
                  <c:v>444</c:v>
                </c:pt>
                <c:pt idx="31">
                  <c:v>496</c:v>
                </c:pt>
                <c:pt idx="32">
                  <c:v>556</c:v>
                </c:pt>
                <c:pt idx="33">
                  <c:v>655</c:v>
                </c:pt>
                <c:pt idx="34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0-4771-A5CB-8CF1AF4D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63704"/>
        <c:axId val="225365664"/>
      </c:areaChart>
      <c:catAx>
        <c:axId val="22536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5664"/>
        <c:crosses val="autoZero"/>
        <c:auto val="1"/>
        <c:lblAlgn val="ctr"/>
        <c:lblOffset val="100"/>
        <c:noMultiLvlLbl val="0"/>
      </c:catAx>
      <c:valAx>
        <c:axId val="22536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37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木造・非木造</a:t>
            </a:r>
            <a:r>
              <a:rPr lang="ja-JP" sz="1400"/>
              <a:t>別）　</a:t>
            </a:r>
            <a:r>
              <a:rPr lang="en-US" sz="1400"/>
              <a:t>【</a:t>
            </a:r>
            <a:r>
              <a:rPr lang="ja-JP" altLang="en-US" sz="1400"/>
              <a:t>年度次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'木造・非木造　年度次'!$C$4:$F$4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年度次'!$C$7:$C$41</c:f>
              <c:numCache>
                <c:formatCode>#,##0</c:formatCode>
                <c:ptCount val="35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6-4B79-BC2B-651C1F1398BD}"/>
            </c:ext>
          </c:extLst>
        </c:ser>
        <c:ser>
          <c:idx val="4"/>
          <c:order val="1"/>
          <c:tx>
            <c:strRef>
              <c:f>'木造・非木造　年度次'!$G$4:$H$4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年度次'!$G$7:$G$41</c:f>
              <c:numCache>
                <c:formatCode>#,##0_);[Red]\(#,##0\)</c:formatCode>
                <c:ptCount val="35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1366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6-4B79-BC2B-651C1F13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367624"/>
        <c:axId val="225366840"/>
      </c:barChart>
      <c:catAx>
        <c:axId val="22536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6840"/>
        <c:crosses val="autoZero"/>
        <c:auto val="1"/>
        <c:lblAlgn val="ctr"/>
        <c:lblOffset val="100"/>
        <c:noMultiLvlLbl val="0"/>
      </c:catAx>
      <c:valAx>
        <c:axId val="22536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7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木造・非木造別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altLang="en-US" sz="1400"/>
              <a:t>年度次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'木造・非木造　年度次'!$C$4:$F$4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年度次'!$C$7:$C$41</c:f>
              <c:numCache>
                <c:formatCode>#,##0</c:formatCode>
                <c:ptCount val="35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A-4B30-B472-2704514C324C}"/>
            </c:ext>
          </c:extLst>
        </c:ser>
        <c:ser>
          <c:idx val="4"/>
          <c:order val="2"/>
          <c:tx>
            <c:strRef>
              <c:f>'木造・非木造　年度次'!$G$4:$H$4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年度次'!$G$7:$G$41</c:f>
              <c:numCache>
                <c:formatCode>#,##0_);[Red]\(#,##0\)</c:formatCode>
                <c:ptCount val="35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1366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A-4B30-B472-2704514C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3312"/>
        <c:axId val="225369584"/>
      </c:barChart>
      <c:lineChart>
        <c:grouping val="standard"/>
        <c:varyColors val="0"/>
        <c:ser>
          <c:idx val="1"/>
          <c:order val="1"/>
          <c:tx>
            <c:v>総計に占める木造戸数の割合</c:v>
          </c:tx>
          <c:marker>
            <c:symbol val="none"/>
          </c:marker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年度次'!$D$7:$D$41</c:f>
              <c:numCache>
                <c:formatCode>0.0%</c:formatCode>
                <c:ptCount val="35"/>
                <c:pt idx="0">
                  <c:v>0.43820129207752467</c:v>
                </c:pt>
                <c:pt idx="1">
                  <c:v>0.42957625664779553</c:v>
                </c:pt>
                <c:pt idx="2">
                  <c:v>0.48529729729729731</c:v>
                </c:pt>
                <c:pt idx="3">
                  <c:v>0.489106856550033</c:v>
                </c:pt>
                <c:pt idx="4">
                  <c:v>0.45744333931191911</c:v>
                </c:pt>
                <c:pt idx="5">
                  <c:v>0.48408763793379178</c:v>
                </c:pt>
                <c:pt idx="6">
                  <c:v>0.5210866261398176</c:v>
                </c:pt>
                <c:pt idx="7">
                  <c:v>0.51896826061468893</c:v>
                </c:pt>
                <c:pt idx="8">
                  <c:v>0.4787000439174352</c:v>
                </c:pt>
                <c:pt idx="9">
                  <c:v>0.47279865395401011</c:v>
                </c:pt>
                <c:pt idx="10">
                  <c:v>0.48465943955819185</c:v>
                </c:pt>
                <c:pt idx="11">
                  <c:v>0.43735350522054123</c:v>
                </c:pt>
                <c:pt idx="12">
                  <c:v>0.45009666505558243</c:v>
                </c:pt>
                <c:pt idx="13">
                  <c:v>0.44561855670103095</c:v>
                </c:pt>
                <c:pt idx="14">
                  <c:v>0.45740337506804574</c:v>
                </c:pt>
                <c:pt idx="15">
                  <c:v>0.53996619174112537</c:v>
                </c:pt>
                <c:pt idx="16">
                  <c:v>0.55760547026190166</c:v>
                </c:pt>
                <c:pt idx="17">
                  <c:v>0.54304979253112029</c:v>
                </c:pt>
                <c:pt idx="18">
                  <c:v>0.66092124814264486</c:v>
                </c:pt>
                <c:pt idx="19">
                  <c:v>0.59036305392418575</c:v>
                </c:pt>
                <c:pt idx="20">
                  <c:v>0.67658450704225348</c:v>
                </c:pt>
                <c:pt idx="21">
                  <c:v>0.68579285059578365</c:v>
                </c:pt>
                <c:pt idx="22">
                  <c:v>0.71816168327796237</c:v>
                </c:pt>
                <c:pt idx="23">
                  <c:v>0.71782544378698221</c:v>
                </c:pt>
                <c:pt idx="24">
                  <c:v>0.67734454268734601</c:v>
                </c:pt>
                <c:pt idx="25">
                  <c:v>0.70444407731703285</c:v>
                </c:pt>
                <c:pt idx="26">
                  <c:v>0.71887427347812782</c:v>
                </c:pt>
                <c:pt idx="27">
                  <c:v>0.69480041243187507</c:v>
                </c:pt>
                <c:pt idx="28">
                  <c:v>0.68067952778577601</c:v>
                </c:pt>
                <c:pt idx="29">
                  <c:v>0.69240902354684675</c:v>
                </c:pt>
                <c:pt idx="30">
                  <c:v>0.74448185559296676</c:v>
                </c:pt>
                <c:pt idx="31">
                  <c:v>0.71331058020477811</c:v>
                </c:pt>
                <c:pt idx="32">
                  <c:v>0.7050070028011205</c:v>
                </c:pt>
                <c:pt idx="33">
                  <c:v>0.72874493927125505</c:v>
                </c:pt>
                <c:pt idx="34">
                  <c:v>0.73107764521807161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A-4B30-B472-2704514C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62920"/>
        <c:axId val="225364488"/>
      </c:lineChart>
      <c:catAx>
        <c:axId val="2253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9584"/>
        <c:crosses val="autoZero"/>
        <c:auto val="1"/>
        <c:lblAlgn val="ctr"/>
        <c:lblOffset val="100"/>
        <c:noMultiLvlLbl val="0"/>
      </c:catAx>
      <c:valAx>
        <c:axId val="22536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3312"/>
        <c:crosses val="autoZero"/>
        <c:crossBetween val="between"/>
      </c:valAx>
      <c:catAx>
        <c:axId val="22536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364488"/>
        <c:crosses val="autoZero"/>
        <c:auto val="1"/>
        <c:lblAlgn val="ctr"/>
        <c:lblOffset val="100"/>
        <c:noMultiLvlLbl val="0"/>
      </c:catAx>
      <c:valAx>
        <c:axId val="225364488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木造戸数の割合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2536292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643394380839868"/>
          <c:y val="0.91744134026695168"/>
          <c:w val="0.63879883771602575"/>
          <c:h val="5.723674618395523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着工数（</a:t>
            </a:r>
            <a:r>
              <a:rPr lang="ja-JP" altLang="en-US" sz="1400"/>
              <a:t>香川県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strRef>
              <c:f>'建築着工数　年次'!$B$6:$B$40</c:f>
              <c:strCache>
                <c:ptCount val="35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</c:strCache>
            </c:strRef>
          </c:cat>
          <c:val>
            <c:numRef>
              <c:f>'建築着工数　年次'!$C$6:$C$40</c:f>
              <c:numCache>
                <c:formatCode>#,##0_);[Red]\(#,##0\)</c:formatCode>
                <c:ptCount val="35"/>
                <c:pt idx="0">
                  <c:v>9582</c:v>
                </c:pt>
                <c:pt idx="1">
                  <c:v>9600</c:v>
                </c:pt>
                <c:pt idx="2">
                  <c:v>8762</c:v>
                </c:pt>
                <c:pt idx="3">
                  <c:v>9174</c:v>
                </c:pt>
                <c:pt idx="4">
                  <c:v>9982</c:v>
                </c:pt>
                <c:pt idx="5">
                  <c:v>10279</c:v>
                </c:pt>
                <c:pt idx="6">
                  <c:v>9283</c:v>
                </c:pt>
                <c:pt idx="7">
                  <c:v>10409</c:v>
                </c:pt>
                <c:pt idx="8">
                  <c:v>8453</c:v>
                </c:pt>
                <c:pt idx="9">
                  <c:v>7171</c:v>
                </c:pt>
                <c:pt idx="10">
                  <c:v>7616</c:v>
                </c:pt>
                <c:pt idx="11">
                  <c:v>7314</c:v>
                </c:pt>
                <c:pt idx="12">
                  <c:v>6582</c:v>
                </c:pt>
                <c:pt idx="13">
                  <c:v>6005</c:v>
                </c:pt>
                <c:pt idx="14">
                  <c:v>5760</c:v>
                </c:pt>
                <c:pt idx="15">
                  <c:v>6242</c:v>
                </c:pt>
                <c:pt idx="16">
                  <c:v>6301</c:v>
                </c:pt>
                <c:pt idx="17">
                  <c:v>6071</c:v>
                </c:pt>
                <c:pt idx="18">
                  <c:v>5352</c:v>
                </c:pt>
                <c:pt idx="19">
                  <c:v>5382</c:v>
                </c:pt>
                <c:pt idx="20">
                  <c:v>4583</c:v>
                </c:pt>
                <c:pt idx="21">
                  <c:v>4859</c:v>
                </c:pt>
                <c:pt idx="22">
                  <c:v>4946</c:v>
                </c:pt>
                <c:pt idx="23">
                  <c:v>4693</c:v>
                </c:pt>
                <c:pt idx="24">
                  <c:v>6117</c:v>
                </c:pt>
                <c:pt idx="25">
                  <c:v>4972</c:v>
                </c:pt>
                <c:pt idx="26">
                  <c:v>4896</c:v>
                </c:pt>
                <c:pt idx="27">
                  <c:v>5084</c:v>
                </c:pt>
                <c:pt idx="28">
                  <c:v>5352</c:v>
                </c:pt>
                <c:pt idx="29">
                  <c:v>5014</c:v>
                </c:pt>
                <c:pt idx="30">
                  <c:v>5093</c:v>
                </c:pt>
                <c:pt idx="31">
                  <c:v>4378</c:v>
                </c:pt>
                <c:pt idx="32">
                  <c:v>4901</c:v>
                </c:pt>
                <c:pt idx="33">
                  <c:v>4832</c:v>
                </c:pt>
                <c:pt idx="3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F-4121-B14F-BE2512E82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364880"/>
        <c:axId val="225368800"/>
      </c:lineChart>
      <c:catAx>
        <c:axId val="22536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8800"/>
        <c:crosses val="autoZero"/>
        <c:auto val="1"/>
        <c:lblAlgn val="ctr"/>
        <c:lblOffset val="100"/>
        <c:noMultiLvlLbl val="0"/>
      </c:catAx>
      <c:valAx>
        <c:axId val="2253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499984740745262"/>
  </sheetPr>
  <sheetViews>
    <sheetView zoomScale="70" workbookViewId="0"/>
  </sheetViews>
  <pageMargins left="0.75" right="0.75" top="1" bottom="1" header="0.51200000000000001" footer="0.51200000000000001"/>
  <pageSetup paperSize="9" orientation="landscape" horizontalDpi="300" verticalDpi="300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 tint="-0.499984740745262"/>
  </sheetPr>
  <sheetViews>
    <sheetView zoomScale="70" workbookViewId="0"/>
  </sheetViews>
  <pageMargins left="0.75" right="0.75" top="1" bottom="1" header="0.51200000000000001" footer="0.51200000000000001"/>
  <pageSetup paperSize="9" orientation="landscape" horizontalDpi="300" verticalDpi="300" r:id="rId1"/>
  <headerFooter alignWithMargins="0">
    <oddFooter>&amp;R&amp;A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41</xdr:row>
      <xdr:rowOff>50346</xdr:rowOff>
    </xdr:from>
    <xdr:to>
      <xdr:col>9</xdr:col>
      <xdr:colOff>752475</xdr:colOff>
      <xdr:row>69</xdr:row>
      <xdr:rowOff>170089</xdr:rowOff>
    </xdr:to>
    <xdr:graphicFrame macro="">
      <xdr:nvGraphicFramePr>
        <xdr:cNvPr id="2398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34637</xdr:colOff>
      <xdr:row>42</xdr:row>
      <xdr:rowOff>68918</xdr:rowOff>
    </xdr:from>
    <xdr:ext cx="441146" cy="259045"/>
    <xdr:sp macro="" textlink="">
      <xdr:nvSpPr>
        <xdr:cNvPr id="6" name="テキスト ボックス 5"/>
        <xdr:cNvSpPr txBox="1"/>
      </xdr:nvSpPr>
      <xdr:spPr>
        <a:xfrm>
          <a:off x="333994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190500</xdr:colOff>
      <xdr:row>71</xdr:row>
      <xdr:rowOff>57150</xdr:rowOff>
    </xdr:from>
    <xdr:to>
      <xdr:col>9</xdr:col>
      <xdr:colOff>781050</xdr:colOff>
      <xdr:row>96</xdr:row>
      <xdr:rowOff>28575</xdr:rowOff>
    </xdr:to>
    <xdr:graphicFrame macro="">
      <xdr:nvGraphicFramePr>
        <xdr:cNvPr id="239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10441</xdr:colOff>
      <xdr:row>72</xdr:row>
      <xdr:rowOff>8407</xdr:rowOff>
    </xdr:from>
    <xdr:ext cx="441146" cy="259045"/>
    <xdr:sp macro="" textlink="">
      <xdr:nvSpPr>
        <xdr:cNvPr id="9" name="テキスト ボックス 8"/>
        <xdr:cNvSpPr txBox="1"/>
      </xdr:nvSpPr>
      <xdr:spPr>
        <a:xfrm>
          <a:off x="309798" y="160920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209550</xdr:colOff>
      <xdr:row>97</xdr:row>
      <xdr:rowOff>38100</xdr:rowOff>
    </xdr:from>
    <xdr:to>
      <xdr:col>9</xdr:col>
      <xdr:colOff>781050</xdr:colOff>
      <xdr:row>122</xdr:row>
      <xdr:rowOff>57150</xdr:rowOff>
    </xdr:to>
    <xdr:graphicFrame macro="">
      <xdr:nvGraphicFramePr>
        <xdr:cNvPr id="239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19050</xdr:rowOff>
    </xdr:from>
    <xdr:to>
      <xdr:col>4</xdr:col>
      <xdr:colOff>1123950</xdr:colOff>
      <xdr:row>57</xdr:row>
      <xdr:rowOff>161925</xdr:rowOff>
    </xdr:to>
    <xdr:graphicFrame macro="">
      <xdr:nvGraphicFramePr>
        <xdr:cNvPr id="250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38101</xdr:colOff>
      <xdr:row>42</xdr:row>
      <xdr:rowOff>28575</xdr:rowOff>
    </xdr:from>
    <xdr:to>
      <xdr:col>9</xdr:col>
      <xdr:colOff>228600</xdr:colOff>
      <xdr:row>58</xdr:row>
      <xdr:rowOff>0</xdr:rowOff>
    </xdr:to>
    <xdr:graphicFrame macro="">
      <xdr:nvGraphicFramePr>
        <xdr:cNvPr id="2507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42</xdr:row>
      <xdr:rowOff>152400</xdr:rowOff>
    </xdr:from>
    <xdr:ext cx="441146" cy="259045"/>
    <xdr:sp macro="" textlink="">
      <xdr:nvSpPr>
        <xdr:cNvPr id="6" name="テキスト ボックス 5"/>
        <xdr:cNvSpPr txBox="1"/>
      </xdr:nvSpPr>
      <xdr:spPr>
        <a:xfrm>
          <a:off x="85725" y="9187543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oneCellAnchor>
    <xdr:from>
      <xdr:col>4</xdr:col>
      <xdr:colOff>504825</xdr:colOff>
      <xdr:row>42</xdr:row>
      <xdr:rowOff>161925</xdr:rowOff>
    </xdr:from>
    <xdr:ext cx="441146" cy="259045"/>
    <xdr:sp macro="" textlink="">
      <xdr:nvSpPr>
        <xdr:cNvPr id="11" name="テキスト ボックス 10"/>
        <xdr:cNvSpPr txBox="1"/>
      </xdr:nvSpPr>
      <xdr:spPr>
        <a:xfrm>
          <a:off x="3924300" y="1033462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（㎡）</a:t>
          </a:r>
        </a:p>
      </xdr:txBody>
    </xdr:sp>
    <xdr:clientData/>
  </xdr:oneCellAnchor>
  <xdr:twoCellAnchor>
    <xdr:from>
      <xdr:col>1</xdr:col>
      <xdr:colOff>38100</xdr:colOff>
      <xdr:row>59</xdr:row>
      <xdr:rowOff>57150</xdr:rowOff>
    </xdr:from>
    <xdr:to>
      <xdr:col>4</xdr:col>
      <xdr:colOff>1123950</xdr:colOff>
      <xdr:row>75</xdr:row>
      <xdr:rowOff>57150</xdr:rowOff>
    </xdr:to>
    <xdr:graphicFrame macro="">
      <xdr:nvGraphicFramePr>
        <xdr:cNvPr id="2507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28575</xdr:colOff>
      <xdr:row>59</xdr:row>
      <xdr:rowOff>47625</xdr:rowOff>
    </xdr:from>
    <xdr:to>
      <xdr:col>9</xdr:col>
      <xdr:colOff>257176</xdr:colOff>
      <xdr:row>75</xdr:row>
      <xdr:rowOff>47625</xdr:rowOff>
    </xdr:to>
    <xdr:graphicFrame macro="">
      <xdr:nvGraphicFramePr>
        <xdr:cNvPr id="2507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85725</xdr:colOff>
      <xdr:row>60</xdr:row>
      <xdr:rowOff>38100</xdr:rowOff>
    </xdr:from>
    <xdr:ext cx="441146" cy="259045"/>
    <xdr:sp macro="" textlink="">
      <xdr:nvSpPr>
        <xdr:cNvPr id="14" name="テキスト ボックス 13"/>
        <xdr:cNvSpPr txBox="1"/>
      </xdr:nvSpPr>
      <xdr:spPr>
        <a:xfrm>
          <a:off x="85725" y="12257314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oneCellAnchor>
    <xdr:from>
      <xdr:col>4</xdr:col>
      <xdr:colOff>342900</xdr:colOff>
      <xdr:row>59</xdr:row>
      <xdr:rowOff>152400</xdr:rowOff>
    </xdr:from>
    <xdr:ext cx="441146" cy="259045"/>
    <xdr:sp macro="" textlink="">
      <xdr:nvSpPr>
        <xdr:cNvPr id="15" name="テキスト ボックス 14"/>
        <xdr:cNvSpPr txBox="1"/>
      </xdr:nvSpPr>
      <xdr:spPr>
        <a:xfrm>
          <a:off x="3762375" y="132397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（㎡）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3787" cy="562069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0.00922</cdr:x>
      <cdr:y>0.02013</cdr:y>
    </cdr:from>
    <cdr:to>
      <cdr:x>0.05225</cdr:x>
      <cdr:y>0.06711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4876" y="113168"/>
          <a:ext cx="396089" cy="26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0.00904</cdr:y>
    </cdr:from>
    <cdr:to>
      <cdr:x>0.04855</cdr:x>
      <cdr:y>0.05602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00" y="50800"/>
          <a:ext cx="396089" cy="26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40</xdr:row>
      <xdr:rowOff>59872</xdr:rowOff>
    </xdr:from>
    <xdr:to>
      <xdr:col>9</xdr:col>
      <xdr:colOff>723900</xdr:colOff>
      <xdr:row>68</xdr:row>
      <xdr:rowOff>69397</xdr:rowOff>
    </xdr:to>
    <xdr:graphicFrame macro="">
      <xdr:nvGraphicFramePr>
        <xdr:cNvPr id="218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330653</xdr:colOff>
      <xdr:row>40</xdr:row>
      <xdr:rowOff>44904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330653" y="10617654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（戸）</a:t>
          </a:r>
        </a:p>
      </xdr:txBody>
    </xdr:sp>
    <xdr:clientData/>
  </xdr:oneCellAnchor>
  <xdr:oneCellAnchor>
    <xdr:from>
      <xdr:col>9</xdr:col>
      <xdr:colOff>4082</xdr:colOff>
      <xdr:row>40</xdr:row>
      <xdr:rowOff>0</xdr:rowOff>
    </xdr:from>
    <xdr:ext cx="441146" cy="259045"/>
    <xdr:sp macro="" textlink="">
      <xdr:nvSpPr>
        <xdr:cNvPr id="4" name="テキスト ボックス 3"/>
        <xdr:cNvSpPr txBox="1"/>
      </xdr:nvSpPr>
      <xdr:spPr>
        <a:xfrm>
          <a:off x="5695270" y="105727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  <xdr:oneCellAnchor>
    <xdr:from>
      <xdr:col>9</xdr:col>
      <xdr:colOff>95249</xdr:colOff>
      <xdr:row>66</xdr:row>
      <xdr:rowOff>50346</xdr:rowOff>
    </xdr:from>
    <xdr:ext cx="569387" cy="259045"/>
    <xdr:sp macro="" textlink="">
      <xdr:nvSpPr>
        <xdr:cNvPr id="5" name="テキスト ボックス 4"/>
        <xdr:cNvSpPr txBox="1"/>
      </xdr:nvSpPr>
      <xdr:spPr>
        <a:xfrm>
          <a:off x="5786437" y="14956971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（年度）</a:t>
          </a:r>
        </a:p>
      </xdr:txBody>
    </xdr:sp>
    <xdr:clientData/>
  </xdr:oneCellAnchor>
  <xdr:twoCellAnchor>
    <xdr:from>
      <xdr:col>1</xdr:col>
      <xdr:colOff>66675</xdr:colOff>
      <xdr:row>68</xdr:row>
      <xdr:rowOff>161925</xdr:rowOff>
    </xdr:from>
    <xdr:to>
      <xdr:col>9</xdr:col>
      <xdr:colOff>733425</xdr:colOff>
      <xdr:row>96</xdr:row>
      <xdr:rowOff>161925</xdr:rowOff>
    </xdr:to>
    <xdr:graphicFrame macro="">
      <xdr:nvGraphicFramePr>
        <xdr:cNvPr id="2187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366031</xdr:colOff>
      <xdr:row>69</xdr:row>
      <xdr:rowOff>97972</xdr:rowOff>
    </xdr:from>
    <xdr:ext cx="441146" cy="259045"/>
    <xdr:sp macro="" textlink="">
      <xdr:nvSpPr>
        <xdr:cNvPr id="9" name="テキスト ボックス 8"/>
        <xdr:cNvSpPr txBox="1"/>
      </xdr:nvSpPr>
      <xdr:spPr>
        <a:xfrm>
          <a:off x="366031" y="1550466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（戸）</a:t>
          </a:r>
        </a:p>
      </xdr:txBody>
    </xdr:sp>
    <xdr:clientData/>
  </xdr:oneCellAnchor>
  <xdr:oneCellAnchor>
    <xdr:from>
      <xdr:col>9</xdr:col>
      <xdr:colOff>121102</xdr:colOff>
      <xdr:row>95</xdr:row>
      <xdr:rowOff>93889</xdr:rowOff>
    </xdr:from>
    <xdr:ext cx="569387" cy="259045"/>
    <xdr:sp macro="" textlink="">
      <xdr:nvSpPr>
        <xdr:cNvPr id="10" name="テキスト ボックス 9"/>
        <xdr:cNvSpPr txBox="1"/>
      </xdr:nvSpPr>
      <xdr:spPr>
        <a:xfrm>
          <a:off x="5812290" y="19834452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（年度）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114300</xdr:rowOff>
    </xdr:from>
    <xdr:to>
      <xdr:col>8</xdr:col>
      <xdr:colOff>485775</xdr:colOff>
      <xdr:row>58</xdr:row>
      <xdr:rowOff>28575</xdr:rowOff>
    </xdr:to>
    <xdr:graphicFrame macro="">
      <xdr:nvGraphicFramePr>
        <xdr:cNvPr id="267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609600</xdr:colOff>
      <xdr:row>56</xdr:row>
      <xdr:rowOff>38100</xdr:rowOff>
    </xdr:from>
    <xdr:ext cx="569387" cy="259045"/>
    <xdr:sp macro="" textlink="">
      <xdr:nvSpPr>
        <xdr:cNvPr id="3" name="テキスト ボックス 2"/>
        <xdr:cNvSpPr txBox="1"/>
      </xdr:nvSpPr>
      <xdr:spPr>
        <a:xfrm>
          <a:off x="5010150" y="8810625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（年度）</a:t>
          </a:r>
        </a:p>
      </xdr:txBody>
    </xdr:sp>
    <xdr:clientData/>
  </xdr:oneCellAnchor>
  <xdr:oneCellAnchor>
    <xdr:from>
      <xdr:col>1</xdr:col>
      <xdr:colOff>295275</xdr:colOff>
      <xdr:row>40</xdr:row>
      <xdr:rowOff>66675</xdr:rowOff>
    </xdr:from>
    <xdr:ext cx="441146" cy="259045"/>
    <xdr:sp macro="" textlink="">
      <xdr:nvSpPr>
        <xdr:cNvPr id="4" name="テキスト ボックス 3"/>
        <xdr:cNvSpPr txBox="1"/>
      </xdr:nvSpPr>
      <xdr:spPr>
        <a:xfrm>
          <a:off x="581025" y="609600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（戸）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0.02791</cdr:y>
    </cdr:from>
    <cdr:to>
      <cdr:x>0.05716</cdr:x>
      <cdr:y>0.08624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0394" y="123959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41</xdr:row>
      <xdr:rowOff>57150</xdr:rowOff>
    </xdr:from>
    <xdr:to>
      <xdr:col>9</xdr:col>
      <xdr:colOff>762000</xdr:colOff>
      <xdr:row>70</xdr:row>
      <xdr:rowOff>9525</xdr:rowOff>
    </xdr:to>
    <xdr:graphicFrame macro="">
      <xdr:nvGraphicFramePr>
        <xdr:cNvPr id="229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4883</xdr:colOff>
      <xdr:row>42</xdr:row>
      <xdr:rowOff>0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96236" y="10768853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209550</xdr:colOff>
      <xdr:row>71</xdr:row>
      <xdr:rowOff>9525</xdr:rowOff>
    </xdr:from>
    <xdr:to>
      <xdr:col>9</xdr:col>
      <xdr:colOff>771525</xdr:colOff>
      <xdr:row>95</xdr:row>
      <xdr:rowOff>152400</xdr:rowOff>
    </xdr:to>
    <xdr:graphicFrame macro="">
      <xdr:nvGraphicFramePr>
        <xdr:cNvPr id="2297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4242</xdr:colOff>
      <xdr:row>71</xdr:row>
      <xdr:rowOff>120463</xdr:rowOff>
    </xdr:from>
    <xdr:ext cx="441146" cy="259045"/>
    <xdr:sp macro="" textlink="">
      <xdr:nvSpPr>
        <xdr:cNvPr id="10" name="テキスト ボックス 9"/>
        <xdr:cNvSpPr txBox="1"/>
      </xdr:nvSpPr>
      <xdr:spPr>
        <a:xfrm>
          <a:off x="295595" y="157638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200025</xdr:colOff>
      <xdr:row>97</xdr:row>
      <xdr:rowOff>19050</xdr:rowOff>
    </xdr:from>
    <xdr:to>
      <xdr:col>9</xdr:col>
      <xdr:colOff>790575</xdr:colOff>
      <xdr:row>122</xdr:row>
      <xdr:rowOff>47625</xdr:rowOff>
    </xdr:to>
    <xdr:graphicFrame macro="">
      <xdr:nvGraphicFramePr>
        <xdr:cNvPr id="229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0.00644</cdr:x>
      <cdr:y>0.02791</cdr:y>
    </cdr:from>
    <cdr:to>
      <cdr:x>0.05779</cdr:x>
      <cdr:y>0.08914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5330" y="118081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4883</xdr:colOff>
      <xdr:row>42</xdr:row>
      <xdr:rowOff>0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181776" y="11198679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oneCellAnchor>
    <xdr:from>
      <xdr:col>1</xdr:col>
      <xdr:colOff>4402</xdr:colOff>
      <xdr:row>42</xdr:row>
      <xdr:rowOff>0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181295" y="11198679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104775</xdr:rowOff>
    </xdr:from>
    <xdr:to>
      <xdr:col>9</xdr:col>
      <xdr:colOff>866775</xdr:colOff>
      <xdr:row>71</xdr:row>
      <xdr:rowOff>47625</xdr:rowOff>
    </xdr:to>
    <xdr:graphicFrame macro="">
      <xdr:nvGraphicFramePr>
        <xdr:cNvPr id="139680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153019</xdr:colOff>
      <xdr:row>43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153019" y="11185954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95250</xdr:colOff>
      <xdr:row>72</xdr:row>
      <xdr:rowOff>57150</xdr:rowOff>
    </xdr:from>
    <xdr:to>
      <xdr:col>9</xdr:col>
      <xdr:colOff>866775</xdr:colOff>
      <xdr:row>97</xdr:row>
      <xdr:rowOff>28575</xdr:rowOff>
    </xdr:to>
    <xdr:graphicFrame macro="">
      <xdr:nvGraphicFramePr>
        <xdr:cNvPr id="13968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105691</xdr:colOff>
      <xdr:row>73</xdr:row>
      <xdr:rowOff>8407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105691" y="164322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41</xdr:row>
      <xdr:rowOff>142875</xdr:rowOff>
    </xdr:from>
    <xdr:to>
      <xdr:col>7</xdr:col>
      <xdr:colOff>1152525</xdr:colOff>
      <xdr:row>70</xdr:row>
      <xdr:rowOff>85725</xdr:rowOff>
    </xdr:to>
    <xdr:graphicFrame macro="">
      <xdr:nvGraphicFramePr>
        <xdr:cNvPr id="14377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275482</xdr:colOff>
      <xdr:row>42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75482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twoCellAnchor>
    <xdr:from>
      <xdr:col>0</xdr:col>
      <xdr:colOff>161925</xdr:colOff>
      <xdr:row>71</xdr:row>
      <xdr:rowOff>57150</xdr:rowOff>
    </xdr:from>
    <xdr:to>
      <xdr:col>7</xdr:col>
      <xdr:colOff>1152525</xdr:colOff>
      <xdr:row>96</xdr:row>
      <xdr:rowOff>28575</xdr:rowOff>
    </xdr:to>
    <xdr:graphicFrame macro="">
      <xdr:nvGraphicFramePr>
        <xdr:cNvPr id="1437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105394</xdr:colOff>
      <xdr:row>72</xdr:row>
      <xdr:rowOff>7685</xdr:rowOff>
    </xdr:from>
    <xdr:ext cx="441146" cy="259045"/>
    <xdr:sp macro="" textlink="">
      <xdr:nvSpPr>
        <xdr:cNvPr id="9" name="テキスト ボックス 8"/>
        <xdr:cNvSpPr txBox="1"/>
      </xdr:nvSpPr>
      <xdr:spPr>
        <a:xfrm>
          <a:off x="404751" y="160913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41</xdr:row>
      <xdr:rowOff>142875</xdr:rowOff>
    </xdr:from>
    <xdr:to>
      <xdr:col>7</xdr:col>
      <xdr:colOff>1152525</xdr:colOff>
      <xdr:row>70</xdr:row>
      <xdr:rowOff>85725</xdr:rowOff>
    </xdr:to>
    <xdr:graphicFrame macro="">
      <xdr:nvGraphicFramePr>
        <xdr:cNvPr id="15913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275482</xdr:colOff>
      <xdr:row>42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75482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twoCellAnchor>
    <xdr:from>
      <xdr:col>0</xdr:col>
      <xdr:colOff>161925</xdr:colOff>
      <xdr:row>71</xdr:row>
      <xdr:rowOff>57150</xdr:rowOff>
    </xdr:from>
    <xdr:to>
      <xdr:col>7</xdr:col>
      <xdr:colOff>1152525</xdr:colOff>
      <xdr:row>96</xdr:row>
      <xdr:rowOff>28575</xdr:rowOff>
    </xdr:to>
    <xdr:graphicFrame macro="">
      <xdr:nvGraphicFramePr>
        <xdr:cNvPr id="15913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105394</xdr:colOff>
      <xdr:row>72</xdr:row>
      <xdr:rowOff>7685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404751" y="160913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19050</xdr:rowOff>
    </xdr:from>
    <xdr:to>
      <xdr:col>4</xdr:col>
      <xdr:colOff>1009650</xdr:colOff>
      <xdr:row>58</xdr:row>
      <xdr:rowOff>85725</xdr:rowOff>
    </xdr:to>
    <xdr:graphicFrame macro="">
      <xdr:nvGraphicFramePr>
        <xdr:cNvPr id="2597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1190625</xdr:colOff>
      <xdr:row>42</xdr:row>
      <xdr:rowOff>19050</xdr:rowOff>
    </xdr:from>
    <xdr:to>
      <xdr:col>9</xdr:col>
      <xdr:colOff>447675</xdr:colOff>
      <xdr:row>58</xdr:row>
      <xdr:rowOff>76200</xdr:rowOff>
    </xdr:to>
    <xdr:graphicFrame macro="">
      <xdr:nvGraphicFramePr>
        <xdr:cNvPr id="259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60</xdr:row>
      <xdr:rowOff>9525</xdr:rowOff>
    </xdr:from>
    <xdr:to>
      <xdr:col>4</xdr:col>
      <xdr:colOff>1019175</xdr:colOff>
      <xdr:row>76</xdr:row>
      <xdr:rowOff>95250</xdr:rowOff>
    </xdr:to>
    <xdr:graphicFrame macro="">
      <xdr:nvGraphicFramePr>
        <xdr:cNvPr id="2597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1190625</xdr:colOff>
      <xdr:row>60</xdr:row>
      <xdr:rowOff>9525</xdr:rowOff>
    </xdr:from>
    <xdr:to>
      <xdr:col>9</xdr:col>
      <xdr:colOff>342900</xdr:colOff>
      <xdr:row>76</xdr:row>
      <xdr:rowOff>95250</xdr:rowOff>
    </xdr:to>
    <xdr:graphicFrame macro="">
      <xdr:nvGraphicFramePr>
        <xdr:cNvPr id="2597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M46"/>
  <sheetViews>
    <sheetView tabSelected="1" zoomScale="70" zoomScaleNormal="70" zoomScaleSheetLayoutView="70" workbookViewId="0">
      <pane ySplit="5" topLeftCell="A6" activePane="bottomLeft" state="frozen"/>
      <selection activeCell="N16" sqref="N16"/>
      <selection pane="bottomLeft" activeCell="Q11" sqref="Q11"/>
    </sheetView>
  </sheetViews>
  <sheetFormatPr defaultRowHeight="13.5"/>
  <cols>
    <col min="1" max="1" width="3.875" customWidth="1"/>
    <col min="2" max="8" width="12.625" style="7" customWidth="1"/>
    <col min="9" max="10" width="12.625" customWidth="1"/>
  </cols>
  <sheetData>
    <row r="2" spans="2:10" ht="20.100000000000001" customHeight="1">
      <c r="B2" s="505" t="s">
        <v>165</v>
      </c>
      <c r="C2" s="505"/>
      <c r="D2" s="505"/>
      <c r="E2" s="505"/>
      <c r="F2" s="505"/>
      <c r="G2" s="505"/>
      <c r="H2" s="505"/>
      <c r="I2" s="505"/>
      <c r="J2" s="506"/>
    </row>
    <row r="3" spans="2:10" ht="20.100000000000001" customHeight="1" thickBot="1">
      <c r="I3" s="8" t="s">
        <v>98</v>
      </c>
    </row>
    <row r="4" spans="2:10" ht="26.25" customHeight="1">
      <c r="B4" s="509"/>
      <c r="C4" s="511" t="s">
        <v>22</v>
      </c>
      <c r="D4" s="513" t="s">
        <v>23</v>
      </c>
      <c r="E4" s="513" t="s">
        <v>24</v>
      </c>
      <c r="F4" s="515" t="s">
        <v>25</v>
      </c>
      <c r="G4" s="517" t="s">
        <v>33</v>
      </c>
      <c r="H4" s="518"/>
      <c r="I4" s="519" t="s">
        <v>26</v>
      </c>
      <c r="J4" s="507" t="s">
        <v>174</v>
      </c>
    </row>
    <row r="5" spans="2:10" ht="26.25" customHeight="1" thickBot="1">
      <c r="B5" s="510"/>
      <c r="C5" s="512"/>
      <c r="D5" s="514"/>
      <c r="E5" s="514"/>
      <c r="F5" s="516"/>
      <c r="G5" s="154" t="s">
        <v>92</v>
      </c>
      <c r="H5" s="155" t="s">
        <v>29</v>
      </c>
      <c r="I5" s="520"/>
      <c r="J5" s="508"/>
    </row>
    <row r="6" spans="2:10" ht="24.75" customHeight="1">
      <c r="B6" s="382" t="s">
        <v>38</v>
      </c>
      <c r="C6" s="395">
        <v>4327</v>
      </c>
      <c r="D6" s="396">
        <v>4622</v>
      </c>
      <c r="E6" s="396">
        <v>131</v>
      </c>
      <c r="F6" s="396">
        <v>2249</v>
      </c>
      <c r="G6" s="397">
        <v>1051</v>
      </c>
      <c r="H6" s="398">
        <v>1198</v>
      </c>
      <c r="I6" s="399">
        <f>+SUM(C6:F6)</f>
        <v>11329</v>
      </c>
      <c r="J6" s="400"/>
    </row>
    <row r="7" spans="2:10" ht="24.75" customHeight="1">
      <c r="B7" s="364" t="s">
        <v>39</v>
      </c>
      <c r="C7" s="377">
        <v>4184</v>
      </c>
      <c r="D7" s="378">
        <v>4940</v>
      </c>
      <c r="E7" s="378">
        <v>104</v>
      </c>
      <c r="F7" s="378">
        <v>2775</v>
      </c>
      <c r="G7" s="379">
        <v>1301</v>
      </c>
      <c r="H7" s="380">
        <v>1474</v>
      </c>
      <c r="I7" s="367">
        <f>+SUM(C7:F7)</f>
        <v>12003</v>
      </c>
      <c r="J7" s="381">
        <f>+I7/I6</f>
        <v>1.0594933356871745</v>
      </c>
    </row>
    <row r="8" spans="2:10" ht="24.75" customHeight="1">
      <c r="B8" s="288" t="s">
        <v>40</v>
      </c>
      <c r="C8" s="289">
        <v>3482</v>
      </c>
      <c r="D8" s="290">
        <v>3093</v>
      </c>
      <c r="E8" s="290">
        <v>248</v>
      </c>
      <c r="F8" s="290">
        <v>2804</v>
      </c>
      <c r="G8" s="284">
        <v>1440</v>
      </c>
      <c r="H8" s="285">
        <v>1364</v>
      </c>
      <c r="I8" s="286">
        <f t="shared" ref="I8:I39" si="0">+SUM(C8:F8)</f>
        <v>9627</v>
      </c>
      <c r="J8" s="287">
        <f t="shared" ref="J8:J30" si="1">+I8/I7</f>
        <v>0.80204948762809303</v>
      </c>
    </row>
    <row r="9" spans="2:10" ht="24.75" customHeight="1">
      <c r="B9" s="288" t="s">
        <v>41</v>
      </c>
      <c r="C9" s="289">
        <v>4023</v>
      </c>
      <c r="D9" s="290">
        <v>3801</v>
      </c>
      <c r="E9" s="290">
        <v>190</v>
      </c>
      <c r="F9" s="290">
        <v>2082</v>
      </c>
      <c r="G9" s="284">
        <v>791</v>
      </c>
      <c r="H9" s="285">
        <v>1291</v>
      </c>
      <c r="I9" s="286">
        <f t="shared" si="0"/>
        <v>10096</v>
      </c>
      <c r="J9" s="287">
        <f t="shared" si="1"/>
        <v>1.0487171496831826</v>
      </c>
    </row>
    <row r="10" spans="2:10" ht="24.75" customHeight="1">
      <c r="B10" s="288" t="s">
        <v>42</v>
      </c>
      <c r="C10" s="289">
        <v>4927</v>
      </c>
      <c r="D10" s="290">
        <v>4635</v>
      </c>
      <c r="E10" s="290">
        <v>199</v>
      </c>
      <c r="F10" s="290">
        <v>2344</v>
      </c>
      <c r="G10" s="284">
        <v>950</v>
      </c>
      <c r="H10" s="285">
        <v>1394</v>
      </c>
      <c r="I10" s="286">
        <f t="shared" si="0"/>
        <v>12105</v>
      </c>
      <c r="J10" s="287">
        <f t="shared" si="1"/>
        <v>1.1989896988906497</v>
      </c>
    </row>
    <row r="11" spans="2:10" ht="24.75" customHeight="1">
      <c r="B11" s="288" t="s">
        <v>43</v>
      </c>
      <c r="C11" s="289">
        <v>5300</v>
      </c>
      <c r="D11" s="290">
        <v>4268</v>
      </c>
      <c r="E11" s="290">
        <v>169</v>
      </c>
      <c r="F11" s="290">
        <v>2625</v>
      </c>
      <c r="G11" s="284">
        <v>1197</v>
      </c>
      <c r="H11" s="285">
        <v>1428</v>
      </c>
      <c r="I11" s="286">
        <f t="shared" si="0"/>
        <v>12362</v>
      </c>
      <c r="J11" s="287">
        <f t="shared" si="1"/>
        <v>1.0212308963238332</v>
      </c>
    </row>
    <row r="12" spans="2:10" ht="24.75" customHeight="1">
      <c r="B12" s="288" t="s">
        <v>44</v>
      </c>
      <c r="C12" s="289">
        <v>4737</v>
      </c>
      <c r="D12" s="290">
        <v>3537</v>
      </c>
      <c r="E12" s="290">
        <v>104</v>
      </c>
      <c r="F12" s="290">
        <v>2388</v>
      </c>
      <c r="G12" s="284">
        <v>990</v>
      </c>
      <c r="H12" s="285">
        <v>1398</v>
      </c>
      <c r="I12" s="286">
        <f t="shared" si="0"/>
        <v>10766</v>
      </c>
      <c r="J12" s="287">
        <f t="shared" si="1"/>
        <v>0.87089467723669312</v>
      </c>
    </row>
    <row r="13" spans="2:10" ht="24.75" customHeight="1">
      <c r="B13" s="288" t="s">
        <v>45</v>
      </c>
      <c r="C13" s="289">
        <v>5939</v>
      </c>
      <c r="D13" s="290">
        <v>3378</v>
      </c>
      <c r="E13" s="290">
        <v>171</v>
      </c>
      <c r="F13" s="290">
        <v>2266</v>
      </c>
      <c r="G13" s="284">
        <v>814</v>
      </c>
      <c r="H13" s="285">
        <v>1452</v>
      </c>
      <c r="I13" s="286">
        <f t="shared" si="0"/>
        <v>11754</v>
      </c>
      <c r="J13" s="287">
        <f t="shared" si="1"/>
        <v>1.091770388259335</v>
      </c>
    </row>
    <row r="14" spans="2:10" ht="24.75" customHeight="1">
      <c r="B14" s="288" t="s">
        <v>46</v>
      </c>
      <c r="C14" s="289">
        <v>4586</v>
      </c>
      <c r="D14" s="290">
        <v>3198</v>
      </c>
      <c r="E14" s="290">
        <v>247</v>
      </c>
      <c r="F14" s="290">
        <v>2093</v>
      </c>
      <c r="G14" s="284">
        <v>914</v>
      </c>
      <c r="H14" s="285">
        <v>1179</v>
      </c>
      <c r="I14" s="286">
        <f t="shared" si="0"/>
        <v>10124</v>
      </c>
      <c r="J14" s="287">
        <f t="shared" si="1"/>
        <v>0.86132380466224268</v>
      </c>
    </row>
    <row r="15" spans="2:10" ht="24.75" customHeight="1">
      <c r="B15" s="288" t="s">
        <v>47</v>
      </c>
      <c r="C15" s="289">
        <v>3831</v>
      </c>
      <c r="D15" s="290">
        <v>3394</v>
      </c>
      <c r="E15" s="290">
        <v>54</v>
      </c>
      <c r="F15" s="290">
        <v>1342</v>
      </c>
      <c r="G15" s="284">
        <v>569</v>
      </c>
      <c r="H15" s="285">
        <v>773</v>
      </c>
      <c r="I15" s="286">
        <f t="shared" si="0"/>
        <v>8621</v>
      </c>
      <c r="J15" s="287">
        <f t="shared" si="1"/>
        <v>0.85154089292769652</v>
      </c>
    </row>
    <row r="16" spans="2:10" ht="24.75" customHeight="1">
      <c r="B16" s="288" t="s">
        <v>48</v>
      </c>
      <c r="C16" s="289">
        <v>4454</v>
      </c>
      <c r="D16" s="290">
        <v>4195</v>
      </c>
      <c r="E16" s="290">
        <v>69</v>
      </c>
      <c r="F16" s="290">
        <v>1108</v>
      </c>
      <c r="G16" s="284">
        <v>407</v>
      </c>
      <c r="H16" s="285">
        <v>701</v>
      </c>
      <c r="I16" s="286">
        <f t="shared" si="0"/>
        <v>9826</v>
      </c>
      <c r="J16" s="287">
        <f t="shared" si="1"/>
        <v>1.1397749681011484</v>
      </c>
    </row>
    <row r="17" spans="2:10" ht="24.75" customHeight="1">
      <c r="B17" s="288" t="s">
        <v>49</v>
      </c>
      <c r="C17" s="289">
        <v>4163</v>
      </c>
      <c r="D17" s="290">
        <v>3908</v>
      </c>
      <c r="E17" s="290">
        <v>112</v>
      </c>
      <c r="F17" s="290">
        <v>1311</v>
      </c>
      <c r="G17" s="284">
        <v>690</v>
      </c>
      <c r="H17" s="285">
        <v>621</v>
      </c>
      <c r="I17" s="286">
        <f t="shared" si="0"/>
        <v>9494</v>
      </c>
      <c r="J17" s="287">
        <f t="shared" si="1"/>
        <v>0.96621209037248112</v>
      </c>
    </row>
    <row r="18" spans="2:10" ht="24.75" customHeight="1">
      <c r="B18" s="288" t="s">
        <v>50</v>
      </c>
      <c r="C18" s="289">
        <v>3597</v>
      </c>
      <c r="D18" s="290">
        <v>3386</v>
      </c>
      <c r="E18" s="290">
        <v>17</v>
      </c>
      <c r="F18" s="290">
        <v>1243</v>
      </c>
      <c r="G18" s="284">
        <v>670</v>
      </c>
      <c r="H18" s="285">
        <v>573</v>
      </c>
      <c r="I18" s="286">
        <f t="shared" si="0"/>
        <v>8243</v>
      </c>
      <c r="J18" s="287">
        <f t="shared" si="1"/>
        <v>0.86823256793764481</v>
      </c>
    </row>
    <row r="19" spans="2:10" ht="24.75" customHeight="1">
      <c r="B19" s="288" t="s">
        <v>51</v>
      </c>
      <c r="C19" s="289">
        <v>3285</v>
      </c>
      <c r="D19" s="290">
        <v>3182</v>
      </c>
      <c r="E19" s="290">
        <v>42</v>
      </c>
      <c r="F19" s="290">
        <v>1538</v>
      </c>
      <c r="G19" s="284">
        <v>1106</v>
      </c>
      <c r="H19" s="285">
        <v>432</v>
      </c>
      <c r="I19" s="286">
        <f t="shared" si="0"/>
        <v>8047</v>
      </c>
      <c r="J19" s="287">
        <f t="shared" si="1"/>
        <v>0.97622224918112332</v>
      </c>
    </row>
    <row r="20" spans="2:10" ht="24.75" customHeight="1">
      <c r="B20" s="288" t="s">
        <v>52</v>
      </c>
      <c r="C20" s="289">
        <v>3194</v>
      </c>
      <c r="D20" s="290">
        <v>2934</v>
      </c>
      <c r="E20" s="290">
        <v>25</v>
      </c>
      <c r="F20" s="290">
        <v>1289</v>
      </c>
      <c r="G20" s="284">
        <v>883</v>
      </c>
      <c r="H20" s="285">
        <v>406</v>
      </c>
      <c r="I20" s="286">
        <f t="shared" si="0"/>
        <v>7442</v>
      </c>
      <c r="J20" s="287">
        <f t="shared" si="1"/>
        <v>0.92481670187647569</v>
      </c>
    </row>
    <row r="21" spans="2:10" ht="24.75" customHeight="1">
      <c r="B21" s="288" t="s">
        <v>53</v>
      </c>
      <c r="C21" s="289">
        <v>3514</v>
      </c>
      <c r="D21" s="290">
        <v>2967</v>
      </c>
      <c r="E21" s="290">
        <v>106</v>
      </c>
      <c r="F21" s="290">
        <v>1323</v>
      </c>
      <c r="G21" s="284">
        <v>936</v>
      </c>
      <c r="H21" s="285">
        <v>387</v>
      </c>
      <c r="I21" s="286">
        <f t="shared" si="0"/>
        <v>7910</v>
      </c>
      <c r="J21" s="287">
        <f t="shared" si="1"/>
        <v>1.0628863208814834</v>
      </c>
    </row>
    <row r="22" spans="2:10" ht="24.75" customHeight="1">
      <c r="B22" s="288" t="s">
        <v>54</v>
      </c>
      <c r="C22" s="289">
        <v>3728</v>
      </c>
      <c r="D22" s="290">
        <v>2910</v>
      </c>
      <c r="E22" s="290">
        <v>120</v>
      </c>
      <c r="F22" s="290">
        <v>1492</v>
      </c>
      <c r="G22" s="284">
        <v>1157</v>
      </c>
      <c r="H22" s="285">
        <v>335</v>
      </c>
      <c r="I22" s="286">
        <f t="shared" si="0"/>
        <v>8250</v>
      </c>
      <c r="J22" s="287">
        <f t="shared" si="1"/>
        <v>1.0429835651074588</v>
      </c>
    </row>
    <row r="23" spans="2:10" ht="24.75" customHeight="1">
      <c r="B23" s="288" t="s">
        <v>55</v>
      </c>
      <c r="C23" s="289">
        <v>3683</v>
      </c>
      <c r="D23" s="290">
        <v>2217</v>
      </c>
      <c r="E23" s="290">
        <v>167</v>
      </c>
      <c r="F23" s="290">
        <v>1466</v>
      </c>
      <c r="G23" s="284">
        <v>1118</v>
      </c>
      <c r="H23" s="285">
        <v>348</v>
      </c>
      <c r="I23" s="286">
        <f t="shared" si="0"/>
        <v>7533</v>
      </c>
      <c r="J23" s="287">
        <f t="shared" si="1"/>
        <v>0.91309090909090906</v>
      </c>
    </row>
    <row r="24" spans="2:10" ht="24.75" customHeight="1">
      <c r="B24" s="288" t="s">
        <v>77</v>
      </c>
      <c r="C24" s="283">
        <v>3153</v>
      </c>
      <c r="D24" s="284">
        <v>2749</v>
      </c>
      <c r="E24" s="284">
        <v>91</v>
      </c>
      <c r="F24" s="284">
        <v>771</v>
      </c>
      <c r="G24" s="284">
        <v>464</v>
      </c>
      <c r="H24" s="285">
        <v>307</v>
      </c>
      <c r="I24" s="286">
        <f t="shared" si="0"/>
        <v>6764</v>
      </c>
      <c r="J24" s="287">
        <f t="shared" si="1"/>
        <v>0.89791583698393729</v>
      </c>
    </row>
    <row r="25" spans="2:10" ht="24.75" customHeight="1">
      <c r="B25" s="288" t="s">
        <v>108</v>
      </c>
      <c r="C25" s="283">
        <v>3208</v>
      </c>
      <c r="D25" s="284">
        <v>3068</v>
      </c>
      <c r="E25" s="284">
        <v>132</v>
      </c>
      <c r="F25" s="284">
        <v>1239</v>
      </c>
      <c r="G25" s="284">
        <v>945</v>
      </c>
      <c r="H25" s="285">
        <v>292</v>
      </c>
      <c r="I25" s="286">
        <f t="shared" si="0"/>
        <v>7647</v>
      </c>
      <c r="J25" s="287">
        <f t="shared" si="1"/>
        <v>1.1305440567711413</v>
      </c>
    </row>
    <row r="26" spans="2:10" ht="24.75" customHeight="1">
      <c r="B26" s="288" t="s">
        <v>109</v>
      </c>
      <c r="C26" s="283">
        <v>2856</v>
      </c>
      <c r="D26" s="284">
        <v>2057</v>
      </c>
      <c r="E26" s="284">
        <v>67</v>
      </c>
      <c r="F26" s="284">
        <v>891</v>
      </c>
      <c r="G26" s="284">
        <v>642</v>
      </c>
      <c r="H26" s="285">
        <v>249</v>
      </c>
      <c r="I26" s="286">
        <f t="shared" si="0"/>
        <v>5871</v>
      </c>
      <c r="J26" s="287">
        <f t="shared" si="1"/>
        <v>0.76775205963122795</v>
      </c>
    </row>
    <row r="27" spans="2:10" ht="24.75" customHeight="1">
      <c r="B27" s="288" t="s">
        <v>110</v>
      </c>
      <c r="C27" s="283">
        <v>3172</v>
      </c>
      <c r="D27" s="284">
        <v>1559</v>
      </c>
      <c r="E27" s="284">
        <v>152</v>
      </c>
      <c r="F27" s="284">
        <v>567</v>
      </c>
      <c r="G27" s="284">
        <v>311</v>
      </c>
      <c r="H27" s="285">
        <v>256</v>
      </c>
      <c r="I27" s="286">
        <f t="shared" si="0"/>
        <v>5450</v>
      </c>
      <c r="J27" s="287">
        <f t="shared" si="1"/>
        <v>0.92829160279339129</v>
      </c>
    </row>
    <row r="28" spans="2:10" ht="24.75" customHeight="1">
      <c r="B28" s="288" t="s">
        <v>111</v>
      </c>
      <c r="C28" s="283">
        <v>3139</v>
      </c>
      <c r="D28" s="284">
        <v>1546</v>
      </c>
      <c r="E28" s="284">
        <v>227</v>
      </c>
      <c r="F28" s="284">
        <v>598</v>
      </c>
      <c r="G28" s="284">
        <v>337</v>
      </c>
      <c r="H28" s="285">
        <v>261</v>
      </c>
      <c r="I28" s="286">
        <f t="shared" si="0"/>
        <v>5510</v>
      </c>
      <c r="J28" s="287">
        <f t="shared" si="1"/>
        <v>1.0110091743119265</v>
      </c>
    </row>
    <row r="29" spans="2:10" ht="24.75" customHeight="1">
      <c r="B29" s="288" t="s">
        <v>112</v>
      </c>
      <c r="C29" s="283">
        <v>2920</v>
      </c>
      <c r="D29" s="284">
        <v>1419</v>
      </c>
      <c r="E29" s="284">
        <v>9</v>
      </c>
      <c r="F29" s="284">
        <v>628</v>
      </c>
      <c r="G29" s="284">
        <v>321</v>
      </c>
      <c r="H29" s="285">
        <v>307</v>
      </c>
      <c r="I29" s="286">
        <f t="shared" si="0"/>
        <v>4976</v>
      </c>
      <c r="J29" s="287">
        <f t="shared" si="1"/>
        <v>0.9030852994555354</v>
      </c>
    </row>
    <row r="30" spans="2:10" ht="24.75" customHeight="1">
      <c r="B30" s="288" t="s">
        <v>113</v>
      </c>
      <c r="C30" s="283">
        <v>3910</v>
      </c>
      <c r="D30" s="284">
        <v>2498</v>
      </c>
      <c r="E30" s="284">
        <v>26</v>
      </c>
      <c r="F30" s="284">
        <v>783</v>
      </c>
      <c r="G30" s="284">
        <v>420</v>
      </c>
      <c r="H30" s="285">
        <v>363</v>
      </c>
      <c r="I30" s="286">
        <f t="shared" si="0"/>
        <v>7217</v>
      </c>
      <c r="J30" s="287">
        <f t="shared" si="1"/>
        <v>1.4503617363344052</v>
      </c>
    </row>
    <row r="31" spans="2:10" ht="24.75" customHeight="1">
      <c r="B31" s="288" t="s">
        <v>114</v>
      </c>
      <c r="C31" s="283">
        <v>3012</v>
      </c>
      <c r="D31" s="284">
        <v>2269</v>
      </c>
      <c r="E31" s="284">
        <v>25</v>
      </c>
      <c r="F31" s="284">
        <v>593</v>
      </c>
      <c r="G31" s="284">
        <v>317</v>
      </c>
      <c r="H31" s="285">
        <v>276</v>
      </c>
      <c r="I31" s="286">
        <f t="shared" si="0"/>
        <v>5899</v>
      </c>
      <c r="J31" s="287">
        <f t="shared" ref="J31:J35" si="2">+I31/I30</f>
        <v>0.81737564084799774</v>
      </c>
    </row>
    <row r="32" spans="2:10" ht="24.75" customHeight="1">
      <c r="B32" s="288" t="s">
        <v>115</v>
      </c>
      <c r="C32" s="283">
        <v>2841</v>
      </c>
      <c r="D32" s="284">
        <v>2504</v>
      </c>
      <c r="E32" s="284">
        <v>72</v>
      </c>
      <c r="F32" s="284">
        <v>995</v>
      </c>
      <c r="G32" s="284">
        <v>597</v>
      </c>
      <c r="H32" s="285">
        <v>398</v>
      </c>
      <c r="I32" s="286">
        <f t="shared" si="0"/>
        <v>6412</v>
      </c>
      <c r="J32" s="287">
        <f t="shared" si="2"/>
        <v>1.0869638921851161</v>
      </c>
    </row>
    <row r="33" spans="2:13" ht="24.75" customHeight="1">
      <c r="B33" s="288" t="s">
        <v>116</v>
      </c>
      <c r="C33" s="283">
        <v>2989</v>
      </c>
      <c r="D33" s="284">
        <v>2899</v>
      </c>
      <c r="E33" s="284">
        <v>36</v>
      </c>
      <c r="F33" s="284">
        <v>974</v>
      </c>
      <c r="G33" s="284">
        <v>561</v>
      </c>
      <c r="H33" s="285">
        <v>413</v>
      </c>
      <c r="I33" s="286">
        <f t="shared" si="0"/>
        <v>6898</v>
      </c>
      <c r="J33" s="287">
        <f t="shared" si="2"/>
        <v>1.0757953836556458</v>
      </c>
    </row>
    <row r="34" spans="2:13" ht="24.75" customHeight="1">
      <c r="B34" s="288" t="s">
        <v>117</v>
      </c>
      <c r="C34" s="283">
        <v>3012</v>
      </c>
      <c r="D34" s="284">
        <v>2984</v>
      </c>
      <c r="E34" s="284">
        <v>39</v>
      </c>
      <c r="F34" s="284">
        <v>1028</v>
      </c>
      <c r="G34" s="284">
        <v>553</v>
      </c>
      <c r="H34" s="285">
        <v>475</v>
      </c>
      <c r="I34" s="286">
        <f t="shared" si="0"/>
        <v>7063</v>
      </c>
      <c r="J34" s="287">
        <f t="shared" si="2"/>
        <v>1.023919976804871</v>
      </c>
    </row>
    <row r="35" spans="2:13" ht="24.75" customHeight="1">
      <c r="B35" s="282" t="s">
        <v>178</v>
      </c>
      <c r="C35" s="283">
        <v>2824</v>
      </c>
      <c r="D35" s="284">
        <v>2018</v>
      </c>
      <c r="E35" s="284">
        <v>9</v>
      </c>
      <c r="F35" s="284">
        <v>1062</v>
      </c>
      <c r="G35" s="284">
        <v>490</v>
      </c>
      <c r="H35" s="285">
        <v>572</v>
      </c>
      <c r="I35" s="286">
        <f t="shared" si="0"/>
        <v>5913</v>
      </c>
      <c r="J35" s="287">
        <f t="shared" si="2"/>
        <v>0.83717966869602156</v>
      </c>
    </row>
    <row r="36" spans="2:13" ht="24.75" customHeight="1">
      <c r="B36" s="282" t="s">
        <v>182</v>
      </c>
      <c r="C36" s="283">
        <v>2889</v>
      </c>
      <c r="D36" s="284">
        <v>1925</v>
      </c>
      <c r="E36" s="284">
        <v>34</v>
      </c>
      <c r="F36" s="284">
        <v>832</v>
      </c>
      <c r="G36" s="284">
        <v>355</v>
      </c>
      <c r="H36" s="285">
        <v>477</v>
      </c>
      <c r="I36" s="286">
        <f t="shared" si="0"/>
        <v>5680</v>
      </c>
      <c r="J36" s="287">
        <f>+I36/I35</f>
        <v>0.96059529849484182</v>
      </c>
    </row>
    <row r="37" spans="2:13" ht="24.75" customHeight="1">
      <c r="B37" s="282" t="s">
        <v>183</v>
      </c>
      <c r="C37" s="327">
        <v>2591</v>
      </c>
      <c r="D37" s="328">
        <v>1152</v>
      </c>
      <c r="E37" s="328">
        <v>21</v>
      </c>
      <c r="F37" s="328">
        <v>983</v>
      </c>
      <c r="G37" s="328">
        <v>518</v>
      </c>
      <c r="H37" s="329">
        <v>465</v>
      </c>
      <c r="I37" s="286">
        <f t="shared" si="0"/>
        <v>4747</v>
      </c>
      <c r="J37" s="287">
        <f>+I37/I36</f>
        <v>0.83573943661971828</v>
      </c>
    </row>
    <row r="38" spans="2:13" ht="24.75" customHeight="1">
      <c r="B38" s="282" t="s">
        <v>192</v>
      </c>
      <c r="C38" s="327">
        <v>2971</v>
      </c>
      <c r="D38" s="328">
        <v>1571</v>
      </c>
      <c r="E38" s="328">
        <v>13</v>
      </c>
      <c r="F38" s="328">
        <v>1163</v>
      </c>
      <c r="G38" s="328">
        <v>607</v>
      </c>
      <c r="H38" s="329">
        <v>556</v>
      </c>
      <c r="I38" s="286">
        <f t="shared" si="0"/>
        <v>5718</v>
      </c>
      <c r="J38" s="287">
        <f>+I38/I37</f>
        <v>1.2045502422582683</v>
      </c>
    </row>
    <row r="39" spans="2:13" s="324" customFormat="1" ht="24.75" customHeight="1">
      <c r="B39" s="282" t="s">
        <v>200</v>
      </c>
      <c r="C39" s="327">
        <v>2561</v>
      </c>
      <c r="D39" s="328">
        <v>1449</v>
      </c>
      <c r="E39" s="328">
        <v>21</v>
      </c>
      <c r="F39" s="328">
        <v>1167</v>
      </c>
      <c r="G39" s="328">
        <v>524</v>
      </c>
      <c r="H39" s="329">
        <v>643</v>
      </c>
      <c r="I39" s="286">
        <f t="shared" si="0"/>
        <v>5198</v>
      </c>
      <c r="J39" s="287">
        <f>I39/I38</f>
        <v>0.90905911157747465</v>
      </c>
    </row>
    <row r="40" spans="2:13" s="324" customFormat="1" ht="24.75" customHeight="1" thickBot="1">
      <c r="B40" s="237" t="s">
        <v>206</v>
      </c>
      <c r="C40" s="232">
        <v>2365</v>
      </c>
      <c r="D40" s="233">
        <v>1897</v>
      </c>
      <c r="E40" s="233">
        <v>42</v>
      </c>
      <c r="F40" s="233">
        <v>975</v>
      </c>
      <c r="G40" s="233">
        <v>398</v>
      </c>
      <c r="H40" s="234">
        <v>577</v>
      </c>
      <c r="I40" s="235">
        <f>SUM(C40:F40)</f>
        <v>5279</v>
      </c>
      <c r="J40" s="236">
        <f>I40/I39</f>
        <v>1.0155829165063486</v>
      </c>
    </row>
    <row r="46" spans="2:13">
      <c r="M46" s="341"/>
    </row>
  </sheetData>
  <mergeCells count="9">
    <mergeCell ref="B2:J2"/>
    <mergeCell ref="J4:J5"/>
    <mergeCell ref="B4:B5"/>
    <mergeCell ref="C4:C5"/>
    <mergeCell ref="D4:D5"/>
    <mergeCell ref="E4:E5"/>
    <mergeCell ref="F4:F5"/>
    <mergeCell ref="G4:H4"/>
    <mergeCell ref="I4:I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K39"/>
  <sheetViews>
    <sheetView zoomScale="70" zoomScaleNormal="70" zoomScaleSheetLayoutView="70" workbookViewId="0">
      <selection activeCell="G33" sqref="G33"/>
    </sheetView>
  </sheetViews>
  <sheetFormatPr defaultColWidth="9" defaultRowHeight="13.5"/>
  <cols>
    <col min="1" max="1" width="3.5" style="6" customWidth="1"/>
    <col min="2" max="2" width="9.125" style="6" customWidth="1"/>
    <col min="3" max="5" width="10.125" style="6" customWidth="1"/>
    <col min="6" max="6" width="6.625" style="6" customWidth="1"/>
    <col min="7" max="7" width="9.125" style="6" customWidth="1"/>
    <col min="8" max="10" width="10.125" style="6" customWidth="1"/>
    <col min="11" max="11" width="4" style="6" customWidth="1"/>
    <col min="12" max="16384" width="9" style="6"/>
  </cols>
  <sheetData>
    <row r="1" spans="2:10" ht="30" customHeight="1">
      <c r="B1" s="5" t="s">
        <v>107</v>
      </c>
    </row>
    <row r="2" spans="2:10" ht="30" customHeight="1" thickBot="1">
      <c r="B2" s="37" t="s">
        <v>14</v>
      </c>
      <c r="G2" s="37" t="s">
        <v>15</v>
      </c>
    </row>
    <row r="3" spans="2:10" ht="33" customHeight="1">
      <c r="B3" s="586" t="s">
        <v>16</v>
      </c>
      <c r="C3" s="456" t="s">
        <v>17</v>
      </c>
      <c r="D3" s="457" t="s">
        <v>18</v>
      </c>
      <c r="E3" s="458" t="s">
        <v>19</v>
      </c>
      <c r="G3" s="586" t="s">
        <v>16</v>
      </c>
      <c r="H3" s="456" t="s">
        <v>17</v>
      </c>
      <c r="I3" s="457" t="s">
        <v>18</v>
      </c>
      <c r="J3" s="458" t="s">
        <v>97</v>
      </c>
    </row>
    <row r="4" spans="2:10" ht="19.5" customHeight="1" thickBot="1">
      <c r="B4" s="587"/>
      <c r="C4" s="30" t="s">
        <v>94</v>
      </c>
      <c r="D4" s="32" t="s">
        <v>95</v>
      </c>
      <c r="E4" s="459" t="s">
        <v>94</v>
      </c>
      <c r="G4" s="587"/>
      <c r="H4" s="30" t="s">
        <v>94</v>
      </c>
      <c r="I4" s="31" t="s">
        <v>96</v>
      </c>
      <c r="J4" s="459" t="s">
        <v>94</v>
      </c>
    </row>
    <row r="5" spans="2:10" ht="24.95" customHeight="1" thickTop="1">
      <c r="B5" s="460" t="s">
        <v>27</v>
      </c>
      <c r="C5" s="28">
        <v>935</v>
      </c>
      <c r="D5" s="33">
        <f>+C5/E5*100</f>
        <v>7.9479768786127174</v>
      </c>
      <c r="E5" s="461">
        <v>11764</v>
      </c>
      <c r="G5" s="460" t="s">
        <v>27</v>
      </c>
      <c r="H5" s="28">
        <v>186247</v>
      </c>
      <c r="I5" s="33">
        <f>+H5/J5*100</f>
        <v>11.441758514494868</v>
      </c>
      <c r="J5" s="461">
        <v>1627783</v>
      </c>
    </row>
    <row r="6" spans="2:10" ht="24.95" customHeight="1">
      <c r="B6" s="462">
        <v>2</v>
      </c>
      <c r="C6" s="29">
        <v>1545</v>
      </c>
      <c r="D6" s="34">
        <f t="shared" ref="D6:D28" si="0">+C6/E6*100</f>
        <v>13.252702007205352</v>
      </c>
      <c r="E6" s="463">
        <v>11658</v>
      </c>
      <c r="G6" s="462">
        <v>2</v>
      </c>
      <c r="H6" s="29">
        <v>247968</v>
      </c>
      <c r="I6" s="34">
        <f t="shared" ref="I6:I28" si="1">+H6/J6*100</f>
        <v>14.889690981027004</v>
      </c>
      <c r="J6" s="463">
        <v>1665367</v>
      </c>
    </row>
    <row r="7" spans="2:10" ht="24.95" customHeight="1">
      <c r="B7" s="462">
        <f>B6+1</f>
        <v>3</v>
      </c>
      <c r="C7" s="29">
        <v>987</v>
      </c>
      <c r="D7" s="34">
        <f t="shared" si="0"/>
        <v>10.670270270270271</v>
      </c>
      <c r="E7" s="463">
        <v>9250</v>
      </c>
      <c r="G7" s="462">
        <f>G6+1</f>
        <v>3</v>
      </c>
      <c r="H7" s="29">
        <v>164824</v>
      </c>
      <c r="I7" s="34">
        <f t="shared" si="1"/>
        <v>12.273032226166196</v>
      </c>
      <c r="J7" s="463">
        <v>1342977</v>
      </c>
    </row>
    <row r="8" spans="2:10" ht="24.95" customHeight="1">
      <c r="B8" s="462">
        <f t="shared" ref="B8:B28" si="2">B7+1</f>
        <v>4</v>
      </c>
      <c r="C8" s="29">
        <v>1005</v>
      </c>
      <c r="D8" s="34">
        <f t="shared" si="0"/>
        <v>9.4784494954258225</v>
      </c>
      <c r="E8" s="463">
        <v>10603</v>
      </c>
      <c r="G8" s="462">
        <f t="shared" ref="G8:G28" si="3">G7+1</f>
        <v>4</v>
      </c>
      <c r="H8" s="29">
        <v>111152</v>
      </c>
      <c r="I8" s="34">
        <f t="shared" si="1"/>
        <v>7.828972947387995</v>
      </c>
      <c r="J8" s="463">
        <v>1419752</v>
      </c>
    </row>
    <row r="9" spans="2:10" ht="24.95" customHeight="1">
      <c r="B9" s="462">
        <f t="shared" si="2"/>
        <v>5</v>
      </c>
      <c r="C9" s="29">
        <v>919</v>
      </c>
      <c r="D9" s="34">
        <f t="shared" si="0"/>
        <v>7.4922550138594488</v>
      </c>
      <c r="E9" s="463">
        <v>12266</v>
      </c>
      <c r="G9" s="462">
        <f t="shared" si="3"/>
        <v>5</v>
      </c>
      <c r="H9" s="29">
        <v>157904</v>
      </c>
      <c r="I9" s="34">
        <f t="shared" si="1"/>
        <v>10.458693842243973</v>
      </c>
      <c r="J9" s="463">
        <v>1509787</v>
      </c>
    </row>
    <row r="10" spans="2:10" ht="24.95" customHeight="1">
      <c r="B10" s="462">
        <f t="shared" si="2"/>
        <v>6</v>
      </c>
      <c r="C10" s="29">
        <v>1357</v>
      </c>
      <c r="D10" s="34">
        <f t="shared" si="0"/>
        <v>10.850791620022388</v>
      </c>
      <c r="E10" s="463">
        <v>12506</v>
      </c>
      <c r="G10" s="462">
        <f t="shared" si="3"/>
        <v>6</v>
      </c>
      <c r="H10" s="29">
        <v>226820</v>
      </c>
      <c r="I10" s="34">
        <f t="shared" si="1"/>
        <v>14.533967269418566</v>
      </c>
      <c r="J10" s="463">
        <v>1560620</v>
      </c>
    </row>
    <row r="11" spans="2:10" ht="24.95" customHeight="1">
      <c r="B11" s="462">
        <f t="shared" si="2"/>
        <v>7</v>
      </c>
      <c r="C11" s="29">
        <v>774</v>
      </c>
      <c r="D11" s="34">
        <f t="shared" si="0"/>
        <v>7.3518237082066866</v>
      </c>
      <c r="E11" s="463">
        <v>10528</v>
      </c>
      <c r="G11" s="462">
        <f t="shared" si="3"/>
        <v>7</v>
      </c>
      <c r="H11" s="29">
        <v>198372</v>
      </c>
      <c r="I11" s="34">
        <f t="shared" si="1"/>
        <v>13.361515021702056</v>
      </c>
      <c r="J11" s="463">
        <v>1484652</v>
      </c>
    </row>
    <row r="12" spans="2:10" ht="24.95" customHeight="1">
      <c r="B12" s="462">
        <f t="shared" si="2"/>
        <v>8</v>
      </c>
      <c r="C12" s="29">
        <v>1006</v>
      </c>
      <c r="D12" s="34">
        <f t="shared" si="0"/>
        <v>8.4247550456410689</v>
      </c>
      <c r="E12" s="463">
        <v>11941</v>
      </c>
      <c r="G12" s="462">
        <f t="shared" si="3"/>
        <v>8</v>
      </c>
      <c r="H12" s="29">
        <v>199500</v>
      </c>
      <c r="I12" s="34">
        <f t="shared" si="1"/>
        <v>12.236426153934854</v>
      </c>
      <c r="J12" s="463">
        <v>1630378</v>
      </c>
    </row>
    <row r="13" spans="2:10" ht="24.95" customHeight="1">
      <c r="B13" s="462">
        <f t="shared" si="2"/>
        <v>9</v>
      </c>
      <c r="C13" s="29">
        <v>564</v>
      </c>
      <c r="D13" s="34">
        <f t="shared" si="0"/>
        <v>6.1923583662714092</v>
      </c>
      <c r="E13" s="463">
        <v>9108</v>
      </c>
      <c r="G13" s="462">
        <f t="shared" si="3"/>
        <v>9</v>
      </c>
      <c r="H13" s="29">
        <v>210799</v>
      </c>
      <c r="I13" s="34">
        <f t="shared" si="1"/>
        <v>15.715471089882035</v>
      </c>
      <c r="J13" s="463">
        <v>1341347</v>
      </c>
    </row>
    <row r="14" spans="2:10" ht="24.95" customHeight="1">
      <c r="B14" s="462">
        <f t="shared" si="2"/>
        <v>10</v>
      </c>
      <c r="C14" s="29">
        <v>593</v>
      </c>
      <c r="D14" s="34">
        <f t="shared" si="0"/>
        <v>6.6517106001121711</v>
      </c>
      <c r="E14" s="463">
        <v>8915</v>
      </c>
      <c r="G14" s="462">
        <f t="shared" si="3"/>
        <v>10</v>
      </c>
      <c r="H14" s="29">
        <v>166010</v>
      </c>
      <c r="I14" s="34">
        <f t="shared" si="1"/>
        <v>14.074178320966887</v>
      </c>
      <c r="J14" s="463">
        <v>1179536</v>
      </c>
    </row>
    <row r="15" spans="2:10" ht="24.95" customHeight="1">
      <c r="B15" s="462">
        <f t="shared" si="2"/>
        <v>11</v>
      </c>
      <c r="C15" s="29">
        <v>402</v>
      </c>
      <c r="D15" s="34">
        <f t="shared" si="0"/>
        <v>4.1112701984045819</v>
      </c>
      <c r="E15" s="463">
        <v>9778</v>
      </c>
      <c r="G15" s="462">
        <f t="shared" si="3"/>
        <v>11</v>
      </c>
      <c r="H15" s="29">
        <v>192060</v>
      </c>
      <c r="I15" s="34">
        <f t="shared" si="1"/>
        <v>15.662934561619693</v>
      </c>
      <c r="J15" s="463">
        <v>1226207</v>
      </c>
    </row>
    <row r="16" spans="2:10" ht="24.95" customHeight="1">
      <c r="B16" s="462">
        <f t="shared" si="2"/>
        <v>12</v>
      </c>
      <c r="C16" s="29">
        <v>861</v>
      </c>
      <c r="D16" s="34">
        <f t="shared" si="0"/>
        <v>9.1732367355636057</v>
      </c>
      <c r="E16" s="463">
        <v>9386</v>
      </c>
      <c r="G16" s="462">
        <f t="shared" si="3"/>
        <v>12</v>
      </c>
      <c r="H16" s="29">
        <v>218311</v>
      </c>
      <c r="I16" s="34">
        <f t="shared" si="1"/>
        <v>17.995280083286829</v>
      </c>
      <c r="J16" s="463">
        <v>1213157</v>
      </c>
    </row>
    <row r="17" spans="2:11" ht="24.95" customHeight="1">
      <c r="B17" s="462">
        <f t="shared" si="2"/>
        <v>13</v>
      </c>
      <c r="C17" s="29">
        <v>833</v>
      </c>
      <c r="D17" s="34">
        <f t="shared" si="0"/>
        <v>10.065248912518125</v>
      </c>
      <c r="E17" s="463">
        <v>8276</v>
      </c>
      <c r="G17" s="462">
        <f t="shared" si="3"/>
        <v>13</v>
      </c>
      <c r="H17" s="29">
        <v>222858</v>
      </c>
      <c r="I17" s="34">
        <f t="shared" si="1"/>
        <v>18.996223906168758</v>
      </c>
      <c r="J17" s="463">
        <v>1173170</v>
      </c>
    </row>
    <row r="18" spans="2:11" ht="24.95" customHeight="1">
      <c r="B18" s="462">
        <f t="shared" si="2"/>
        <v>14</v>
      </c>
      <c r="C18" s="29">
        <v>938</v>
      </c>
      <c r="D18" s="34">
        <f t="shared" si="0"/>
        <v>12.087628865979381</v>
      </c>
      <c r="E18" s="463">
        <v>7760</v>
      </c>
      <c r="G18" s="462">
        <f t="shared" si="3"/>
        <v>14</v>
      </c>
      <c r="H18" s="29">
        <v>198432</v>
      </c>
      <c r="I18" s="34">
        <f t="shared" si="1"/>
        <v>17.321939709467831</v>
      </c>
      <c r="J18" s="463">
        <v>1145553</v>
      </c>
    </row>
    <row r="19" spans="2:11" ht="24.95" customHeight="1">
      <c r="B19" s="462">
        <f t="shared" si="2"/>
        <v>15</v>
      </c>
      <c r="C19" s="29">
        <v>936</v>
      </c>
      <c r="D19" s="34">
        <f t="shared" si="0"/>
        <v>12.738160043549266</v>
      </c>
      <c r="E19" s="463">
        <v>7348</v>
      </c>
      <c r="G19" s="462">
        <f t="shared" si="3"/>
        <v>15</v>
      </c>
      <c r="H19" s="29">
        <v>202376</v>
      </c>
      <c r="I19" s="34">
        <f t="shared" si="1"/>
        <v>17.243315505743197</v>
      </c>
      <c r="J19" s="463">
        <v>1173649</v>
      </c>
    </row>
    <row r="20" spans="2:11" ht="24.95" customHeight="1">
      <c r="B20" s="462">
        <f t="shared" si="2"/>
        <v>16</v>
      </c>
      <c r="C20" s="29">
        <v>1003</v>
      </c>
      <c r="D20" s="34">
        <f t="shared" si="0"/>
        <v>12.110601304032842</v>
      </c>
      <c r="E20" s="463">
        <v>8282</v>
      </c>
      <c r="G20" s="462">
        <f t="shared" si="3"/>
        <v>16</v>
      </c>
      <c r="H20" s="29">
        <v>207442</v>
      </c>
      <c r="I20" s="34">
        <f t="shared" si="1"/>
        <v>17.38771103686555</v>
      </c>
      <c r="J20" s="463">
        <v>1193038</v>
      </c>
    </row>
    <row r="21" spans="2:11" ht="24.95" customHeight="1">
      <c r="B21" s="462">
        <f t="shared" si="2"/>
        <v>17</v>
      </c>
      <c r="C21" s="29">
        <v>1015</v>
      </c>
      <c r="D21" s="34">
        <f t="shared" si="0"/>
        <v>13.095084505225133</v>
      </c>
      <c r="E21" s="463">
        <v>7751</v>
      </c>
      <c r="G21" s="462">
        <f t="shared" si="3"/>
        <v>17</v>
      </c>
      <c r="H21" s="29">
        <v>230674</v>
      </c>
      <c r="I21" s="34">
        <f t="shared" si="1"/>
        <v>18.46328457793793</v>
      </c>
      <c r="J21" s="463">
        <v>1249366</v>
      </c>
    </row>
    <row r="22" spans="2:11" ht="24.95" customHeight="1">
      <c r="B22" s="462">
        <f t="shared" si="2"/>
        <v>18</v>
      </c>
      <c r="C22" s="29">
        <v>1057</v>
      </c>
      <c r="D22" s="34">
        <f t="shared" si="0"/>
        <v>13.705912863070541</v>
      </c>
      <c r="E22" s="463">
        <v>7712</v>
      </c>
      <c r="G22" s="462">
        <f t="shared" si="3"/>
        <v>18</v>
      </c>
      <c r="H22" s="29">
        <v>241826</v>
      </c>
      <c r="I22" s="34">
        <f t="shared" si="1"/>
        <v>18.815541927381997</v>
      </c>
      <c r="J22" s="463">
        <v>1285246</v>
      </c>
    </row>
    <row r="23" spans="2:11" ht="24.95" customHeight="1">
      <c r="B23" s="462">
        <f t="shared" si="2"/>
        <v>19</v>
      </c>
      <c r="C23" s="29">
        <v>480</v>
      </c>
      <c r="D23" s="34">
        <f t="shared" si="0"/>
        <v>7.1322436849925701</v>
      </c>
      <c r="E23" s="463">
        <v>6730</v>
      </c>
      <c r="G23" s="462">
        <f t="shared" si="3"/>
        <v>19</v>
      </c>
      <c r="H23" s="29">
        <v>159694</v>
      </c>
      <c r="I23" s="34">
        <f t="shared" si="1"/>
        <v>15.420462380189997</v>
      </c>
      <c r="J23" s="463">
        <v>1035598</v>
      </c>
    </row>
    <row r="24" spans="2:11" ht="24.95" customHeight="1">
      <c r="B24" s="462">
        <f t="shared" si="2"/>
        <v>20</v>
      </c>
      <c r="C24" s="29">
        <v>1041</v>
      </c>
      <c r="D24" s="34">
        <f t="shared" si="0"/>
        <v>13.894821142552056</v>
      </c>
      <c r="E24" s="463">
        <v>7492</v>
      </c>
      <c r="G24" s="462">
        <f t="shared" si="3"/>
        <v>20</v>
      </c>
      <c r="H24" s="29">
        <v>164597</v>
      </c>
      <c r="I24" s="34">
        <f t="shared" si="1"/>
        <v>15.839123154795127</v>
      </c>
      <c r="J24" s="463">
        <v>1039180</v>
      </c>
    </row>
    <row r="25" spans="2:11" ht="24.95" customHeight="1">
      <c r="B25" s="462">
        <f t="shared" si="2"/>
        <v>21</v>
      </c>
      <c r="C25" s="29">
        <v>470</v>
      </c>
      <c r="D25" s="34">
        <f t="shared" si="0"/>
        <v>8.274647887323944</v>
      </c>
      <c r="E25" s="463">
        <v>5680</v>
      </c>
      <c r="G25" s="462">
        <f t="shared" si="3"/>
        <v>21</v>
      </c>
      <c r="H25" s="29">
        <v>67382</v>
      </c>
      <c r="I25" s="34">
        <f t="shared" si="1"/>
        <v>8.6913451579242</v>
      </c>
      <c r="J25" s="463">
        <v>775277</v>
      </c>
    </row>
    <row r="26" spans="2:11" ht="24.95" customHeight="1">
      <c r="B26" s="462">
        <f t="shared" si="2"/>
        <v>22</v>
      </c>
      <c r="C26" s="29">
        <v>311</v>
      </c>
      <c r="D26" s="34">
        <f t="shared" si="0"/>
        <v>5.7011915673693858</v>
      </c>
      <c r="E26" s="463">
        <v>5455</v>
      </c>
      <c r="G26" s="462">
        <f t="shared" si="3"/>
        <v>22</v>
      </c>
      <c r="H26" s="29">
        <v>97757</v>
      </c>
      <c r="I26" s="34">
        <f t="shared" si="1"/>
        <v>11.935850162389197</v>
      </c>
      <c r="J26" s="463">
        <v>819020</v>
      </c>
    </row>
    <row r="27" spans="2:11" ht="24.95" customHeight="1">
      <c r="B27" s="462">
        <f t="shared" si="2"/>
        <v>23</v>
      </c>
      <c r="C27" s="29">
        <f>'住宅着工戸数　年度次'!G28</f>
        <v>365</v>
      </c>
      <c r="D27" s="34">
        <f t="shared" si="0"/>
        <v>6.7368032484311557</v>
      </c>
      <c r="E27" s="463">
        <f>'住宅着工戸数　年度次'!I28</f>
        <v>5418</v>
      </c>
      <c r="G27" s="462">
        <f t="shared" si="3"/>
        <v>23</v>
      </c>
      <c r="H27" s="36">
        <v>120092</v>
      </c>
      <c r="I27" s="34">
        <f t="shared" si="1"/>
        <v>14.275491354490837</v>
      </c>
      <c r="J27" s="463">
        <v>841246</v>
      </c>
      <c r="K27" s="35"/>
    </row>
    <row r="28" spans="2:11" ht="24.95" customHeight="1">
      <c r="B28" s="464">
        <f t="shared" si="2"/>
        <v>24</v>
      </c>
      <c r="C28" s="136">
        <f>'住宅着工戸数　年度次'!G29</f>
        <v>386</v>
      </c>
      <c r="D28" s="137">
        <f t="shared" si="0"/>
        <v>7.1388940262622533</v>
      </c>
      <c r="E28" s="465">
        <f>'住宅着工戸数　年度次'!I29</f>
        <v>5407</v>
      </c>
      <c r="G28" s="464">
        <f t="shared" si="3"/>
        <v>24</v>
      </c>
      <c r="H28" s="136">
        <v>124027</v>
      </c>
      <c r="I28" s="137">
        <f t="shared" si="1"/>
        <v>13.888770685843928</v>
      </c>
      <c r="J28" s="465">
        <v>893002</v>
      </c>
      <c r="K28" s="35"/>
    </row>
    <row r="29" spans="2:11" ht="24" customHeight="1">
      <c r="B29" s="225">
        <f>B28+1</f>
        <v>25</v>
      </c>
      <c r="C29" s="138">
        <f>'住宅着工戸数　年度次'!G30</f>
        <v>404</v>
      </c>
      <c r="D29" s="139">
        <f t="shared" ref="D29:D37" si="4">+C29/E29*100</f>
        <v>5.8559211479924631</v>
      </c>
      <c r="E29" s="466">
        <f>'住宅着工戸数　年度次'!I30</f>
        <v>6899</v>
      </c>
      <c r="F29" s="473"/>
      <c r="G29" s="225">
        <f>G28+1</f>
        <v>25</v>
      </c>
      <c r="H29" s="138">
        <v>123818</v>
      </c>
      <c r="I29" s="139">
        <f t="shared" ref="I29:I37" si="5">+H29/J29*100</f>
        <v>12.541655946696595</v>
      </c>
      <c r="J29" s="466">
        <v>987254</v>
      </c>
    </row>
    <row r="30" spans="2:11" ht="24" customHeight="1">
      <c r="B30" s="467">
        <v>26</v>
      </c>
      <c r="C30" s="140">
        <f>'住宅着工戸数　年度次'!G31</f>
        <v>311</v>
      </c>
      <c r="D30" s="141">
        <f t="shared" si="4"/>
        <v>5.1379481248967451</v>
      </c>
      <c r="E30" s="468">
        <f>'住宅着工戸数　年度次'!I31</f>
        <v>6053</v>
      </c>
      <c r="G30" s="467">
        <f>G29+1</f>
        <v>26</v>
      </c>
      <c r="H30" s="140">
        <v>111235</v>
      </c>
      <c r="I30" s="141">
        <f t="shared" si="5"/>
        <v>12.633593421695229</v>
      </c>
      <c r="J30" s="468">
        <v>880470</v>
      </c>
    </row>
    <row r="31" spans="2:11" ht="24" customHeight="1">
      <c r="B31" s="469">
        <v>27</v>
      </c>
      <c r="C31" s="142">
        <f>'住宅着工戸数　年度次'!G32</f>
        <v>622</v>
      </c>
      <c r="D31" s="143">
        <f t="shared" si="4"/>
        <v>9.51361272560416</v>
      </c>
      <c r="E31" s="470">
        <f>'住宅着工戸数　年度次'!I32</f>
        <v>6538</v>
      </c>
      <c r="G31" s="469">
        <v>27</v>
      </c>
      <c r="H31" s="142">
        <v>120351</v>
      </c>
      <c r="I31" s="143">
        <f t="shared" si="5"/>
        <v>13.07399919829404</v>
      </c>
      <c r="J31" s="470">
        <v>920537</v>
      </c>
    </row>
    <row r="32" spans="2:11" ht="24" customHeight="1">
      <c r="B32" s="471">
        <v>28</v>
      </c>
      <c r="C32" s="149">
        <f>'住宅着工戸数　年度次'!G33</f>
        <v>572</v>
      </c>
      <c r="D32" s="150">
        <f t="shared" si="4"/>
        <v>8.4253940197378121</v>
      </c>
      <c r="E32" s="472">
        <f>'住宅着工戸数　年度次'!I33</f>
        <v>6789</v>
      </c>
      <c r="G32" s="471">
        <v>28</v>
      </c>
      <c r="H32" s="149">
        <v>112354</v>
      </c>
      <c r="I32" s="150">
        <f t="shared" si="5"/>
        <v>11.533695979107661</v>
      </c>
      <c r="J32" s="472">
        <v>974137</v>
      </c>
    </row>
    <row r="33" spans="2:10" ht="24" customHeight="1">
      <c r="B33" s="225">
        <v>29</v>
      </c>
      <c r="C33" s="138">
        <f>'住宅着工戸数　年度次'!G34</f>
        <v>548</v>
      </c>
      <c r="D33" s="139">
        <f t="shared" si="4"/>
        <v>7.8894327670601783</v>
      </c>
      <c r="E33" s="466">
        <f>'住宅着工戸数　年度次'!I34</f>
        <v>6946</v>
      </c>
      <c r="F33" s="473"/>
      <c r="G33" s="225">
        <v>29</v>
      </c>
      <c r="H33" s="138">
        <v>108278</v>
      </c>
      <c r="I33" s="139">
        <f t="shared" si="5"/>
        <v>11.44108808574846</v>
      </c>
      <c r="J33" s="466">
        <v>946396</v>
      </c>
    </row>
    <row r="34" spans="2:10" ht="24" customHeight="1">
      <c r="B34" s="478">
        <v>30</v>
      </c>
      <c r="C34" s="479">
        <f>'住宅着工戸数　年度次'!G35</f>
        <v>450</v>
      </c>
      <c r="D34" s="480">
        <f t="shared" ref="D34:D35" si="6">+C34/E34*100</f>
        <v>7.4098468631648275</v>
      </c>
      <c r="E34" s="481">
        <f>'住宅着工戸数　年度次'!I35</f>
        <v>6073</v>
      </c>
      <c r="F34" s="473"/>
      <c r="G34" s="478">
        <v>30</v>
      </c>
      <c r="H34" s="479">
        <v>119683</v>
      </c>
      <c r="I34" s="480">
        <f t="shared" ref="I34:I35" si="7">+H34/J34*100</f>
        <v>12.55939538436999</v>
      </c>
      <c r="J34" s="481">
        <v>952936</v>
      </c>
    </row>
    <row r="35" spans="2:10" ht="24" customHeight="1">
      <c r="B35" s="411" t="s">
        <v>191</v>
      </c>
      <c r="C35" s="479">
        <f>'住宅着工戸数　年度次'!G36</f>
        <v>386</v>
      </c>
      <c r="D35" s="480">
        <f t="shared" si="6"/>
        <v>7.2190013091453151</v>
      </c>
      <c r="E35" s="481">
        <f>'住宅着工戸数　年度次'!I36</f>
        <v>5347</v>
      </c>
      <c r="F35" s="473"/>
      <c r="G35" s="411" t="s">
        <v>191</v>
      </c>
      <c r="H35" s="479">
        <v>113578</v>
      </c>
      <c r="I35" s="480">
        <f t="shared" si="7"/>
        <v>12.852740846023536</v>
      </c>
      <c r="J35" s="481">
        <v>883687</v>
      </c>
    </row>
    <row r="36" spans="2:10" ht="24" customHeight="1">
      <c r="B36" s="411">
        <v>2</v>
      </c>
      <c r="C36" s="479">
        <v>516</v>
      </c>
      <c r="D36" s="480">
        <v>11.006825938566553</v>
      </c>
      <c r="E36" s="481">
        <v>4688</v>
      </c>
      <c r="F36" s="473"/>
      <c r="G36" s="411">
        <v>2</v>
      </c>
      <c r="H36" s="479">
        <v>109790</v>
      </c>
      <c r="I36" s="480">
        <v>13.518205682596127</v>
      </c>
      <c r="J36" s="481">
        <v>812164</v>
      </c>
    </row>
    <row r="37" spans="2:10" ht="24" customHeight="1">
      <c r="B37" s="478">
        <v>3</v>
      </c>
      <c r="C37" s="479">
        <f>'住宅着工戸数　年度次'!G38</f>
        <v>638</v>
      </c>
      <c r="D37" s="480">
        <f t="shared" si="4"/>
        <v>11.169467787114847</v>
      </c>
      <c r="E37" s="481">
        <f>'住宅着工戸数　年度次'!I38</f>
        <v>5712</v>
      </c>
      <c r="F37" s="473"/>
      <c r="G37" s="478">
        <v>3</v>
      </c>
      <c r="H37" s="479">
        <v>104260</v>
      </c>
      <c r="I37" s="480">
        <f t="shared" si="5"/>
        <v>12.040526198480441</v>
      </c>
      <c r="J37" s="481">
        <v>865909</v>
      </c>
    </row>
    <row r="38" spans="2:10" ht="24" customHeight="1">
      <c r="B38" s="478">
        <v>4</v>
      </c>
      <c r="C38" s="479">
        <f>'住宅着工戸数　年度次'!G39</f>
        <v>450</v>
      </c>
      <c r="D38" s="480">
        <f t="shared" ref="D38" si="8">+C38/E38*100</f>
        <v>8.2811924917188069</v>
      </c>
      <c r="E38" s="481">
        <f>'住宅着工戸数　年度次'!I39</f>
        <v>5434</v>
      </c>
      <c r="F38" s="473"/>
      <c r="G38" s="478">
        <v>4</v>
      </c>
      <c r="H38" s="479">
        <v>115228</v>
      </c>
      <c r="I38" s="480">
        <f t="shared" ref="I38" si="9">+H38/J38*100</f>
        <v>13.385717007346415</v>
      </c>
      <c r="J38" s="481">
        <v>860828</v>
      </c>
    </row>
    <row r="39" spans="2:10" ht="24" customHeight="1" thickBot="1">
      <c r="B39" s="474">
        <v>5</v>
      </c>
      <c r="C39" s="475">
        <f>'住宅着工戸数　年度次'!G40</f>
        <v>394</v>
      </c>
      <c r="D39" s="476">
        <f t="shared" ref="D39" si="10">+C39/E39*100</f>
        <v>7.7058478388421667</v>
      </c>
      <c r="E39" s="477">
        <f>'住宅着工戸数　年度次'!I40</f>
        <v>5113</v>
      </c>
      <c r="F39" s="473"/>
      <c r="G39" s="474">
        <v>5</v>
      </c>
      <c r="H39" s="475">
        <v>101426</v>
      </c>
      <c r="I39" s="476">
        <f t="shared" ref="I39" si="11">+H39/J39*100</f>
        <v>12.675461398492333</v>
      </c>
      <c r="J39" s="477">
        <v>800176</v>
      </c>
    </row>
  </sheetData>
  <mergeCells count="2">
    <mergeCell ref="B3:B4"/>
    <mergeCell ref="G3:G4"/>
  </mergeCells>
  <phoneticPr fontId="2"/>
  <pageMargins left="0.78740157480314965" right="0.78740157480314965" top="0.98425196850393704" bottom="0.98425196850393704" header="0.51181102362204722" footer="0.51181102362204722"/>
  <pageSetup paperSize="9" scale="75" fitToHeight="2" orientation="portrait" horizontalDpi="300" verticalDpi="300" r:id="rId1"/>
  <headerFooter alignWithMargins="0">
    <oddFooter>&amp;Rマンション</oddFooter>
  </headerFooter>
  <rowBreaks count="1" manualBreakCount="1">
    <brk id="40" max="1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E39"/>
  <sheetViews>
    <sheetView view="pageBreakPreview" topLeftCell="A22" zoomScale="70" zoomScaleNormal="100" zoomScaleSheetLayoutView="70" workbookViewId="0">
      <selection activeCell="G33" sqref="G33"/>
    </sheetView>
  </sheetViews>
  <sheetFormatPr defaultColWidth="9" defaultRowHeight="13.5"/>
  <cols>
    <col min="1" max="1" width="3.75" style="21" customWidth="1"/>
    <col min="2" max="16384" width="9" style="21"/>
  </cols>
  <sheetData>
    <row r="1" spans="2:5" ht="17.25">
      <c r="B1" s="22" t="s">
        <v>105</v>
      </c>
    </row>
    <row r="2" spans="2:5" ht="17.25">
      <c r="B2" s="22"/>
    </row>
    <row r="3" spans="2:5" ht="14.25" thickBot="1">
      <c r="E3" s="44" t="s">
        <v>98</v>
      </c>
    </row>
    <row r="4" spans="2:5" s="20" customFormat="1" ht="21" customHeight="1" thickBot="1">
      <c r="B4" s="482" t="s">
        <v>16</v>
      </c>
      <c r="C4" s="483" t="s">
        <v>79</v>
      </c>
      <c r="D4" s="484" t="s">
        <v>80</v>
      </c>
      <c r="E4" s="485" t="s">
        <v>81</v>
      </c>
    </row>
    <row r="5" spans="2:5" ht="14.25" thickTop="1">
      <c r="B5" s="486" t="s">
        <v>82</v>
      </c>
      <c r="C5" s="41">
        <v>2195</v>
      </c>
      <c r="D5" s="40">
        <v>935</v>
      </c>
      <c r="E5" s="487">
        <f t="shared" ref="E5:E24" si="0">+C5-D5</f>
        <v>1260</v>
      </c>
    </row>
    <row r="6" spans="2:5">
      <c r="B6" s="488">
        <v>2</v>
      </c>
      <c r="C6" s="42">
        <v>3057</v>
      </c>
      <c r="D6" s="38">
        <v>1545</v>
      </c>
      <c r="E6" s="489">
        <f t="shared" si="0"/>
        <v>1512</v>
      </c>
    </row>
    <row r="7" spans="2:5">
      <c r="B7" s="488">
        <v>3</v>
      </c>
      <c r="C7" s="42">
        <v>2308</v>
      </c>
      <c r="D7" s="38">
        <v>987</v>
      </c>
      <c r="E7" s="489">
        <f t="shared" si="0"/>
        <v>1321</v>
      </c>
    </row>
    <row r="8" spans="2:5">
      <c r="B8" s="488">
        <v>4</v>
      </c>
      <c r="C8" s="42">
        <v>2294</v>
      </c>
      <c r="D8" s="38">
        <v>1005</v>
      </c>
      <c r="E8" s="489">
        <f t="shared" si="0"/>
        <v>1289</v>
      </c>
    </row>
    <row r="9" spans="2:5">
      <c r="B9" s="488">
        <v>5</v>
      </c>
      <c r="C9" s="42">
        <v>2374</v>
      </c>
      <c r="D9" s="38">
        <v>919</v>
      </c>
      <c r="E9" s="489">
        <f t="shared" si="0"/>
        <v>1455</v>
      </c>
    </row>
    <row r="10" spans="2:5">
      <c r="B10" s="488">
        <v>6</v>
      </c>
      <c r="C10" s="42">
        <v>2758</v>
      </c>
      <c r="D10" s="38">
        <v>1357</v>
      </c>
      <c r="E10" s="489">
        <f t="shared" si="0"/>
        <v>1401</v>
      </c>
    </row>
    <row r="11" spans="2:5">
      <c r="B11" s="488">
        <v>7</v>
      </c>
      <c r="C11" s="42">
        <v>2187</v>
      </c>
      <c r="D11" s="38">
        <v>774</v>
      </c>
      <c r="E11" s="489">
        <f t="shared" si="0"/>
        <v>1413</v>
      </c>
    </row>
    <row r="12" spans="2:5">
      <c r="B12" s="488">
        <v>8</v>
      </c>
      <c r="C12" s="42">
        <v>2331</v>
      </c>
      <c r="D12" s="38">
        <v>1006</v>
      </c>
      <c r="E12" s="489">
        <f t="shared" si="0"/>
        <v>1325</v>
      </c>
    </row>
    <row r="13" spans="2:5">
      <c r="B13" s="488">
        <v>9</v>
      </c>
      <c r="C13" s="42">
        <v>1742</v>
      </c>
      <c r="D13" s="38">
        <v>564</v>
      </c>
      <c r="E13" s="489">
        <f t="shared" si="0"/>
        <v>1178</v>
      </c>
    </row>
    <row r="14" spans="2:5">
      <c r="B14" s="488">
        <v>10</v>
      </c>
      <c r="C14" s="42">
        <v>1297</v>
      </c>
      <c r="D14" s="38">
        <v>593</v>
      </c>
      <c r="E14" s="489">
        <f t="shared" si="0"/>
        <v>704</v>
      </c>
    </row>
    <row r="15" spans="2:5">
      <c r="B15" s="488">
        <v>11</v>
      </c>
      <c r="C15" s="42">
        <v>1111</v>
      </c>
      <c r="D15" s="38">
        <v>402</v>
      </c>
      <c r="E15" s="489">
        <f t="shared" si="0"/>
        <v>709</v>
      </c>
    </row>
    <row r="16" spans="2:5">
      <c r="B16" s="488">
        <v>12</v>
      </c>
      <c r="C16" s="42">
        <v>1450</v>
      </c>
      <c r="D16" s="38">
        <v>861</v>
      </c>
      <c r="E16" s="489">
        <f t="shared" si="0"/>
        <v>589</v>
      </c>
    </row>
    <row r="17" spans="2:5">
      <c r="B17" s="488">
        <v>13</v>
      </c>
      <c r="C17" s="42">
        <v>1392</v>
      </c>
      <c r="D17" s="38">
        <v>833</v>
      </c>
      <c r="E17" s="489">
        <f t="shared" si="0"/>
        <v>559</v>
      </c>
    </row>
    <row r="18" spans="2:5">
      <c r="B18" s="488">
        <v>14</v>
      </c>
      <c r="C18" s="42">
        <v>1365</v>
      </c>
      <c r="D18" s="38">
        <v>938</v>
      </c>
      <c r="E18" s="489">
        <f t="shared" si="0"/>
        <v>427</v>
      </c>
    </row>
    <row r="19" spans="2:5">
      <c r="B19" s="488">
        <v>15</v>
      </c>
      <c r="C19" s="42">
        <v>1330</v>
      </c>
      <c r="D19" s="38">
        <v>936</v>
      </c>
      <c r="E19" s="489">
        <f t="shared" si="0"/>
        <v>394</v>
      </c>
    </row>
    <row r="20" spans="2:5">
      <c r="B20" s="488">
        <v>16</v>
      </c>
      <c r="C20" s="42">
        <v>1402</v>
      </c>
      <c r="D20" s="38">
        <v>1003</v>
      </c>
      <c r="E20" s="489">
        <f t="shared" si="0"/>
        <v>399</v>
      </c>
    </row>
    <row r="21" spans="2:5">
      <c r="B21" s="488">
        <v>17</v>
      </c>
      <c r="C21" s="42">
        <v>1331</v>
      </c>
      <c r="D21" s="38">
        <v>1015</v>
      </c>
      <c r="E21" s="489">
        <f t="shared" si="0"/>
        <v>316</v>
      </c>
    </row>
    <row r="22" spans="2:5">
      <c r="B22" s="488">
        <v>18</v>
      </c>
      <c r="C22" s="43">
        <v>1389</v>
      </c>
      <c r="D22" s="39">
        <v>1057</v>
      </c>
      <c r="E22" s="489">
        <f>+C22-D22</f>
        <v>332</v>
      </c>
    </row>
    <row r="23" spans="2:5">
      <c r="B23" s="488">
        <v>19</v>
      </c>
      <c r="C23" s="43">
        <v>787</v>
      </c>
      <c r="D23" s="39">
        <v>480</v>
      </c>
      <c r="E23" s="489">
        <f t="shared" si="0"/>
        <v>307</v>
      </c>
    </row>
    <row r="24" spans="2:5">
      <c r="B24" s="488">
        <v>20</v>
      </c>
      <c r="C24" s="42">
        <v>1359</v>
      </c>
      <c r="D24" s="38">
        <v>1041</v>
      </c>
      <c r="E24" s="489">
        <f t="shared" si="0"/>
        <v>318</v>
      </c>
    </row>
    <row r="25" spans="2:5">
      <c r="B25" s="488">
        <v>21</v>
      </c>
      <c r="C25" s="42">
        <v>689</v>
      </c>
      <c r="D25" s="38">
        <v>470</v>
      </c>
      <c r="E25" s="489">
        <f t="shared" ref="E25:E30" si="1">+C25-D25</f>
        <v>219</v>
      </c>
    </row>
    <row r="26" spans="2:5">
      <c r="B26" s="488">
        <v>22</v>
      </c>
      <c r="C26" s="42">
        <v>567</v>
      </c>
      <c r="D26" s="38">
        <v>311</v>
      </c>
      <c r="E26" s="489">
        <f t="shared" si="1"/>
        <v>256</v>
      </c>
    </row>
    <row r="27" spans="2:5">
      <c r="B27" s="488">
        <v>23</v>
      </c>
      <c r="C27" s="42">
        <f>+'住宅着工戸数　年度次'!F28</f>
        <v>645</v>
      </c>
      <c r="D27" s="38">
        <f>+'住宅着工戸数　年度次'!G28</f>
        <v>365</v>
      </c>
      <c r="E27" s="489">
        <f t="shared" si="1"/>
        <v>280</v>
      </c>
    </row>
    <row r="28" spans="2:5">
      <c r="B28" s="488">
        <v>24</v>
      </c>
      <c r="C28" s="42">
        <f>+'住宅着工戸数　年度次'!F29</f>
        <v>716</v>
      </c>
      <c r="D28" s="38">
        <f>+'住宅着工戸数　年度次'!G29</f>
        <v>386</v>
      </c>
      <c r="E28" s="489">
        <f t="shared" si="1"/>
        <v>330</v>
      </c>
    </row>
    <row r="29" spans="2:5">
      <c r="B29" s="490">
        <v>25</v>
      </c>
      <c r="C29" s="144">
        <f>+'住宅着工戸数　年度次'!F30</f>
        <v>733</v>
      </c>
      <c r="D29" s="145">
        <f>+'住宅着工戸数　年度次'!G30</f>
        <v>404</v>
      </c>
      <c r="E29" s="491">
        <f t="shared" si="1"/>
        <v>329</v>
      </c>
    </row>
    <row r="30" spans="2:5">
      <c r="B30" s="492">
        <v>26</v>
      </c>
      <c r="C30" s="146">
        <f>+'住宅着工戸数　年度次'!F31</f>
        <v>628</v>
      </c>
      <c r="D30" s="147">
        <f>+'住宅着工戸数　年度次'!G31</f>
        <v>311</v>
      </c>
      <c r="E30" s="493">
        <f t="shared" si="1"/>
        <v>317</v>
      </c>
    </row>
    <row r="31" spans="2:5">
      <c r="B31" s="492">
        <v>27</v>
      </c>
      <c r="C31" s="146">
        <f>+'住宅着工戸数　年度次'!F32</f>
        <v>1036</v>
      </c>
      <c r="D31" s="147">
        <f>+'住宅着工戸数　年度次'!G32</f>
        <v>622</v>
      </c>
      <c r="E31" s="493">
        <f>+C31-D31</f>
        <v>414</v>
      </c>
    </row>
    <row r="32" spans="2:5">
      <c r="B32" s="494">
        <v>28</v>
      </c>
      <c r="C32" s="151">
        <f>+'住宅着工戸数　年度次'!F33</f>
        <v>964</v>
      </c>
      <c r="D32" s="152">
        <f>+'住宅着工戸数　年度次'!G33</f>
        <v>572</v>
      </c>
      <c r="E32" s="495">
        <f>+C32-D32</f>
        <v>392</v>
      </c>
    </row>
    <row r="33" spans="2:5">
      <c r="B33" s="500">
        <v>29</v>
      </c>
      <c r="C33" s="151">
        <f>+'住宅着工戸数　年度次'!F34</f>
        <v>1088</v>
      </c>
      <c r="D33" s="152">
        <f>+'住宅着工戸数　年度次'!G34</f>
        <v>548</v>
      </c>
      <c r="E33" s="495">
        <f t="shared" ref="E33:E37" si="2">+C33-D33</f>
        <v>540</v>
      </c>
    </row>
    <row r="34" spans="2:5">
      <c r="B34" s="501">
        <v>30</v>
      </c>
      <c r="C34" s="151">
        <f>+'住宅着工戸数　年度次'!F35</f>
        <v>988</v>
      </c>
      <c r="D34" s="152">
        <f>+'住宅着工戸数　年度次'!G35</f>
        <v>450</v>
      </c>
      <c r="E34" s="495">
        <f t="shared" ref="E34:E35" si="3">+C34-D34</f>
        <v>538</v>
      </c>
    </row>
    <row r="35" spans="2:5">
      <c r="B35" s="502" t="s">
        <v>191</v>
      </c>
      <c r="C35" s="151">
        <f>+'住宅着工戸数　年度次'!F36</f>
        <v>830</v>
      </c>
      <c r="D35" s="152">
        <f>+'住宅着工戸数　年度次'!G36</f>
        <v>386</v>
      </c>
      <c r="E35" s="495">
        <f t="shared" si="3"/>
        <v>444</v>
      </c>
    </row>
    <row r="36" spans="2:5">
      <c r="B36" s="501">
        <v>2</v>
      </c>
      <c r="C36" s="151">
        <v>1012</v>
      </c>
      <c r="D36" s="152">
        <v>516</v>
      </c>
      <c r="E36" s="495">
        <v>496</v>
      </c>
    </row>
    <row r="37" spans="2:5">
      <c r="B37" s="501">
        <v>3</v>
      </c>
      <c r="C37" s="151">
        <f>+'住宅着工戸数　年度次'!F38</f>
        <v>1194</v>
      </c>
      <c r="D37" s="152">
        <f>+'住宅着工戸数　年度次'!G38</f>
        <v>638</v>
      </c>
      <c r="E37" s="495">
        <f t="shared" si="2"/>
        <v>556</v>
      </c>
    </row>
    <row r="38" spans="2:5">
      <c r="B38" s="501">
        <v>4</v>
      </c>
      <c r="C38" s="151">
        <f>+'住宅着工戸数　年度次'!F39</f>
        <v>1105</v>
      </c>
      <c r="D38" s="152">
        <f>+'住宅着工戸数　年度次'!G39</f>
        <v>450</v>
      </c>
      <c r="E38" s="495">
        <f t="shared" ref="E38" si="4">+C38-D38</f>
        <v>655</v>
      </c>
    </row>
    <row r="39" spans="2:5" ht="14.25" thickBot="1">
      <c r="B39" s="499">
        <v>5</v>
      </c>
      <c r="C39" s="496">
        <f>+'住宅着工戸数　年度次'!F40</f>
        <v>941</v>
      </c>
      <c r="D39" s="497">
        <f>+'住宅着工戸数　年度次'!G40</f>
        <v>394</v>
      </c>
      <c r="E39" s="498">
        <f t="shared" ref="E39" si="5">+C39-D39</f>
        <v>547</v>
      </c>
    </row>
  </sheetData>
  <phoneticPr fontId="2"/>
  <pageMargins left="0.75" right="0.75" top="1" bottom="1" header="0.51200000000000001" footer="0.51200000000000001"/>
  <pageSetup paperSize="9" scale="94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2:T48"/>
  <sheetViews>
    <sheetView zoomScale="70" zoomScaleNormal="70" zoomScaleSheetLayoutView="100" zoomScalePageLayoutView="70" workbookViewId="0">
      <selection activeCell="G33" sqref="G33"/>
    </sheetView>
  </sheetViews>
  <sheetFormatPr defaultColWidth="9" defaultRowHeight="13.5"/>
  <cols>
    <col min="1" max="1" width="11.75" style="2" customWidth="1"/>
    <col min="2" max="2" width="11.25" style="2" customWidth="1"/>
    <col min="3" max="4" width="9" style="2"/>
    <col min="5" max="5" width="11.375" style="2" customWidth="1"/>
    <col min="6" max="6" width="9" style="2"/>
    <col min="7" max="7" width="11.375" style="2" customWidth="1"/>
    <col min="8" max="9" width="9" style="2"/>
    <col min="10" max="10" width="11.25" style="2" customWidth="1"/>
    <col min="11" max="11" width="9" style="2"/>
    <col min="12" max="13" width="0" style="26" hidden="1" customWidth="1"/>
    <col min="14" max="16384" width="9" style="2"/>
  </cols>
  <sheetData>
    <row r="2" spans="1:20" ht="17.25">
      <c r="A2" s="9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0" ht="14.25" thickBot="1">
      <c r="K3" s="131" t="s">
        <v>1</v>
      </c>
    </row>
    <row r="4" spans="1:20" ht="17.100000000000001" customHeight="1">
      <c r="A4" s="588"/>
      <c r="B4" s="65" t="s">
        <v>2</v>
      </c>
      <c r="C4" s="65"/>
      <c r="D4" s="65"/>
      <c r="E4" s="65"/>
      <c r="F4" s="65"/>
      <c r="G4" s="73" t="s">
        <v>3</v>
      </c>
      <c r="H4" s="66"/>
      <c r="I4" s="74"/>
      <c r="J4" s="70" t="s">
        <v>4</v>
      </c>
      <c r="K4" s="67"/>
    </row>
    <row r="5" spans="1:20" ht="17.100000000000001" customHeight="1">
      <c r="A5" s="589"/>
      <c r="B5" s="79" t="s">
        <v>9</v>
      </c>
      <c r="C5" s="10"/>
      <c r="D5" s="11"/>
      <c r="E5" s="12" t="s">
        <v>10</v>
      </c>
      <c r="F5" s="69"/>
      <c r="G5" s="75"/>
      <c r="H5" s="16"/>
      <c r="I5" s="76"/>
      <c r="J5" s="71"/>
      <c r="K5" s="68"/>
    </row>
    <row r="6" spans="1:20" ht="17.100000000000001" customHeight="1">
      <c r="A6" s="589"/>
      <c r="B6" s="11"/>
      <c r="C6" s="11"/>
      <c r="D6" s="86" t="s">
        <v>5</v>
      </c>
      <c r="E6" s="13"/>
      <c r="F6" s="13"/>
      <c r="G6" s="75"/>
      <c r="H6" s="16"/>
      <c r="I6" s="110" t="s">
        <v>6</v>
      </c>
      <c r="J6" s="71"/>
      <c r="K6" s="68"/>
    </row>
    <row r="7" spans="1:20" ht="15.75" customHeight="1" thickBot="1">
      <c r="A7" s="590"/>
      <c r="B7" s="80"/>
      <c r="C7" s="92" t="s">
        <v>0</v>
      </c>
      <c r="D7" s="87" t="s">
        <v>7</v>
      </c>
      <c r="E7" s="14"/>
      <c r="F7" s="97" t="s">
        <v>0</v>
      </c>
      <c r="G7" s="77"/>
      <c r="H7" s="115" t="s">
        <v>0</v>
      </c>
      <c r="I7" s="111" t="s">
        <v>7</v>
      </c>
      <c r="J7" s="72"/>
      <c r="K7" s="106" t="s">
        <v>0</v>
      </c>
      <c r="L7" s="27" t="s">
        <v>31</v>
      </c>
      <c r="M7" s="27" t="s">
        <v>21</v>
      </c>
    </row>
    <row r="8" spans="1:20" ht="17.100000000000001" hidden="1" customHeight="1">
      <c r="A8" s="82" t="s">
        <v>11</v>
      </c>
      <c r="B8" s="81">
        <v>145845</v>
      </c>
      <c r="C8" s="93">
        <v>3.4655221339387143</v>
      </c>
      <c r="D8" s="88">
        <v>54.62114062289335</v>
      </c>
      <c r="E8" s="15">
        <v>120362</v>
      </c>
      <c r="F8" s="98">
        <v>-33.730123772188705</v>
      </c>
      <c r="G8" s="78">
        <v>122824</v>
      </c>
      <c r="H8" s="116">
        <v>-3.4668133768224196</v>
      </c>
      <c r="I8" s="112">
        <v>10.664592050527091</v>
      </c>
      <c r="J8" s="45"/>
      <c r="K8" s="107"/>
    </row>
    <row r="9" spans="1:20" ht="17.100000000000001" hidden="1" customHeight="1">
      <c r="A9" s="82" t="s">
        <v>13</v>
      </c>
      <c r="B9" s="81">
        <v>110525</v>
      </c>
      <c r="C9" s="93">
        <v>-24.217491172134796</v>
      </c>
      <c r="D9" s="88">
        <v>49.420723391506925</v>
      </c>
      <c r="E9" s="15">
        <v>111915</v>
      </c>
      <c r="F9" s="98">
        <v>-7.017995712932656</v>
      </c>
      <c r="G9" s="78">
        <v>138494</v>
      </c>
      <c r="H9" s="116">
        <v>12.758092880870198</v>
      </c>
      <c r="I9" s="112">
        <v>12.083420218488172</v>
      </c>
      <c r="J9" s="45"/>
      <c r="K9" s="107"/>
    </row>
    <row r="10" spans="1:20" ht="17.100000000000001" customHeight="1">
      <c r="A10" s="83" t="s">
        <v>30</v>
      </c>
      <c r="B10" s="84">
        <f>+L10-E10</f>
        <v>935</v>
      </c>
      <c r="C10" s="94"/>
      <c r="D10" s="89">
        <v>0.42599999999999999</v>
      </c>
      <c r="E10" s="95">
        <v>1260</v>
      </c>
      <c r="F10" s="99"/>
      <c r="G10" s="103">
        <v>1721</v>
      </c>
      <c r="H10" s="117">
        <v>1.0509999999999999</v>
      </c>
      <c r="I10" s="113">
        <f>+G10/M10</f>
        <v>0.1462937776266576</v>
      </c>
      <c r="J10" s="101">
        <v>503</v>
      </c>
      <c r="K10" s="108">
        <v>1.538</v>
      </c>
      <c r="L10" s="26">
        <v>2195</v>
      </c>
      <c r="M10" s="26">
        <v>11764</v>
      </c>
      <c r="O10" s="1"/>
      <c r="P10" s="1"/>
      <c r="Q10" s="4"/>
      <c r="R10" s="1"/>
      <c r="T10" s="4"/>
    </row>
    <row r="11" spans="1:20" ht="17.100000000000001" customHeight="1">
      <c r="A11" s="503" t="s">
        <v>210</v>
      </c>
      <c r="B11" s="85">
        <f>+L11-E11</f>
        <v>1545</v>
      </c>
      <c r="C11" s="355">
        <f t="shared" ref="C11:C42" si="0">+B11/B10</f>
        <v>1.6524064171122994</v>
      </c>
      <c r="D11" s="90">
        <f>+B11/L11</f>
        <v>0.50539744847890089</v>
      </c>
      <c r="E11" s="96">
        <v>1512</v>
      </c>
      <c r="F11" s="100">
        <f>+E11/E10</f>
        <v>1.2</v>
      </c>
      <c r="G11" s="104">
        <v>1652</v>
      </c>
      <c r="H11" s="118">
        <f>+G11/G10</f>
        <v>0.95990703079604878</v>
      </c>
      <c r="I11" s="114">
        <f t="shared" ref="I11:I43" si="1">+G11/M11</f>
        <v>0.14170526676960027</v>
      </c>
      <c r="J11" s="102">
        <v>488</v>
      </c>
      <c r="K11" s="109">
        <f>+J11/J10</f>
        <v>0.97017892644135184</v>
      </c>
      <c r="L11" s="26">
        <v>3057</v>
      </c>
      <c r="M11" s="26">
        <v>11658</v>
      </c>
      <c r="O11" s="1"/>
      <c r="P11" s="1"/>
      <c r="Q11" s="4"/>
      <c r="R11" s="1"/>
      <c r="T11" s="4"/>
    </row>
    <row r="12" spans="1:20" ht="17.100000000000001" customHeight="1">
      <c r="A12" s="503" t="s">
        <v>211</v>
      </c>
      <c r="B12" s="85">
        <f t="shared" ref="B12:B17" si="2">+L12-E12</f>
        <v>987</v>
      </c>
      <c r="C12" s="355">
        <f t="shared" si="0"/>
        <v>0.63883495145631064</v>
      </c>
      <c r="D12" s="90">
        <f t="shared" ref="D12:D28" si="3">+B12/L12</f>
        <v>0.42764298093587522</v>
      </c>
      <c r="E12" s="96">
        <v>1321</v>
      </c>
      <c r="F12" s="100">
        <f t="shared" ref="F12:F29" si="4">+E12/E11</f>
        <v>0.87367724867724872</v>
      </c>
      <c r="G12" s="105">
        <v>1604</v>
      </c>
      <c r="H12" s="118">
        <f t="shared" ref="H12:H43" si="5">+G12/G11</f>
        <v>0.9709443099273608</v>
      </c>
      <c r="I12" s="114">
        <f t="shared" si="1"/>
        <v>0.17340540540540542</v>
      </c>
      <c r="J12" s="102">
        <v>617</v>
      </c>
      <c r="K12" s="109">
        <f t="shared" ref="K12:K43" si="6">+J12/J11</f>
        <v>1.264344262295082</v>
      </c>
      <c r="L12" s="26">
        <v>2308</v>
      </c>
      <c r="M12" s="26">
        <v>9250</v>
      </c>
      <c r="O12" s="1"/>
      <c r="P12" s="1"/>
      <c r="Q12" s="4"/>
      <c r="R12" s="1"/>
      <c r="T12" s="4"/>
    </row>
    <row r="13" spans="1:20" ht="17.100000000000001" customHeight="1">
      <c r="A13" s="503" t="s">
        <v>212</v>
      </c>
      <c r="B13" s="85">
        <f t="shared" si="2"/>
        <v>1005</v>
      </c>
      <c r="C13" s="355">
        <f t="shared" si="0"/>
        <v>1.0182370820668694</v>
      </c>
      <c r="D13" s="90">
        <f t="shared" si="3"/>
        <v>0.43809938971229295</v>
      </c>
      <c r="E13" s="96">
        <v>1289</v>
      </c>
      <c r="F13" s="100">
        <f t="shared" si="4"/>
        <v>0.97577592732778196</v>
      </c>
      <c r="G13" s="104">
        <v>1962</v>
      </c>
      <c r="H13" s="118">
        <f t="shared" si="5"/>
        <v>1.2231920199501247</v>
      </c>
      <c r="I13" s="114">
        <f t="shared" si="1"/>
        <v>0.18504196925398472</v>
      </c>
      <c r="J13" s="102">
        <v>590</v>
      </c>
      <c r="K13" s="109">
        <f t="shared" si="6"/>
        <v>0.95623987034035651</v>
      </c>
      <c r="L13" s="26">
        <v>2294</v>
      </c>
      <c r="M13" s="26">
        <v>10603</v>
      </c>
      <c r="O13" s="1"/>
      <c r="P13" s="1"/>
      <c r="Q13" s="4"/>
      <c r="R13" s="1"/>
      <c r="T13" s="4"/>
    </row>
    <row r="14" spans="1:20" ht="17.100000000000001" customHeight="1">
      <c r="A14" s="503" t="s">
        <v>213</v>
      </c>
      <c r="B14" s="85">
        <f t="shared" si="2"/>
        <v>919</v>
      </c>
      <c r="C14" s="355">
        <f t="shared" si="0"/>
        <v>0.91442786069651738</v>
      </c>
      <c r="D14" s="90">
        <f t="shared" si="3"/>
        <v>0.38711036225779277</v>
      </c>
      <c r="E14" s="96">
        <v>1455</v>
      </c>
      <c r="F14" s="100">
        <f t="shared" si="4"/>
        <v>1.1287820015515904</v>
      </c>
      <c r="G14" s="104">
        <v>1854</v>
      </c>
      <c r="H14" s="118">
        <f t="shared" si="5"/>
        <v>0.94495412844036697</v>
      </c>
      <c r="I14" s="114">
        <f t="shared" si="1"/>
        <v>0.15114951899559759</v>
      </c>
      <c r="J14" s="102">
        <v>565</v>
      </c>
      <c r="K14" s="109">
        <f t="shared" si="6"/>
        <v>0.9576271186440678</v>
      </c>
      <c r="L14" s="26">
        <v>2374</v>
      </c>
      <c r="M14" s="26">
        <v>12266</v>
      </c>
      <c r="O14" s="1"/>
      <c r="P14" s="1"/>
      <c r="Q14" s="4"/>
      <c r="R14" s="1"/>
      <c r="T14" s="4"/>
    </row>
    <row r="15" spans="1:20" ht="17.100000000000001" customHeight="1">
      <c r="A15" s="503" t="s">
        <v>214</v>
      </c>
      <c r="B15" s="85">
        <f t="shared" si="2"/>
        <v>1357</v>
      </c>
      <c r="C15" s="355">
        <f t="shared" si="0"/>
        <v>1.4766050054406965</v>
      </c>
      <c r="D15" s="90">
        <f t="shared" si="3"/>
        <v>0.49202320522117476</v>
      </c>
      <c r="E15" s="96">
        <v>1401</v>
      </c>
      <c r="F15" s="100">
        <f t="shared" si="4"/>
        <v>0.96288659793814435</v>
      </c>
      <c r="G15" s="104">
        <v>1798</v>
      </c>
      <c r="H15" s="118">
        <f t="shared" si="5"/>
        <v>0.96979503775620279</v>
      </c>
      <c r="I15" s="114">
        <f t="shared" si="1"/>
        <v>0.14377098992483608</v>
      </c>
      <c r="J15" s="102">
        <v>701</v>
      </c>
      <c r="K15" s="109">
        <f t="shared" si="6"/>
        <v>1.24070796460177</v>
      </c>
      <c r="L15" s="26">
        <v>2758</v>
      </c>
      <c r="M15" s="26">
        <v>12506</v>
      </c>
      <c r="O15" s="1"/>
      <c r="P15" s="1"/>
      <c r="Q15" s="4"/>
      <c r="R15" s="1"/>
      <c r="T15" s="4"/>
    </row>
    <row r="16" spans="1:20" ht="17.100000000000001" customHeight="1">
      <c r="A16" s="503" t="s">
        <v>215</v>
      </c>
      <c r="B16" s="85">
        <f t="shared" si="2"/>
        <v>774</v>
      </c>
      <c r="C16" s="355">
        <f t="shared" si="0"/>
        <v>0.57037582903463524</v>
      </c>
      <c r="D16" s="90">
        <f t="shared" si="3"/>
        <v>0.35390946502057613</v>
      </c>
      <c r="E16" s="96">
        <v>1413</v>
      </c>
      <c r="F16" s="100">
        <f t="shared" si="4"/>
        <v>1.0085653104925054</v>
      </c>
      <c r="G16" s="104">
        <v>1599</v>
      </c>
      <c r="H16" s="118">
        <f t="shared" si="5"/>
        <v>0.88932146829810899</v>
      </c>
      <c r="I16" s="114">
        <f t="shared" si="1"/>
        <v>0.15188069908814589</v>
      </c>
      <c r="J16" s="102">
        <v>794</v>
      </c>
      <c r="K16" s="109">
        <f t="shared" si="6"/>
        <v>1.1326676176890156</v>
      </c>
      <c r="L16" s="26">
        <v>2187</v>
      </c>
      <c r="M16" s="26">
        <v>10528</v>
      </c>
      <c r="O16" s="1"/>
      <c r="P16" s="1"/>
      <c r="Q16" s="4"/>
      <c r="R16" s="1"/>
      <c r="T16" s="4"/>
    </row>
    <row r="17" spans="1:20" ht="17.100000000000001" customHeight="1">
      <c r="A17" s="503" t="s">
        <v>216</v>
      </c>
      <c r="B17" s="85">
        <f t="shared" si="2"/>
        <v>1006</v>
      </c>
      <c r="C17" s="355">
        <f t="shared" si="0"/>
        <v>1.2997416020671835</v>
      </c>
      <c r="D17" s="90">
        <f t="shared" si="3"/>
        <v>0.43157443157443159</v>
      </c>
      <c r="E17" s="96">
        <v>1325</v>
      </c>
      <c r="F17" s="100">
        <f t="shared" si="4"/>
        <v>0.93772116065109701</v>
      </c>
      <c r="G17" s="104">
        <v>1904</v>
      </c>
      <c r="H17" s="118">
        <f t="shared" si="5"/>
        <v>1.1907442151344589</v>
      </c>
      <c r="I17" s="114">
        <f t="shared" si="1"/>
        <v>0.15945063227535383</v>
      </c>
      <c r="J17" s="102">
        <v>786</v>
      </c>
      <c r="K17" s="109">
        <f t="shared" si="6"/>
        <v>0.98992443324937029</v>
      </c>
      <c r="L17" s="26">
        <v>2331</v>
      </c>
      <c r="M17" s="26">
        <v>11941</v>
      </c>
      <c r="O17" s="1"/>
      <c r="P17" s="1"/>
      <c r="Q17" s="4"/>
      <c r="R17" s="1"/>
      <c r="T17" s="4"/>
    </row>
    <row r="18" spans="1:20" ht="17.100000000000001" customHeight="1">
      <c r="A18" s="503" t="s">
        <v>217</v>
      </c>
      <c r="B18" s="85">
        <f t="shared" ref="B18:B31" si="7">+L18-E18</f>
        <v>564</v>
      </c>
      <c r="C18" s="355">
        <f t="shared" si="0"/>
        <v>0.56063618290258455</v>
      </c>
      <c r="D18" s="90">
        <f t="shared" si="3"/>
        <v>0.3237657864523536</v>
      </c>
      <c r="E18" s="96">
        <v>1178</v>
      </c>
      <c r="F18" s="100">
        <f t="shared" si="4"/>
        <v>0.88905660377358486</v>
      </c>
      <c r="G18" s="104">
        <v>1550</v>
      </c>
      <c r="H18" s="118">
        <f t="shared" si="5"/>
        <v>0.81407563025210083</v>
      </c>
      <c r="I18" s="114">
        <f t="shared" si="1"/>
        <v>0.17018006148440931</v>
      </c>
      <c r="J18" s="102">
        <v>647</v>
      </c>
      <c r="K18" s="109">
        <f t="shared" si="6"/>
        <v>0.82315521628498722</v>
      </c>
      <c r="L18" s="26">
        <v>1742</v>
      </c>
      <c r="M18" s="26">
        <v>9108</v>
      </c>
      <c r="O18" s="1"/>
      <c r="P18" s="1"/>
      <c r="Q18" s="4"/>
      <c r="R18" s="1"/>
      <c r="T18" s="4"/>
    </row>
    <row r="19" spans="1:20" ht="17.100000000000001" customHeight="1">
      <c r="A19" s="503" t="s">
        <v>218</v>
      </c>
      <c r="B19" s="85">
        <f t="shared" si="7"/>
        <v>593</v>
      </c>
      <c r="C19" s="355">
        <f t="shared" si="0"/>
        <v>1.051418439716312</v>
      </c>
      <c r="D19" s="90">
        <f t="shared" si="3"/>
        <v>0.4572089437162683</v>
      </c>
      <c r="E19" s="96">
        <v>704</v>
      </c>
      <c r="F19" s="100">
        <f t="shared" si="4"/>
        <v>0.59762308998302205</v>
      </c>
      <c r="G19" s="104">
        <v>1343</v>
      </c>
      <c r="H19" s="118">
        <f t="shared" si="5"/>
        <v>0.86645161290322581</v>
      </c>
      <c r="I19" s="114">
        <f t="shared" si="1"/>
        <v>0.15064498037016263</v>
      </c>
      <c r="J19" s="102">
        <v>407</v>
      </c>
      <c r="K19" s="109">
        <f t="shared" si="6"/>
        <v>0.62905718701700153</v>
      </c>
      <c r="L19" s="26">
        <v>1297</v>
      </c>
      <c r="M19" s="26">
        <v>8915</v>
      </c>
      <c r="O19" s="1"/>
      <c r="P19" s="1"/>
      <c r="Q19" s="4"/>
      <c r="R19" s="1"/>
      <c r="T19" s="4"/>
    </row>
    <row r="20" spans="1:20" ht="17.100000000000001" customHeight="1">
      <c r="A20" s="503" t="s">
        <v>219</v>
      </c>
      <c r="B20" s="85">
        <f t="shared" si="7"/>
        <v>402</v>
      </c>
      <c r="C20" s="355">
        <f t="shared" si="0"/>
        <v>0.67790893760539628</v>
      </c>
      <c r="D20" s="90">
        <f t="shared" si="3"/>
        <v>0.36183618361836184</v>
      </c>
      <c r="E20" s="96">
        <v>709</v>
      </c>
      <c r="F20" s="100">
        <f t="shared" si="4"/>
        <v>1.0071022727272727</v>
      </c>
      <c r="G20" s="104">
        <v>1569</v>
      </c>
      <c r="H20" s="118">
        <f t="shared" si="5"/>
        <v>1.1682799702159345</v>
      </c>
      <c r="I20" s="114">
        <f t="shared" si="1"/>
        <v>0.16046226222131316</v>
      </c>
      <c r="J20" s="102">
        <v>521</v>
      </c>
      <c r="K20" s="109">
        <f t="shared" si="6"/>
        <v>1.2800982800982801</v>
      </c>
      <c r="L20" s="26">
        <v>1111</v>
      </c>
      <c r="M20" s="26">
        <v>9778</v>
      </c>
      <c r="O20" s="1"/>
      <c r="P20" s="1"/>
      <c r="Q20" s="4"/>
      <c r="R20" s="1"/>
      <c r="T20" s="4"/>
    </row>
    <row r="21" spans="1:20" ht="17.100000000000001" customHeight="1">
      <c r="A21" s="503" t="s">
        <v>220</v>
      </c>
      <c r="B21" s="85">
        <f t="shared" si="7"/>
        <v>861</v>
      </c>
      <c r="C21" s="355">
        <f t="shared" si="0"/>
        <v>2.1417910447761193</v>
      </c>
      <c r="D21" s="90">
        <f t="shared" si="3"/>
        <v>0.59379310344827585</v>
      </c>
      <c r="E21" s="96">
        <v>589</v>
      </c>
      <c r="F21" s="100">
        <f t="shared" si="4"/>
        <v>0.83074753173483784</v>
      </c>
      <c r="G21" s="104">
        <v>1579</v>
      </c>
      <c r="H21" s="118">
        <f t="shared" si="5"/>
        <v>1.0063734862970044</v>
      </c>
      <c r="I21" s="114">
        <f t="shared" si="1"/>
        <v>0.16822927764756018</v>
      </c>
      <c r="J21" s="102">
        <v>467</v>
      </c>
      <c r="K21" s="109">
        <f t="shared" si="6"/>
        <v>0.89635316698656431</v>
      </c>
      <c r="L21" s="26">
        <v>1450</v>
      </c>
      <c r="M21" s="26">
        <v>9386</v>
      </c>
      <c r="O21" s="1"/>
      <c r="P21" s="1"/>
      <c r="Q21" s="4"/>
      <c r="R21" s="1"/>
      <c r="T21" s="4"/>
    </row>
    <row r="22" spans="1:20" ht="17.100000000000001" customHeight="1">
      <c r="A22" s="503" t="s">
        <v>221</v>
      </c>
      <c r="B22" s="85">
        <f t="shared" si="7"/>
        <v>833</v>
      </c>
      <c r="C22" s="355">
        <f t="shared" si="0"/>
        <v>0.96747967479674801</v>
      </c>
      <c r="D22" s="90">
        <f t="shared" si="3"/>
        <v>0.59841954022988508</v>
      </c>
      <c r="E22" s="96">
        <v>559</v>
      </c>
      <c r="F22" s="100">
        <f t="shared" si="4"/>
        <v>0.94906621392190149</v>
      </c>
      <c r="G22" s="104">
        <v>1291</v>
      </c>
      <c r="H22" s="118">
        <f t="shared" si="5"/>
        <v>0.81760607979734012</v>
      </c>
      <c r="I22" s="114">
        <f t="shared" si="1"/>
        <v>0.15599323344610924</v>
      </c>
      <c r="J22" s="102">
        <v>484</v>
      </c>
      <c r="K22" s="109">
        <f t="shared" si="6"/>
        <v>1.0364025695931478</v>
      </c>
      <c r="L22" s="26">
        <v>1392</v>
      </c>
      <c r="M22" s="26">
        <v>8276</v>
      </c>
      <c r="O22" s="1"/>
      <c r="P22" s="1"/>
      <c r="Q22" s="4"/>
      <c r="R22" s="1"/>
      <c r="T22" s="4"/>
    </row>
    <row r="23" spans="1:20" ht="17.100000000000001" customHeight="1">
      <c r="A23" s="503" t="s">
        <v>222</v>
      </c>
      <c r="B23" s="85">
        <f t="shared" si="7"/>
        <v>938</v>
      </c>
      <c r="C23" s="355">
        <f t="shared" si="0"/>
        <v>1.1260504201680672</v>
      </c>
      <c r="D23" s="90">
        <f t="shared" si="3"/>
        <v>0.68717948717948718</v>
      </c>
      <c r="E23" s="96">
        <v>427</v>
      </c>
      <c r="F23" s="100">
        <f t="shared" si="4"/>
        <v>0.76386404293381038</v>
      </c>
      <c r="G23" s="104">
        <v>1003</v>
      </c>
      <c r="H23" s="118">
        <f t="shared" si="5"/>
        <v>0.77691711851278078</v>
      </c>
      <c r="I23" s="114">
        <f t="shared" si="1"/>
        <v>0.12925257731958764</v>
      </c>
      <c r="J23" s="102">
        <v>434</v>
      </c>
      <c r="K23" s="109">
        <f t="shared" si="6"/>
        <v>0.89669421487603307</v>
      </c>
      <c r="L23" s="26">
        <v>1365</v>
      </c>
      <c r="M23" s="26">
        <v>7760</v>
      </c>
      <c r="O23" s="1"/>
      <c r="P23" s="1"/>
      <c r="Q23" s="4"/>
      <c r="R23" s="1"/>
      <c r="T23" s="4"/>
    </row>
    <row r="24" spans="1:20" ht="17.100000000000001" customHeight="1">
      <c r="A24" s="503" t="s">
        <v>223</v>
      </c>
      <c r="B24" s="85">
        <f t="shared" si="7"/>
        <v>936</v>
      </c>
      <c r="C24" s="355">
        <f t="shared" si="0"/>
        <v>0.99786780383795304</v>
      </c>
      <c r="D24" s="90">
        <f t="shared" si="3"/>
        <v>0.70375939849624058</v>
      </c>
      <c r="E24" s="96">
        <v>394</v>
      </c>
      <c r="F24" s="100">
        <f t="shared" si="4"/>
        <v>0.92271662763466045</v>
      </c>
      <c r="G24" s="104">
        <v>847</v>
      </c>
      <c r="H24" s="118">
        <f t="shared" si="5"/>
        <v>0.84446660019940178</v>
      </c>
      <c r="I24" s="114">
        <f t="shared" si="1"/>
        <v>0.11526946107784432</v>
      </c>
      <c r="J24" s="102">
        <v>311</v>
      </c>
      <c r="K24" s="109">
        <f t="shared" si="6"/>
        <v>0.71658986175115202</v>
      </c>
      <c r="L24" s="26">
        <v>1330</v>
      </c>
      <c r="M24" s="26">
        <v>7348</v>
      </c>
      <c r="O24" s="1"/>
      <c r="P24" s="1"/>
      <c r="Q24" s="4"/>
      <c r="R24" s="1"/>
      <c r="T24" s="4"/>
    </row>
    <row r="25" spans="1:20" ht="17.100000000000001" customHeight="1">
      <c r="A25" s="503" t="s">
        <v>224</v>
      </c>
      <c r="B25" s="85">
        <f t="shared" si="7"/>
        <v>1003</v>
      </c>
      <c r="C25" s="355">
        <f t="shared" si="0"/>
        <v>1.0715811965811965</v>
      </c>
      <c r="D25" s="90">
        <f t="shared" si="3"/>
        <v>0.71540656205420827</v>
      </c>
      <c r="E25" s="96">
        <v>399</v>
      </c>
      <c r="F25" s="100">
        <f t="shared" si="4"/>
        <v>1.0126903553299493</v>
      </c>
      <c r="G25" s="104">
        <v>1075</v>
      </c>
      <c r="H25" s="118">
        <f t="shared" si="5"/>
        <v>1.2691853600944509</v>
      </c>
      <c r="I25" s="114">
        <f t="shared" si="1"/>
        <v>0.1297995653223859</v>
      </c>
      <c r="J25" s="102">
        <v>808</v>
      </c>
      <c r="K25" s="109">
        <f t="shared" si="6"/>
        <v>2.598070739549839</v>
      </c>
      <c r="L25" s="26">
        <v>1402</v>
      </c>
      <c r="M25" s="26">
        <v>8282</v>
      </c>
      <c r="O25" s="1"/>
      <c r="P25" s="1"/>
      <c r="Q25" s="4"/>
      <c r="R25" s="1"/>
      <c r="T25" s="4"/>
    </row>
    <row r="26" spans="1:20" ht="17.100000000000001" customHeight="1">
      <c r="A26" s="503" t="s">
        <v>225</v>
      </c>
      <c r="B26" s="85">
        <f t="shared" si="7"/>
        <v>1015</v>
      </c>
      <c r="C26" s="355">
        <f t="shared" si="0"/>
        <v>1.011964107676969</v>
      </c>
      <c r="D26" s="90">
        <f t="shared" si="3"/>
        <v>0.76258452291510148</v>
      </c>
      <c r="E26" s="96">
        <v>316</v>
      </c>
      <c r="F26" s="100">
        <f t="shared" si="4"/>
        <v>0.79197994987468667</v>
      </c>
      <c r="G26" s="104">
        <v>1176</v>
      </c>
      <c r="H26" s="118">
        <f t="shared" si="5"/>
        <v>1.0939534883720929</v>
      </c>
      <c r="I26" s="114">
        <f t="shared" si="1"/>
        <v>0.15172235840536705</v>
      </c>
      <c r="J26" s="102">
        <v>660</v>
      </c>
      <c r="K26" s="109">
        <f t="shared" si="6"/>
        <v>0.81683168316831678</v>
      </c>
      <c r="L26" s="26">
        <v>1331</v>
      </c>
      <c r="M26" s="26">
        <v>7751</v>
      </c>
      <c r="O26" s="1"/>
      <c r="P26" s="1"/>
      <c r="Q26" s="4"/>
      <c r="R26" s="1"/>
      <c r="T26" s="4"/>
    </row>
    <row r="27" spans="1:20" ht="17.100000000000001" customHeight="1">
      <c r="A27" s="503" t="s">
        <v>226</v>
      </c>
      <c r="B27" s="85">
        <f t="shared" si="7"/>
        <v>1057</v>
      </c>
      <c r="C27" s="355">
        <f t="shared" si="0"/>
        <v>1.0413793103448277</v>
      </c>
      <c r="D27" s="90">
        <f>+B27/L27</f>
        <v>0.76097912167026638</v>
      </c>
      <c r="E27" s="96">
        <v>332</v>
      </c>
      <c r="F27" s="100">
        <f t="shared" si="4"/>
        <v>1.0506329113924051</v>
      </c>
      <c r="G27" s="104">
        <v>1105</v>
      </c>
      <c r="H27" s="118">
        <f t="shared" si="5"/>
        <v>0.93962585034013602</v>
      </c>
      <c r="I27" s="114">
        <f t="shared" si="1"/>
        <v>0.14328319502074688</v>
      </c>
      <c r="J27" s="102">
        <v>777</v>
      </c>
      <c r="K27" s="109">
        <f t="shared" si="6"/>
        <v>1.1772727272727272</v>
      </c>
      <c r="L27" s="26">
        <v>1389</v>
      </c>
      <c r="M27" s="26">
        <v>7712</v>
      </c>
      <c r="O27" s="1"/>
      <c r="P27" s="1"/>
      <c r="Q27" s="4"/>
      <c r="R27" s="1"/>
      <c r="T27" s="4"/>
    </row>
    <row r="28" spans="1:20" ht="17.100000000000001" customHeight="1">
      <c r="A28" s="503" t="s">
        <v>227</v>
      </c>
      <c r="B28" s="85">
        <f t="shared" si="7"/>
        <v>480</v>
      </c>
      <c r="C28" s="355">
        <f t="shared" si="0"/>
        <v>0.45411542100283825</v>
      </c>
      <c r="D28" s="90">
        <f t="shared" si="3"/>
        <v>0.60991105463786532</v>
      </c>
      <c r="E28" s="96">
        <v>307</v>
      </c>
      <c r="F28" s="100">
        <f t="shared" si="4"/>
        <v>0.92469879518072284</v>
      </c>
      <c r="G28" s="104">
        <v>936</v>
      </c>
      <c r="H28" s="118">
        <f t="shared" si="5"/>
        <v>0.84705882352941175</v>
      </c>
      <c r="I28" s="114">
        <f t="shared" si="1"/>
        <v>0.13907875185735513</v>
      </c>
      <c r="J28" s="102">
        <v>1067</v>
      </c>
      <c r="K28" s="109">
        <f t="shared" si="6"/>
        <v>1.3732303732303732</v>
      </c>
      <c r="L28" s="26">
        <v>787</v>
      </c>
      <c r="M28" s="26">
        <v>6730</v>
      </c>
      <c r="O28" s="1"/>
      <c r="P28" s="1"/>
      <c r="Q28" s="4"/>
      <c r="R28" s="1"/>
      <c r="T28" s="4"/>
    </row>
    <row r="29" spans="1:20" ht="17.100000000000001" customHeight="1">
      <c r="A29" s="503" t="s">
        <v>228</v>
      </c>
      <c r="B29" s="85">
        <f t="shared" si="7"/>
        <v>1043</v>
      </c>
      <c r="C29" s="355">
        <f t="shared" si="0"/>
        <v>2.1729166666666666</v>
      </c>
      <c r="D29" s="90">
        <f t="shared" ref="D29:D34" si="8">+B29/L29</f>
        <v>0.76747608535688006</v>
      </c>
      <c r="E29" s="96">
        <v>316</v>
      </c>
      <c r="F29" s="100">
        <f t="shared" si="4"/>
        <v>1.0293159609120521</v>
      </c>
      <c r="G29" s="104">
        <v>937</v>
      </c>
      <c r="H29" s="118">
        <f t="shared" si="5"/>
        <v>1.0010683760683761</v>
      </c>
      <c r="I29" s="114">
        <f t="shared" si="1"/>
        <v>0.12506673785371061</v>
      </c>
      <c r="J29" s="102">
        <v>964</v>
      </c>
      <c r="K29" s="109">
        <f t="shared" si="6"/>
        <v>0.90346766635426434</v>
      </c>
      <c r="L29" s="26">
        <v>1359</v>
      </c>
      <c r="M29" s="26">
        <v>7492</v>
      </c>
      <c r="O29" s="1"/>
      <c r="P29" s="1"/>
      <c r="Q29" s="4"/>
      <c r="R29" s="1"/>
      <c r="T29" s="4"/>
    </row>
    <row r="30" spans="1:20" ht="17.100000000000001" customHeight="1">
      <c r="A30" s="503" t="s">
        <v>229</v>
      </c>
      <c r="B30" s="85">
        <f t="shared" si="7"/>
        <v>470</v>
      </c>
      <c r="C30" s="355">
        <f t="shared" si="0"/>
        <v>0.45062320230105463</v>
      </c>
      <c r="D30" s="90">
        <f t="shared" si="8"/>
        <v>0.68214804063860668</v>
      </c>
      <c r="E30" s="96">
        <v>219</v>
      </c>
      <c r="F30" s="100">
        <f>+E30/E29</f>
        <v>0.69303797468354433</v>
      </c>
      <c r="G30" s="104">
        <v>893</v>
      </c>
      <c r="H30" s="118">
        <f t="shared" si="5"/>
        <v>0.95304162219850586</v>
      </c>
      <c r="I30" s="114">
        <f t="shared" si="1"/>
        <v>0.15721830985915494</v>
      </c>
      <c r="J30" s="102">
        <v>796</v>
      </c>
      <c r="K30" s="109">
        <f t="shared" si="6"/>
        <v>0.82572614107883813</v>
      </c>
      <c r="L30" s="26">
        <v>689</v>
      </c>
      <c r="M30" s="26">
        <v>5680</v>
      </c>
      <c r="O30" s="1"/>
      <c r="P30" s="1"/>
      <c r="Q30" s="4"/>
      <c r="R30" s="1"/>
      <c r="T30" s="4"/>
    </row>
    <row r="31" spans="1:20" ht="17.100000000000001" customHeight="1">
      <c r="A31" s="503" t="s">
        <v>230</v>
      </c>
      <c r="B31" s="85">
        <f t="shared" si="7"/>
        <v>311</v>
      </c>
      <c r="C31" s="355">
        <f t="shared" si="0"/>
        <v>0.66170212765957448</v>
      </c>
      <c r="D31" s="90">
        <f t="shared" si="8"/>
        <v>0.54850088183421519</v>
      </c>
      <c r="E31" s="96">
        <v>256</v>
      </c>
      <c r="F31" s="100">
        <f t="shared" ref="F31:F40" si="9">+E31/E30</f>
        <v>1.1689497716894977</v>
      </c>
      <c r="G31" s="104">
        <v>878</v>
      </c>
      <c r="H31" s="118">
        <f t="shared" si="5"/>
        <v>0.98320268756998885</v>
      </c>
      <c r="I31" s="114">
        <f t="shared" si="1"/>
        <v>0.16095325389550871</v>
      </c>
      <c r="J31" s="102">
        <v>596</v>
      </c>
      <c r="K31" s="109">
        <f t="shared" si="6"/>
        <v>0.74874371859296485</v>
      </c>
      <c r="L31" s="26">
        <v>567</v>
      </c>
      <c r="M31" s="26">
        <v>5455</v>
      </c>
      <c r="O31" s="1"/>
      <c r="P31" s="1"/>
      <c r="Q31" s="4"/>
      <c r="R31" s="1"/>
      <c r="T31" s="4"/>
    </row>
    <row r="32" spans="1:20" ht="17.100000000000001" customHeight="1">
      <c r="A32" s="503" t="s">
        <v>231</v>
      </c>
      <c r="B32" s="85">
        <f t="shared" ref="B32:B38" si="10">+L32-E32</f>
        <v>365</v>
      </c>
      <c r="C32" s="355">
        <f t="shared" si="0"/>
        <v>1.1736334405144695</v>
      </c>
      <c r="D32" s="91">
        <f t="shared" si="8"/>
        <v>0.56589147286821706</v>
      </c>
      <c r="E32" s="96">
        <v>280</v>
      </c>
      <c r="F32" s="100">
        <f t="shared" si="9"/>
        <v>1.09375</v>
      </c>
      <c r="G32" s="104">
        <v>879</v>
      </c>
      <c r="H32" s="118">
        <f t="shared" si="5"/>
        <v>1.0011389521640091</v>
      </c>
      <c r="I32" s="114">
        <f t="shared" si="1"/>
        <v>0.16223698781838317</v>
      </c>
      <c r="J32" s="102">
        <v>718</v>
      </c>
      <c r="K32" s="109">
        <f t="shared" si="6"/>
        <v>1.2046979865771812</v>
      </c>
      <c r="L32" s="26">
        <v>645</v>
      </c>
      <c r="M32" s="26">
        <v>5418</v>
      </c>
      <c r="O32" s="1"/>
      <c r="P32" s="1"/>
      <c r="Q32" s="4"/>
      <c r="R32" s="1"/>
      <c r="T32" s="4"/>
    </row>
    <row r="33" spans="1:20" ht="16.5" customHeight="1">
      <c r="A33" s="503" t="s">
        <v>232</v>
      </c>
      <c r="B33" s="85">
        <f t="shared" si="10"/>
        <v>386</v>
      </c>
      <c r="C33" s="355">
        <f t="shared" si="0"/>
        <v>1.0575342465753426</v>
      </c>
      <c r="D33" s="91">
        <f t="shared" si="8"/>
        <v>0.53910614525139666</v>
      </c>
      <c r="E33" s="96">
        <v>330</v>
      </c>
      <c r="F33" s="100">
        <f t="shared" si="9"/>
        <v>1.1785714285714286</v>
      </c>
      <c r="G33" s="104">
        <v>776</v>
      </c>
      <c r="H33" s="118">
        <f t="shared" si="5"/>
        <v>0.88282138794084186</v>
      </c>
      <c r="I33" s="114">
        <f t="shared" si="1"/>
        <v>0.14351766228962456</v>
      </c>
      <c r="J33" s="102">
        <v>825</v>
      </c>
      <c r="K33" s="109">
        <f t="shared" si="6"/>
        <v>1.149025069637883</v>
      </c>
      <c r="L33" s="26">
        <v>716</v>
      </c>
      <c r="M33" s="26">
        <v>5407</v>
      </c>
      <c r="O33" s="1"/>
      <c r="P33" s="1"/>
      <c r="Q33" s="4"/>
      <c r="R33" s="1"/>
      <c r="T33" s="4"/>
    </row>
    <row r="34" spans="1:20" ht="16.5" customHeight="1">
      <c r="A34" s="503" t="s">
        <v>233</v>
      </c>
      <c r="B34" s="85">
        <f t="shared" si="10"/>
        <v>404</v>
      </c>
      <c r="C34" s="355">
        <f t="shared" si="0"/>
        <v>1.0466321243523315</v>
      </c>
      <c r="D34" s="91">
        <f t="shared" si="8"/>
        <v>0.55115961800818558</v>
      </c>
      <c r="E34" s="96">
        <v>329</v>
      </c>
      <c r="F34" s="100">
        <f t="shared" si="9"/>
        <v>0.99696969696969695</v>
      </c>
      <c r="G34" s="104">
        <v>1100</v>
      </c>
      <c r="H34" s="118">
        <f t="shared" si="5"/>
        <v>1.4175257731958764</v>
      </c>
      <c r="I34" s="114">
        <f t="shared" si="1"/>
        <v>0.15944339759385417</v>
      </c>
      <c r="J34" s="102">
        <v>1069</v>
      </c>
      <c r="K34" s="109">
        <f t="shared" si="6"/>
        <v>1.2957575757575757</v>
      </c>
      <c r="L34" s="26">
        <v>733</v>
      </c>
      <c r="M34" s="26">
        <v>6899</v>
      </c>
      <c r="O34" s="1"/>
      <c r="P34" s="1"/>
      <c r="Q34" s="4"/>
      <c r="R34" s="1"/>
      <c r="T34" s="4"/>
    </row>
    <row r="35" spans="1:20" ht="16.5" customHeight="1">
      <c r="A35" s="503" t="s">
        <v>234</v>
      </c>
      <c r="B35" s="85">
        <f t="shared" si="10"/>
        <v>311</v>
      </c>
      <c r="C35" s="355">
        <f t="shared" si="0"/>
        <v>0.76980198019801982</v>
      </c>
      <c r="D35" s="91">
        <f t="shared" ref="D35:D39" si="11">+B35/L35</f>
        <v>0.49522292993630573</v>
      </c>
      <c r="E35" s="96">
        <v>317</v>
      </c>
      <c r="F35" s="100">
        <f t="shared" si="9"/>
        <v>0.96352583586626139</v>
      </c>
      <c r="G35" s="104">
        <v>976</v>
      </c>
      <c r="H35" s="118">
        <f t="shared" si="5"/>
        <v>0.88727272727272732</v>
      </c>
      <c r="I35" s="114">
        <f t="shared" si="1"/>
        <v>0.16124235916074675</v>
      </c>
      <c r="J35" s="102">
        <v>1178</v>
      </c>
      <c r="K35" s="109">
        <f t="shared" si="6"/>
        <v>1.1019644527595884</v>
      </c>
      <c r="L35" s="26">
        <v>628</v>
      </c>
      <c r="M35" s="26">
        <v>6053</v>
      </c>
      <c r="O35" s="1"/>
      <c r="P35" s="1"/>
      <c r="Q35" s="4"/>
      <c r="R35" s="1"/>
      <c r="T35" s="4"/>
    </row>
    <row r="36" spans="1:20" ht="16.5" customHeight="1">
      <c r="A36" s="503" t="s">
        <v>235</v>
      </c>
      <c r="B36" s="85">
        <f t="shared" si="10"/>
        <v>622</v>
      </c>
      <c r="C36" s="355">
        <f t="shared" si="0"/>
        <v>2</v>
      </c>
      <c r="D36" s="91">
        <f t="shared" si="11"/>
        <v>0.60038610038610041</v>
      </c>
      <c r="E36" s="96">
        <v>414</v>
      </c>
      <c r="F36" s="100">
        <f t="shared" si="9"/>
        <v>1.3059936908517351</v>
      </c>
      <c r="G36" s="104">
        <v>852</v>
      </c>
      <c r="H36" s="118">
        <f t="shared" si="5"/>
        <v>0.87295081967213117</v>
      </c>
      <c r="I36" s="114">
        <f t="shared" si="1"/>
        <v>0.13031508106454573</v>
      </c>
      <c r="J36" s="102">
        <v>1480</v>
      </c>
      <c r="K36" s="109">
        <f t="shared" si="6"/>
        <v>1.2563667232597624</v>
      </c>
      <c r="L36" s="26">
        <v>1036</v>
      </c>
      <c r="M36" s="26">
        <v>6538</v>
      </c>
      <c r="O36" s="1"/>
      <c r="P36" s="1"/>
      <c r="Q36" s="4"/>
      <c r="R36" s="1"/>
      <c r="T36" s="4"/>
    </row>
    <row r="37" spans="1:20" ht="16.5" customHeight="1">
      <c r="A37" s="503" t="s">
        <v>236</v>
      </c>
      <c r="B37" s="85">
        <f>+L37-E37</f>
        <v>572</v>
      </c>
      <c r="C37" s="355">
        <f t="shared" si="0"/>
        <v>0.91961414790996787</v>
      </c>
      <c r="D37" s="91">
        <f t="shared" si="11"/>
        <v>0.59336099585062241</v>
      </c>
      <c r="E37" s="96">
        <v>392</v>
      </c>
      <c r="F37" s="100">
        <f t="shared" si="9"/>
        <v>0.9468599033816425</v>
      </c>
      <c r="G37" s="104">
        <v>1038</v>
      </c>
      <c r="H37" s="118">
        <f t="shared" si="5"/>
        <v>1.2183098591549295</v>
      </c>
      <c r="I37" s="114">
        <f t="shared" si="1"/>
        <v>0.1528943879805568</v>
      </c>
      <c r="J37" s="102">
        <v>1576</v>
      </c>
      <c r="K37" s="109">
        <f t="shared" si="6"/>
        <v>1.0648648648648649</v>
      </c>
      <c r="L37" s="148">
        <f>分譲住宅!C32</f>
        <v>964</v>
      </c>
      <c r="M37" s="26">
        <f>'住宅着工戸数　年度次'!I33</f>
        <v>6789</v>
      </c>
      <c r="O37" s="1"/>
      <c r="P37" s="1"/>
      <c r="Q37" s="4"/>
      <c r="R37" s="1"/>
      <c r="T37" s="4"/>
    </row>
    <row r="38" spans="1:20" ht="16.5" customHeight="1">
      <c r="A38" s="503" t="s">
        <v>237</v>
      </c>
      <c r="B38" s="256">
        <f t="shared" si="10"/>
        <v>548</v>
      </c>
      <c r="C38" s="355">
        <f t="shared" si="0"/>
        <v>0.95804195804195802</v>
      </c>
      <c r="D38" s="257">
        <f t="shared" si="11"/>
        <v>0.50367647058823528</v>
      </c>
      <c r="E38" s="258">
        <v>540</v>
      </c>
      <c r="F38" s="100">
        <f t="shared" si="9"/>
        <v>1.3775510204081634</v>
      </c>
      <c r="G38" s="259">
        <v>1076</v>
      </c>
      <c r="H38" s="118">
        <f t="shared" si="5"/>
        <v>1.0366088631984585</v>
      </c>
      <c r="I38" s="114">
        <f t="shared" si="1"/>
        <v>0.15490930031672906</v>
      </c>
      <c r="J38" s="260">
        <v>1464</v>
      </c>
      <c r="K38" s="109">
        <f t="shared" si="6"/>
        <v>0.92893401015228427</v>
      </c>
      <c r="L38" s="148">
        <f>分譲住宅!C33</f>
        <v>1088</v>
      </c>
      <c r="M38" s="26">
        <f>'住宅着工戸数　年度次'!I34</f>
        <v>6946</v>
      </c>
      <c r="O38" s="1"/>
      <c r="P38" s="1"/>
      <c r="Q38" s="4"/>
      <c r="R38" s="1"/>
      <c r="T38" s="4"/>
    </row>
    <row r="39" spans="1:20" ht="16.5" customHeight="1">
      <c r="A39" s="503" t="s">
        <v>238</v>
      </c>
      <c r="B39" s="256">
        <f t="shared" ref="B39:B40" si="12">+L39-E39</f>
        <v>450</v>
      </c>
      <c r="C39" s="355">
        <f t="shared" si="0"/>
        <v>0.82116788321167888</v>
      </c>
      <c r="D39" s="257">
        <f t="shared" si="11"/>
        <v>0.45546558704453444</v>
      </c>
      <c r="E39" s="258">
        <v>538</v>
      </c>
      <c r="F39" s="100">
        <f t="shared" si="9"/>
        <v>0.99629629629629635</v>
      </c>
      <c r="G39" s="259">
        <v>844</v>
      </c>
      <c r="H39" s="118">
        <f t="shared" si="5"/>
        <v>0.78438661710037172</v>
      </c>
      <c r="I39" s="114">
        <f t="shared" si="1"/>
        <v>0.138975794500247</v>
      </c>
      <c r="J39" s="260">
        <v>1046</v>
      </c>
      <c r="K39" s="109">
        <f t="shared" si="6"/>
        <v>0.71448087431693985</v>
      </c>
      <c r="L39" s="148">
        <f>分譲住宅!C34</f>
        <v>988</v>
      </c>
      <c r="M39" s="26">
        <f>'住宅着工戸数　年度次'!I35</f>
        <v>6073</v>
      </c>
      <c r="O39" s="1"/>
      <c r="P39" s="1"/>
      <c r="Q39" s="4"/>
      <c r="R39" s="1"/>
      <c r="T39" s="4"/>
    </row>
    <row r="40" spans="1:20" ht="16.5" customHeight="1">
      <c r="A40" s="503" t="s">
        <v>239</v>
      </c>
      <c r="B40" s="322">
        <f t="shared" si="12"/>
        <v>386</v>
      </c>
      <c r="C40" s="355">
        <f t="shared" si="0"/>
        <v>0.85777777777777775</v>
      </c>
      <c r="D40" s="323">
        <f t="shared" ref="D40" si="13">+B40/L40</f>
        <v>0.4650602409638554</v>
      </c>
      <c r="E40" s="95">
        <v>444</v>
      </c>
      <c r="F40" s="100">
        <f t="shared" si="9"/>
        <v>0.82527881040892193</v>
      </c>
      <c r="G40" s="103">
        <v>717</v>
      </c>
      <c r="H40" s="118">
        <f t="shared" si="5"/>
        <v>0.84952606635071093</v>
      </c>
      <c r="I40" s="114">
        <f t="shared" si="1"/>
        <v>0.13409388442117076</v>
      </c>
      <c r="J40" s="101">
        <v>1007</v>
      </c>
      <c r="K40" s="109">
        <f t="shared" si="6"/>
        <v>0.9627151051625239</v>
      </c>
      <c r="L40" s="148">
        <f>分譲住宅!C35</f>
        <v>830</v>
      </c>
      <c r="M40" s="26">
        <f>'住宅着工戸数　年度次'!I36</f>
        <v>5347</v>
      </c>
      <c r="O40" s="1"/>
      <c r="P40" s="1"/>
      <c r="Q40" s="4"/>
      <c r="R40" s="1"/>
      <c r="T40" s="4"/>
    </row>
    <row r="41" spans="1:20" ht="16.5" customHeight="1">
      <c r="A41" s="503" t="s">
        <v>240</v>
      </c>
      <c r="B41" s="256">
        <v>516</v>
      </c>
      <c r="C41" s="355">
        <f t="shared" si="0"/>
        <v>1.3367875647668395</v>
      </c>
      <c r="D41" s="257">
        <v>0.50988142292490124</v>
      </c>
      <c r="E41" s="258">
        <v>496</v>
      </c>
      <c r="F41" s="100">
        <f>+E41/E40</f>
        <v>1.117117117117117</v>
      </c>
      <c r="G41" s="259">
        <v>640</v>
      </c>
      <c r="H41" s="118">
        <f t="shared" si="5"/>
        <v>0.89260808926080892</v>
      </c>
      <c r="I41" s="114">
        <f t="shared" si="1"/>
        <v>0.13651877133105803</v>
      </c>
      <c r="J41" s="260">
        <v>520</v>
      </c>
      <c r="K41" s="109">
        <f t="shared" si="6"/>
        <v>0.51638530287984108</v>
      </c>
      <c r="L41" s="326">
        <v>1012</v>
      </c>
      <c r="M41" s="325">
        <v>4688</v>
      </c>
      <c r="O41" s="1"/>
      <c r="P41" s="1"/>
      <c r="Q41" s="4"/>
      <c r="R41" s="1"/>
      <c r="T41" s="4"/>
    </row>
    <row r="42" spans="1:20" ht="16.5" customHeight="1">
      <c r="A42" s="503" t="s">
        <v>241</v>
      </c>
      <c r="B42" s="359">
        <f t="shared" ref="B42" si="14">+L42-E42</f>
        <v>638</v>
      </c>
      <c r="C42" s="355">
        <f t="shared" si="0"/>
        <v>1.2364341085271318</v>
      </c>
      <c r="D42" s="360">
        <f>+B42/L42</f>
        <v>0.53433835845896149</v>
      </c>
      <c r="E42" s="361">
        <v>556</v>
      </c>
      <c r="F42" s="100">
        <f>+E42/E41</f>
        <v>1.1209677419354838</v>
      </c>
      <c r="G42" s="362">
        <v>672</v>
      </c>
      <c r="H42" s="118">
        <f>+G42/G41</f>
        <v>1.05</v>
      </c>
      <c r="I42" s="114">
        <f t="shared" si="1"/>
        <v>0.11764705882352941</v>
      </c>
      <c r="J42" s="363">
        <v>828</v>
      </c>
      <c r="K42" s="109">
        <f t="shared" si="6"/>
        <v>1.5923076923076922</v>
      </c>
      <c r="L42" s="148">
        <f>分譲住宅!C37</f>
        <v>1194</v>
      </c>
      <c r="M42" s="26">
        <f>'住宅着工戸数　年度次'!I38</f>
        <v>5712</v>
      </c>
      <c r="O42" s="1"/>
      <c r="P42" s="1"/>
      <c r="Q42" s="4"/>
      <c r="R42" s="1"/>
      <c r="T42" s="4"/>
    </row>
    <row r="43" spans="1:20" ht="16.5" customHeight="1">
      <c r="A43" s="503" t="s">
        <v>242</v>
      </c>
      <c r="B43" s="354">
        <f t="shared" ref="B43" si="15">+L43-E43</f>
        <v>450</v>
      </c>
      <c r="C43" s="355">
        <f>+B43/B42</f>
        <v>0.70532915360501569</v>
      </c>
      <c r="D43" s="355">
        <f>+B43/L43</f>
        <v>0.40723981900452488</v>
      </c>
      <c r="E43" s="356">
        <v>655</v>
      </c>
      <c r="F43" s="100">
        <f>+E43/E42</f>
        <v>1.1780575539568345</v>
      </c>
      <c r="G43" s="357">
        <v>684</v>
      </c>
      <c r="H43" s="118">
        <f t="shared" si="5"/>
        <v>1.0178571428571428</v>
      </c>
      <c r="I43" s="114">
        <f t="shared" si="1"/>
        <v>0.12587412587412589</v>
      </c>
      <c r="J43" s="358">
        <v>969</v>
      </c>
      <c r="K43" s="109">
        <f t="shared" si="6"/>
        <v>1.1702898550724639</v>
      </c>
      <c r="L43" s="326">
        <f>分譲住宅!C38</f>
        <v>1105</v>
      </c>
      <c r="M43" s="325">
        <f>'住宅着工戸数　年度次'!I39</f>
        <v>5434</v>
      </c>
      <c r="O43" s="1"/>
      <c r="P43" s="1"/>
      <c r="Q43" s="4"/>
      <c r="R43" s="1"/>
      <c r="T43" s="4"/>
    </row>
    <row r="44" spans="1:20" ht="16.5" customHeight="1" thickBot="1">
      <c r="A44" s="504" t="s">
        <v>243</v>
      </c>
      <c r="B44" s="313">
        <f>+L44-E44</f>
        <v>394</v>
      </c>
      <c r="C44" s="314">
        <f>+B44/B43</f>
        <v>0.87555555555555553</v>
      </c>
      <c r="D44" s="314">
        <f>+B44/L44</f>
        <v>0.41870350690754515</v>
      </c>
      <c r="E44" s="315">
        <v>547</v>
      </c>
      <c r="F44" s="316">
        <f>+E44/E43</f>
        <v>0.83511450381679386</v>
      </c>
      <c r="G44" s="317">
        <v>535</v>
      </c>
      <c r="H44" s="318">
        <f>+G44/G43</f>
        <v>0.78216374269005851</v>
      </c>
      <c r="I44" s="319">
        <f>+G44/M44</f>
        <v>0.10463524349696851</v>
      </c>
      <c r="J44" s="320">
        <v>993</v>
      </c>
      <c r="K44" s="321">
        <f>+J44/J43</f>
        <v>1.0247678018575852</v>
      </c>
      <c r="L44" s="326">
        <f>分譲住宅!C39</f>
        <v>941</v>
      </c>
      <c r="M44" s="325">
        <f>'住宅着工戸数　年度次'!I40</f>
        <v>5113</v>
      </c>
      <c r="O44" s="1"/>
      <c r="P44" s="1"/>
      <c r="Q44" s="4"/>
      <c r="R44" s="1"/>
      <c r="T44" s="4"/>
    </row>
    <row r="45" spans="1:20" ht="17.100000000000001" customHeight="1">
      <c r="A45" s="17"/>
      <c r="B45" s="1"/>
      <c r="C45" s="18"/>
      <c r="D45" s="18"/>
      <c r="E45" s="1"/>
      <c r="F45" s="18"/>
      <c r="G45" s="1"/>
      <c r="H45" s="18"/>
      <c r="I45" s="18"/>
      <c r="J45" s="1"/>
      <c r="K45" s="18"/>
      <c r="O45" s="1"/>
      <c r="P45" s="1"/>
      <c r="Q45" s="4"/>
      <c r="R45" s="1"/>
      <c r="T45" s="4"/>
    </row>
    <row r="46" spans="1:20">
      <c r="A46" s="2" t="s">
        <v>8</v>
      </c>
      <c r="O46" s="1"/>
      <c r="P46" s="1"/>
      <c r="Q46" s="4"/>
      <c r="R46" s="1"/>
      <c r="T46" s="4"/>
    </row>
    <row r="47" spans="1:20">
      <c r="A47" s="2" t="s">
        <v>12</v>
      </c>
      <c r="O47" s="1"/>
      <c r="P47" s="1"/>
      <c r="Q47" s="4"/>
      <c r="R47" s="1"/>
      <c r="T47" s="4"/>
    </row>
    <row r="48" spans="1:20">
      <c r="O48" s="1"/>
      <c r="P48" s="1"/>
      <c r="Q48" s="4"/>
      <c r="R48" s="1"/>
      <c r="T48" s="4"/>
    </row>
  </sheetData>
  <mergeCells count="1">
    <mergeCell ref="A4:A7"/>
  </mergeCells>
  <phoneticPr fontId="2"/>
  <pageMargins left="1.1811023622047245" right="0.39370078740157483" top="0.47244094488188981" bottom="0" header="0.35433070866141736" footer="0.51181102362204722"/>
  <pageSetup paperSize="9" scale="7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K40"/>
  <sheetViews>
    <sheetView zoomScale="70" zoomScaleNormal="70" zoomScaleSheetLayoutView="100" workbookViewId="0">
      <pane xSplit="2" ySplit="5" topLeftCell="C6" activePane="bottomRight" state="frozen"/>
      <selection activeCell="N16" sqref="N16"/>
      <selection pane="topRight" activeCell="N16" sqref="N16"/>
      <selection pane="bottomLeft" activeCell="N16" sqref="N16"/>
      <selection pane="bottomRight" activeCell="F40" sqref="F40"/>
    </sheetView>
  </sheetViews>
  <sheetFormatPr defaultRowHeight="13.5"/>
  <cols>
    <col min="1" max="1" width="3.875" customWidth="1"/>
    <col min="2" max="8" width="12.625" style="7" customWidth="1"/>
    <col min="9" max="10" width="12.625" customWidth="1"/>
  </cols>
  <sheetData>
    <row r="2" spans="2:11" ht="20.100000000000001" customHeight="1">
      <c r="B2" s="505" t="s">
        <v>164</v>
      </c>
      <c r="C2" s="505"/>
      <c r="D2" s="505"/>
      <c r="E2" s="505"/>
      <c r="F2" s="505"/>
      <c r="G2" s="505"/>
      <c r="H2" s="505"/>
      <c r="I2" s="505"/>
      <c r="J2" s="506"/>
    </row>
    <row r="3" spans="2:11" ht="20.100000000000001" customHeight="1" thickBot="1">
      <c r="I3" s="8" t="s">
        <v>98</v>
      </c>
    </row>
    <row r="4" spans="2:11" ht="26.25" customHeight="1">
      <c r="B4" s="523"/>
      <c r="C4" s="525" t="s">
        <v>22</v>
      </c>
      <c r="D4" s="527" t="s">
        <v>23</v>
      </c>
      <c r="E4" s="527" t="s">
        <v>24</v>
      </c>
      <c r="F4" s="529" t="s">
        <v>25</v>
      </c>
      <c r="G4" s="530" t="s">
        <v>28</v>
      </c>
      <c r="H4" s="531"/>
      <c r="I4" s="532" t="s">
        <v>26</v>
      </c>
      <c r="J4" s="521" t="s">
        <v>93</v>
      </c>
    </row>
    <row r="5" spans="2:11" ht="26.25" customHeight="1" thickBot="1">
      <c r="B5" s="524"/>
      <c r="C5" s="526"/>
      <c r="D5" s="528"/>
      <c r="E5" s="528"/>
      <c r="F5" s="528"/>
      <c r="G5" s="154" t="s">
        <v>92</v>
      </c>
      <c r="H5" s="155" t="s">
        <v>29</v>
      </c>
      <c r="I5" s="533"/>
      <c r="J5" s="522"/>
    </row>
    <row r="6" spans="2:11" ht="24.75" customHeight="1">
      <c r="B6" s="383" t="s">
        <v>56</v>
      </c>
      <c r="C6" s="368">
        <v>4322</v>
      </c>
      <c r="D6" s="369">
        <v>5138</v>
      </c>
      <c r="E6" s="369">
        <v>109</v>
      </c>
      <c r="F6" s="369">
        <v>2195</v>
      </c>
      <c r="G6" s="369">
        <v>935</v>
      </c>
      <c r="H6" s="370">
        <f>+F6-G6</f>
        <v>1260</v>
      </c>
      <c r="I6" s="365">
        <f>+SUM(C6:F6)</f>
        <v>11764</v>
      </c>
      <c r="J6" s="384"/>
      <c r="K6" s="350"/>
    </row>
    <row r="7" spans="2:11" ht="24.75" customHeight="1">
      <c r="B7" s="385" t="s">
        <v>57</v>
      </c>
      <c r="C7" s="371">
        <v>4073</v>
      </c>
      <c r="D7" s="372">
        <v>4407</v>
      </c>
      <c r="E7" s="372">
        <v>121</v>
      </c>
      <c r="F7" s="372">
        <v>3057</v>
      </c>
      <c r="G7" s="372">
        <v>1545</v>
      </c>
      <c r="H7" s="373">
        <f t="shared" ref="H7:H22" si="0">+F7-G7</f>
        <v>1512</v>
      </c>
      <c r="I7" s="366">
        <f t="shared" ref="I7:I38" si="1">+SUM(C7:F7)</f>
        <v>11658</v>
      </c>
      <c r="J7" s="386">
        <f>+I7/I6</f>
        <v>0.99098945936756211</v>
      </c>
      <c r="K7" s="350"/>
    </row>
    <row r="8" spans="2:11" ht="24.75" customHeight="1">
      <c r="B8" s="385" t="s">
        <v>58</v>
      </c>
      <c r="C8" s="371">
        <v>3485</v>
      </c>
      <c r="D8" s="372">
        <v>3206</v>
      </c>
      <c r="E8" s="372">
        <v>251</v>
      </c>
      <c r="F8" s="372">
        <v>2308</v>
      </c>
      <c r="G8" s="372">
        <v>987</v>
      </c>
      <c r="H8" s="373">
        <f t="shared" si="0"/>
        <v>1321</v>
      </c>
      <c r="I8" s="366">
        <f t="shared" si="1"/>
        <v>9250</v>
      </c>
      <c r="J8" s="386">
        <f t="shared" ref="J8:J32" si="2">+I8/I7</f>
        <v>0.79344656030193861</v>
      </c>
      <c r="K8" s="350"/>
    </row>
    <row r="9" spans="2:11" ht="24.75" customHeight="1">
      <c r="B9" s="385" t="s">
        <v>59</v>
      </c>
      <c r="C9" s="371">
        <v>4249</v>
      </c>
      <c r="D9" s="372">
        <v>3877</v>
      </c>
      <c r="E9" s="372">
        <v>183</v>
      </c>
      <c r="F9" s="372">
        <v>2294</v>
      </c>
      <c r="G9" s="372">
        <v>1005</v>
      </c>
      <c r="H9" s="373">
        <f t="shared" si="0"/>
        <v>1289</v>
      </c>
      <c r="I9" s="366">
        <f t="shared" si="1"/>
        <v>10603</v>
      </c>
      <c r="J9" s="387">
        <f t="shared" si="2"/>
        <v>1.1462702702702703</v>
      </c>
      <c r="K9" s="350"/>
    </row>
    <row r="10" spans="2:11" ht="24.75" customHeight="1">
      <c r="B10" s="385" t="s">
        <v>60</v>
      </c>
      <c r="C10" s="371">
        <v>4891</v>
      </c>
      <c r="D10" s="372">
        <v>4833</v>
      </c>
      <c r="E10" s="372">
        <v>168</v>
      </c>
      <c r="F10" s="372">
        <v>2374</v>
      </c>
      <c r="G10" s="372">
        <v>919</v>
      </c>
      <c r="H10" s="373">
        <f t="shared" si="0"/>
        <v>1455</v>
      </c>
      <c r="I10" s="366">
        <f t="shared" si="1"/>
        <v>12266</v>
      </c>
      <c r="J10" s="387">
        <f t="shared" si="2"/>
        <v>1.1568424030934641</v>
      </c>
      <c r="K10" s="350"/>
    </row>
    <row r="11" spans="2:11" ht="24.75" customHeight="1">
      <c r="B11" s="385" t="s">
        <v>61</v>
      </c>
      <c r="C11" s="371">
        <v>5531</v>
      </c>
      <c r="D11" s="372">
        <v>4006</v>
      </c>
      <c r="E11" s="372">
        <v>211</v>
      </c>
      <c r="F11" s="372">
        <v>2758</v>
      </c>
      <c r="G11" s="372">
        <v>1357</v>
      </c>
      <c r="H11" s="373">
        <f t="shared" si="0"/>
        <v>1401</v>
      </c>
      <c r="I11" s="366">
        <f t="shared" si="1"/>
        <v>12506</v>
      </c>
      <c r="J11" s="387">
        <f t="shared" si="2"/>
        <v>1.0195662807761292</v>
      </c>
      <c r="K11" s="350"/>
    </row>
    <row r="12" spans="2:11" ht="24.75" customHeight="1">
      <c r="B12" s="385" t="s">
        <v>62</v>
      </c>
      <c r="C12" s="371">
        <v>4703</v>
      </c>
      <c r="D12" s="372">
        <v>3531</v>
      </c>
      <c r="E12" s="372">
        <v>107</v>
      </c>
      <c r="F12" s="372">
        <v>2187</v>
      </c>
      <c r="G12" s="372">
        <v>774</v>
      </c>
      <c r="H12" s="373">
        <f t="shared" si="0"/>
        <v>1413</v>
      </c>
      <c r="I12" s="366">
        <f t="shared" si="1"/>
        <v>10528</v>
      </c>
      <c r="J12" s="387">
        <f t="shared" si="2"/>
        <v>0.84183591875899566</v>
      </c>
      <c r="K12" s="350"/>
    </row>
    <row r="13" spans="2:11" ht="24.75" customHeight="1">
      <c r="B13" s="385" t="s">
        <v>63</v>
      </c>
      <c r="C13" s="371">
        <v>6114</v>
      </c>
      <c r="D13" s="372">
        <v>3357</v>
      </c>
      <c r="E13" s="372">
        <v>139</v>
      </c>
      <c r="F13" s="372">
        <v>2331</v>
      </c>
      <c r="G13" s="372">
        <v>1006</v>
      </c>
      <c r="H13" s="373">
        <f t="shared" si="0"/>
        <v>1325</v>
      </c>
      <c r="I13" s="366">
        <f t="shared" si="1"/>
        <v>11941</v>
      </c>
      <c r="J13" s="387">
        <f t="shared" si="2"/>
        <v>1.1342135258358663</v>
      </c>
      <c r="K13" s="350"/>
    </row>
    <row r="14" spans="2:11" ht="24.75" customHeight="1">
      <c r="B14" s="385" t="s">
        <v>64</v>
      </c>
      <c r="C14" s="371">
        <v>4119</v>
      </c>
      <c r="D14" s="372">
        <v>3001</v>
      </c>
      <c r="E14" s="372">
        <v>246</v>
      </c>
      <c r="F14" s="372">
        <v>1742</v>
      </c>
      <c r="G14" s="372">
        <v>564</v>
      </c>
      <c r="H14" s="373">
        <f t="shared" si="0"/>
        <v>1178</v>
      </c>
      <c r="I14" s="366">
        <f t="shared" si="1"/>
        <v>9108</v>
      </c>
      <c r="J14" s="387">
        <f t="shared" si="2"/>
        <v>0.76275018842642994</v>
      </c>
      <c r="K14" s="350"/>
    </row>
    <row r="15" spans="2:11" ht="24.75" customHeight="1">
      <c r="B15" s="385" t="s">
        <v>65</v>
      </c>
      <c r="C15" s="371">
        <v>3843</v>
      </c>
      <c r="D15" s="372">
        <v>3709</v>
      </c>
      <c r="E15" s="372">
        <v>66</v>
      </c>
      <c r="F15" s="372">
        <v>1297</v>
      </c>
      <c r="G15" s="372">
        <v>593</v>
      </c>
      <c r="H15" s="373">
        <f t="shared" si="0"/>
        <v>704</v>
      </c>
      <c r="I15" s="366">
        <f t="shared" si="1"/>
        <v>8915</v>
      </c>
      <c r="J15" s="387">
        <f t="shared" si="2"/>
        <v>0.97880983750548967</v>
      </c>
      <c r="K15" s="350"/>
    </row>
    <row r="16" spans="2:11" ht="24.75" customHeight="1">
      <c r="B16" s="385" t="s">
        <v>66</v>
      </c>
      <c r="C16" s="371">
        <v>4622</v>
      </c>
      <c r="D16" s="372">
        <v>4000</v>
      </c>
      <c r="E16" s="372">
        <v>45</v>
      </c>
      <c r="F16" s="372">
        <v>1111</v>
      </c>
      <c r="G16" s="372">
        <v>402</v>
      </c>
      <c r="H16" s="373">
        <f t="shared" si="0"/>
        <v>709</v>
      </c>
      <c r="I16" s="366">
        <f t="shared" si="1"/>
        <v>9778</v>
      </c>
      <c r="J16" s="387">
        <f t="shared" si="2"/>
        <v>1.0968031407739764</v>
      </c>
      <c r="K16" s="350"/>
    </row>
    <row r="17" spans="2:11" ht="24.75" customHeight="1">
      <c r="B17" s="385" t="s">
        <v>67</v>
      </c>
      <c r="C17" s="371">
        <v>3934</v>
      </c>
      <c r="D17" s="372">
        <v>3887</v>
      </c>
      <c r="E17" s="372">
        <v>115</v>
      </c>
      <c r="F17" s="372">
        <v>1450</v>
      </c>
      <c r="G17" s="372">
        <v>861</v>
      </c>
      <c r="H17" s="373">
        <f t="shared" si="0"/>
        <v>589</v>
      </c>
      <c r="I17" s="366">
        <f t="shared" si="1"/>
        <v>9386</v>
      </c>
      <c r="J17" s="387">
        <f t="shared" si="2"/>
        <v>0.95991000204540811</v>
      </c>
      <c r="K17" s="350"/>
    </row>
    <row r="18" spans="2:11" ht="24.75" customHeight="1">
      <c r="B18" s="385" t="s">
        <v>68</v>
      </c>
      <c r="C18" s="371">
        <v>3433</v>
      </c>
      <c r="D18" s="372">
        <v>3429</v>
      </c>
      <c r="E18" s="372">
        <v>22</v>
      </c>
      <c r="F18" s="372">
        <v>1392</v>
      </c>
      <c r="G18" s="372">
        <v>833</v>
      </c>
      <c r="H18" s="373">
        <f t="shared" si="0"/>
        <v>559</v>
      </c>
      <c r="I18" s="366">
        <f t="shared" si="1"/>
        <v>8276</v>
      </c>
      <c r="J18" s="387">
        <f t="shared" si="2"/>
        <v>0.8817387598551033</v>
      </c>
      <c r="K18" s="350"/>
    </row>
    <row r="19" spans="2:11" ht="24.75" customHeight="1">
      <c r="B19" s="385" t="s">
        <v>69</v>
      </c>
      <c r="C19" s="371">
        <v>3262</v>
      </c>
      <c r="D19" s="372">
        <v>3092</v>
      </c>
      <c r="E19" s="372">
        <v>41</v>
      </c>
      <c r="F19" s="372">
        <v>1365</v>
      </c>
      <c r="G19" s="372">
        <v>938</v>
      </c>
      <c r="H19" s="373">
        <f t="shared" si="0"/>
        <v>427</v>
      </c>
      <c r="I19" s="366">
        <f t="shared" si="1"/>
        <v>7760</v>
      </c>
      <c r="J19" s="387">
        <f t="shared" si="2"/>
        <v>0.93765103914934755</v>
      </c>
      <c r="K19" s="350"/>
    </row>
    <row r="20" spans="2:11" ht="24.75" customHeight="1">
      <c r="B20" s="385" t="s">
        <v>70</v>
      </c>
      <c r="C20" s="371">
        <v>3167</v>
      </c>
      <c r="D20" s="372">
        <v>2778</v>
      </c>
      <c r="E20" s="372">
        <v>73</v>
      </c>
      <c r="F20" s="372">
        <v>1330</v>
      </c>
      <c r="G20" s="372">
        <v>936</v>
      </c>
      <c r="H20" s="373">
        <f t="shared" si="0"/>
        <v>394</v>
      </c>
      <c r="I20" s="366">
        <f t="shared" si="1"/>
        <v>7348</v>
      </c>
      <c r="J20" s="387">
        <f t="shared" si="2"/>
        <v>0.94690721649484533</v>
      </c>
      <c r="K20" s="350"/>
    </row>
    <row r="21" spans="2:11" ht="24.75" customHeight="1">
      <c r="B21" s="385" t="s">
        <v>71</v>
      </c>
      <c r="C21" s="371">
        <v>3668</v>
      </c>
      <c r="D21" s="372">
        <v>3123</v>
      </c>
      <c r="E21" s="372">
        <v>89</v>
      </c>
      <c r="F21" s="372">
        <v>1402</v>
      </c>
      <c r="G21" s="372">
        <v>1003</v>
      </c>
      <c r="H21" s="373">
        <f t="shared" si="0"/>
        <v>399</v>
      </c>
      <c r="I21" s="366">
        <f t="shared" si="1"/>
        <v>8282</v>
      </c>
      <c r="J21" s="387">
        <f t="shared" si="2"/>
        <v>1.1271094175285792</v>
      </c>
      <c r="K21" s="350"/>
    </row>
    <row r="22" spans="2:11" ht="24.75" customHeight="1">
      <c r="B22" s="385" t="s">
        <v>72</v>
      </c>
      <c r="C22" s="371">
        <v>3746</v>
      </c>
      <c r="D22" s="372">
        <v>2548</v>
      </c>
      <c r="E22" s="372">
        <v>126</v>
      </c>
      <c r="F22" s="372">
        <v>1331</v>
      </c>
      <c r="G22" s="372">
        <v>1015</v>
      </c>
      <c r="H22" s="373">
        <f t="shared" si="0"/>
        <v>316</v>
      </c>
      <c r="I22" s="366">
        <f t="shared" si="1"/>
        <v>7751</v>
      </c>
      <c r="J22" s="387">
        <f t="shared" si="2"/>
        <v>0.93588505191982618</v>
      </c>
      <c r="K22" s="350"/>
    </row>
    <row r="23" spans="2:11" ht="24.75" customHeight="1">
      <c r="B23" s="385" t="s">
        <v>73</v>
      </c>
      <c r="C23" s="371">
        <v>3643</v>
      </c>
      <c r="D23" s="372">
        <v>2557</v>
      </c>
      <c r="E23" s="372">
        <v>123</v>
      </c>
      <c r="F23" s="372">
        <v>1389</v>
      </c>
      <c r="G23" s="372">
        <v>1057</v>
      </c>
      <c r="H23" s="373">
        <f>+F23-G23</f>
        <v>332</v>
      </c>
      <c r="I23" s="366">
        <f t="shared" si="1"/>
        <v>7712</v>
      </c>
      <c r="J23" s="387">
        <f t="shared" si="2"/>
        <v>0.9949683911753322</v>
      </c>
      <c r="K23" s="350"/>
    </row>
    <row r="24" spans="2:11" ht="24.75" customHeight="1">
      <c r="B24" s="385" t="s">
        <v>78</v>
      </c>
      <c r="C24" s="371">
        <v>3089</v>
      </c>
      <c r="D24" s="372">
        <v>2763</v>
      </c>
      <c r="E24" s="372">
        <v>91</v>
      </c>
      <c r="F24" s="372">
        <v>787</v>
      </c>
      <c r="G24" s="372">
        <v>480</v>
      </c>
      <c r="H24" s="373">
        <f>+F24-G24</f>
        <v>307</v>
      </c>
      <c r="I24" s="366">
        <f t="shared" si="1"/>
        <v>6730</v>
      </c>
      <c r="J24" s="387">
        <f t="shared" si="2"/>
        <v>0.87266597510373445</v>
      </c>
      <c r="K24" s="350"/>
    </row>
    <row r="25" spans="2:11" ht="24.75" customHeight="1">
      <c r="B25" s="385" t="s">
        <v>147</v>
      </c>
      <c r="C25" s="371">
        <v>3191</v>
      </c>
      <c r="D25" s="372">
        <v>2798</v>
      </c>
      <c r="E25" s="372">
        <v>144</v>
      </c>
      <c r="F25" s="372">
        <v>1359</v>
      </c>
      <c r="G25" s="372">
        <v>1041</v>
      </c>
      <c r="H25" s="373">
        <v>316</v>
      </c>
      <c r="I25" s="366">
        <f t="shared" si="1"/>
        <v>7492</v>
      </c>
      <c r="J25" s="387">
        <f t="shared" si="2"/>
        <v>1.1132243684992571</v>
      </c>
      <c r="K25" s="350"/>
    </row>
    <row r="26" spans="2:11" ht="24.75" customHeight="1">
      <c r="B26" s="385" t="s">
        <v>148</v>
      </c>
      <c r="C26" s="371">
        <v>2891</v>
      </c>
      <c r="D26" s="372">
        <v>2040</v>
      </c>
      <c r="E26" s="372">
        <v>60</v>
      </c>
      <c r="F26" s="372">
        <v>689</v>
      </c>
      <c r="G26" s="372">
        <v>470</v>
      </c>
      <c r="H26" s="373">
        <v>219</v>
      </c>
      <c r="I26" s="366">
        <f t="shared" si="1"/>
        <v>5680</v>
      </c>
      <c r="J26" s="387">
        <f t="shared" si="2"/>
        <v>0.75814201815269622</v>
      </c>
      <c r="K26" s="350"/>
    </row>
    <row r="27" spans="2:11" ht="24.75" customHeight="1">
      <c r="B27" s="385" t="s">
        <v>149</v>
      </c>
      <c r="C27" s="371">
        <v>3109</v>
      </c>
      <c r="D27" s="372">
        <v>1473</v>
      </c>
      <c r="E27" s="372">
        <v>306</v>
      </c>
      <c r="F27" s="372">
        <v>567</v>
      </c>
      <c r="G27" s="372">
        <v>311</v>
      </c>
      <c r="H27" s="373">
        <v>256</v>
      </c>
      <c r="I27" s="366">
        <f t="shared" si="1"/>
        <v>5455</v>
      </c>
      <c r="J27" s="387">
        <f t="shared" si="2"/>
        <v>0.960387323943662</v>
      </c>
      <c r="K27" s="350"/>
    </row>
    <row r="28" spans="2:11" ht="24.75" customHeight="1">
      <c r="B28" s="385" t="s">
        <v>150</v>
      </c>
      <c r="C28" s="371">
        <v>3130</v>
      </c>
      <c r="D28" s="372">
        <v>1575</v>
      </c>
      <c r="E28" s="372">
        <v>68</v>
      </c>
      <c r="F28" s="372">
        <v>645</v>
      </c>
      <c r="G28" s="372">
        <f>+F28-H28</f>
        <v>365</v>
      </c>
      <c r="H28" s="373">
        <v>280</v>
      </c>
      <c r="I28" s="366">
        <f t="shared" si="1"/>
        <v>5418</v>
      </c>
      <c r="J28" s="387">
        <f t="shared" si="2"/>
        <v>0.9932172318973419</v>
      </c>
      <c r="K28" s="350"/>
    </row>
    <row r="29" spans="2:11" ht="24.75" customHeight="1">
      <c r="B29" s="385" t="s">
        <v>151</v>
      </c>
      <c r="C29" s="371">
        <v>3126</v>
      </c>
      <c r="D29" s="372">
        <v>1557</v>
      </c>
      <c r="E29" s="372">
        <v>8</v>
      </c>
      <c r="F29" s="372">
        <v>716</v>
      </c>
      <c r="G29" s="372">
        <f>F29-H29</f>
        <v>386</v>
      </c>
      <c r="H29" s="373">
        <v>330</v>
      </c>
      <c r="I29" s="366">
        <f t="shared" si="1"/>
        <v>5407</v>
      </c>
      <c r="J29" s="387">
        <f t="shared" si="2"/>
        <v>0.99796973052787008</v>
      </c>
      <c r="K29" s="350"/>
    </row>
    <row r="30" spans="2:11" ht="24.75" customHeight="1">
      <c r="B30" s="385" t="s">
        <v>152</v>
      </c>
      <c r="C30" s="371">
        <v>3759</v>
      </c>
      <c r="D30" s="372">
        <v>2379</v>
      </c>
      <c r="E30" s="372">
        <v>28</v>
      </c>
      <c r="F30" s="372">
        <v>733</v>
      </c>
      <c r="G30" s="372">
        <f>F30-H30</f>
        <v>404</v>
      </c>
      <c r="H30" s="373">
        <v>329</v>
      </c>
      <c r="I30" s="366">
        <f>+SUM(C30:F30)</f>
        <v>6899</v>
      </c>
      <c r="J30" s="387">
        <f t="shared" si="2"/>
        <v>1.2759385981135565</v>
      </c>
      <c r="K30" s="350"/>
    </row>
    <row r="31" spans="2:11" ht="24.75" customHeight="1">
      <c r="B31" s="385" t="s">
        <v>153</v>
      </c>
      <c r="C31" s="371">
        <v>2964</v>
      </c>
      <c r="D31" s="372">
        <v>2437</v>
      </c>
      <c r="E31" s="372">
        <v>24</v>
      </c>
      <c r="F31" s="372">
        <v>628</v>
      </c>
      <c r="G31" s="372">
        <f>F31-H31</f>
        <v>311</v>
      </c>
      <c r="H31" s="373">
        <v>317</v>
      </c>
      <c r="I31" s="366">
        <f t="shared" si="1"/>
        <v>6053</v>
      </c>
      <c r="J31" s="387">
        <f t="shared" si="2"/>
        <v>0.87737353239599947</v>
      </c>
      <c r="K31" s="350"/>
    </row>
    <row r="32" spans="2:11" ht="24.75" customHeight="1">
      <c r="B32" s="385" t="s">
        <v>154</v>
      </c>
      <c r="C32" s="371">
        <v>2842</v>
      </c>
      <c r="D32" s="372">
        <v>2589</v>
      </c>
      <c r="E32" s="372">
        <v>71</v>
      </c>
      <c r="F32" s="372">
        <v>1036</v>
      </c>
      <c r="G32" s="372">
        <f>F32-H32</f>
        <v>622</v>
      </c>
      <c r="H32" s="373">
        <v>414</v>
      </c>
      <c r="I32" s="366">
        <f>+SUM(C32:F32)</f>
        <v>6538</v>
      </c>
      <c r="J32" s="387">
        <f t="shared" si="2"/>
        <v>1.0801255575747564</v>
      </c>
      <c r="K32" s="350"/>
    </row>
    <row r="33" spans="2:11" ht="24.75" customHeight="1">
      <c r="B33" s="385" t="s">
        <v>155</v>
      </c>
      <c r="C33" s="371">
        <v>3002</v>
      </c>
      <c r="D33" s="372">
        <v>2783</v>
      </c>
      <c r="E33" s="372">
        <v>40</v>
      </c>
      <c r="F33" s="372">
        <v>964</v>
      </c>
      <c r="G33" s="372">
        <v>572</v>
      </c>
      <c r="H33" s="373">
        <v>392</v>
      </c>
      <c r="I33" s="366">
        <f t="shared" si="1"/>
        <v>6789</v>
      </c>
      <c r="J33" s="387">
        <f t="shared" ref="J33:J38" si="3">+I33/I32</f>
        <v>1.0383909452431936</v>
      </c>
      <c r="K33" s="350"/>
    </row>
    <row r="34" spans="2:11" ht="24.75" customHeight="1">
      <c r="B34" s="388" t="s">
        <v>175</v>
      </c>
      <c r="C34" s="371">
        <v>2947</v>
      </c>
      <c r="D34" s="372">
        <v>2869</v>
      </c>
      <c r="E34" s="372">
        <v>42</v>
      </c>
      <c r="F34" s="372">
        <v>1088</v>
      </c>
      <c r="G34" s="372">
        <v>548</v>
      </c>
      <c r="H34" s="373">
        <v>540</v>
      </c>
      <c r="I34" s="366">
        <f t="shared" si="1"/>
        <v>6946</v>
      </c>
      <c r="J34" s="387">
        <f t="shared" si="3"/>
        <v>1.0231256444248049</v>
      </c>
      <c r="K34" s="350"/>
    </row>
    <row r="35" spans="2:11" ht="24.75" customHeight="1">
      <c r="B35" s="388" t="s">
        <v>179</v>
      </c>
      <c r="C35" s="371">
        <v>2866</v>
      </c>
      <c r="D35" s="372">
        <v>2218</v>
      </c>
      <c r="E35" s="372">
        <v>1</v>
      </c>
      <c r="F35" s="372">
        <v>988</v>
      </c>
      <c r="G35" s="372">
        <v>450</v>
      </c>
      <c r="H35" s="373">
        <v>538</v>
      </c>
      <c r="I35" s="366">
        <f t="shared" si="1"/>
        <v>6073</v>
      </c>
      <c r="J35" s="387">
        <f t="shared" si="3"/>
        <v>0.87431615318168732</v>
      </c>
      <c r="K35" s="350"/>
    </row>
    <row r="36" spans="2:11" ht="24.75" customHeight="1">
      <c r="B36" s="388" t="s">
        <v>184</v>
      </c>
      <c r="C36" s="371">
        <v>2830</v>
      </c>
      <c r="D36" s="372">
        <v>1653</v>
      </c>
      <c r="E36" s="372">
        <v>34</v>
      </c>
      <c r="F36" s="372">
        <v>830</v>
      </c>
      <c r="G36" s="372">
        <v>386</v>
      </c>
      <c r="H36" s="373">
        <v>444</v>
      </c>
      <c r="I36" s="366">
        <f t="shared" si="1"/>
        <v>5347</v>
      </c>
      <c r="J36" s="387">
        <f t="shared" si="3"/>
        <v>0.8804544706076074</v>
      </c>
      <c r="K36" s="350"/>
    </row>
    <row r="37" spans="2:11" s="324" customFormat="1" ht="24.75" customHeight="1">
      <c r="B37" s="389" t="s">
        <v>185</v>
      </c>
      <c r="C37" s="374">
        <v>2574</v>
      </c>
      <c r="D37" s="375">
        <v>1078</v>
      </c>
      <c r="E37" s="375">
        <v>24</v>
      </c>
      <c r="F37" s="375">
        <v>1012</v>
      </c>
      <c r="G37" s="375">
        <v>516</v>
      </c>
      <c r="H37" s="376">
        <v>496</v>
      </c>
      <c r="I37" s="366">
        <f t="shared" si="1"/>
        <v>4688</v>
      </c>
      <c r="J37" s="387">
        <f t="shared" si="3"/>
        <v>0.87675331961847769</v>
      </c>
      <c r="K37" s="350"/>
    </row>
    <row r="38" spans="2:11" ht="24.75" customHeight="1">
      <c r="B38" s="389" t="s">
        <v>193</v>
      </c>
      <c r="C38" s="374">
        <v>2956</v>
      </c>
      <c r="D38" s="375">
        <v>1552</v>
      </c>
      <c r="E38" s="375">
        <v>10</v>
      </c>
      <c r="F38" s="375">
        <v>1194</v>
      </c>
      <c r="G38" s="375">
        <v>638</v>
      </c>
      <c r="H38" s="376">
        <v>556</v>
      </c>
      <c r="I38" s="366">
        <f t="shared" si="1"/>
        <v>5712</v>
      </c>
      <c r="J38" s="387">
        <f t="shared" si="3"/>
        <v>1.2184300341296928</v>
      </c>
      <c r="K38" s="350"/>
    </row>
    <row r="39" spans="2:11" s="324" customFormat="1" ht="24.75" customHeight="1">
      <c r="B39" s="389" t="s">
        <v>201</v>
      </c>
      <c r="C39" s="374">
        <v>2567</v>
      </c>
      <c r="D39" s="375">
        <v>1735</v>
      </c>
      <c r="E39" s="375">
        <v>27</v>
      </c>
      <c r="F39" s="375">
        <v>1105</v>
      </c>
      <c r="G39" s="375">
        <v>450</v>
      </c>
      <c r="H39" s="376">
        <v>655</v>
      </c>
      <c r="I39" s="366">
        <f>+SUM(C39:F39)</f>
        <v>5434</v>
      </c>
      <c r="J39" s="387">
        <f t="shared" ref="J39" si="4">+I39/I38</f>
        <v>0.9513305322128851</v>
      </c>
      <c r="K39" s="350"/>
    </row>
    <row r="40" spans="2:11" s="324" customFormat="1" ht="24.75" customHeight="1" thickBot="1">
      <c r="B40" s="247" t="s">
        <v>204</v>
      </c>
      <c r="C40" s="390">
        <v>2283</v>
      </c>
      <c r="D40" s="391">
        <v>1853</v>
      </c>
      <c r="E40" s="391">
        <v>36</v>
      </c>
      <c r="F40" s="391">
        <v>941</v>
      </c>
      <c r="G40" s="391">
        <v>394</v>
      </c>
      <c r="H40" s="392">
        <v>547</v>
      </c>
      <c r="I40" s="393">
        <f>+SUM(C40:F40)</f>
        <v>5113</v>
      </c>
      <c r="J40" s="394">
        <f t="shared" ref="J40" si="5">+I40/I39</f>
        <v>0.94092749355907246</v>
      </c>
    </row>
  </sheetData>
  <mergeCells count="9">
    <mergeCell ref="B2:J2"/>
    <mergeCell ref="J4:J5"/>
    <mergeCell ref="B4:B5"/>
    <mergeCell ref="C4:C5"/>
    <mergeCell ref="D4:D5"/>
    <mergeCell ref="E4:E5"/>
    <mergeCell ref="F4:F5"/>
    <mergeCell ref="G4:H4"/>
    <mergeCell ref="I4:I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/>
  <rowBreaks count="1" manualBreakCount="1"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N42"/>
  <sheetViews>
    <sheetView zoomScale="70" zoomScaleNormal="70" zoomScaleSheetLayoutView="85" workbookViewId="0">
      <pane xSplit="2" ySplit="6" topLeftCell="C28" activePane="bottomRight" state="frozen"/>
      <selection activeCell="N16" sqref="N16"/>
      <selection pane="topRight" activeCell="N16" sqref="N16"/>
      <selection pane="bottomLeft" activeCell="N16" sqref="N16"/>
      <selection pane="bottomRight" activeCell="N16" sqref="N16"/>
    </sheetView>
  </sheetViews>
  <sheetFormatPr defaultRowHeight="13.5"/>
  <cols>
    <col min="1" max="1" width="2.25" customWidth="1"/>
    <col min="2" max="2" width="12.625" style="7" customWidth="1"/>
    <col min="3" max="10" width="11.125" style="7" customWidth="1"/>
    <col min="11" max="12" width="11.125" customWidth="1"/>
  </cols>
  <sheetData>
    <row r="2" spans="2:14" ht="20.100000000000001" customHeight="1">
      <c r="B2" s="505" t="s">
        <v>163</v>
      </c>
      <c r="C2" s="505"/>
      <c r="D2" s="505"/>
      <c r="E2" s="505"/>
      <c r="F2" s="505"/>
      <c r="G2" s="505"/>
      <c r="H2" s="505"/>
      <c r="I2" s="505"/>
      <c r="J2" s="505"/>
      <c r="K2" s="505"/>
      <c r="L2" s="506"/>
    </row>
    <row r="3" spans="2:14" ht="20.100000000000001" customHeight="1" thickBot="1">
      <c r="K3" s="8"/>
      <c r="L3" s="8" t="s">
        <v>98</v>
      </c>
    </row>
    <row r="4" spans="2:14" ht="26.25" customHeight="1">
      <c r="B4" s="535"/>
      <c r="C4" s="538" t="s">
        <v>25</v>
      </c>
      <c r="D4" s="539"/>
      <c r="E4" s="539"/>
      <c r="F4" s="539"/>
      <c r="G4" s="540"/>
      <c r="H4" s="546" t="s">
        <v>157</v>
      </c>
      <c r="I4" s="547"/>
      <c r="J4" s="548"/>
      <c r="K4" s="546" t="s">
        <v>158</v>
      </c>
      <c r="L4" s="552"/>
    </row>
    <row r="5" spans="2:14" ht="26.25" customHeight="1">
      <c r="B5" s="536"/>
      <c r="C5" s="543" t="s">
        <v>17</v>
      </c>
      <c r="D5" s="544"/>
      <c r="E5" s="545"/>
      <c r="F5" s="541" t="s">
        <v>29</v>
      </c>
      <c r="G5" s="542"/>
      <c r="H5" s="549"/>
      <c r="I5" s="550"/>
      <c r="J5" s="551"/>
      <c r="K5" s="549"/>
      <c r="L5" s="553"/>
    </row>
    <row r="6" spans="2:14" ht="26.25" customHeight="1" thickBot="1">
      <c r="B6" s="537"/>
      <c r="C6" s="157"/>
      <c r="D6" s="162" t="s">
        <v>159</v>
      </c>
      <c r="E6" s="161" t="s">
        <v>160</v>
      </c>
      <c r="F6" s="156"/>
      <c r="G6" s="164" t="s">
        <v>159</v>
      </c>
      <c r="H6" s="160"/>
      <c r="I6" s="162" t="s">
        <v>159</v>
      </c>
      <c r="J6" s="158" t="s">
        <v>161</v>
      </c>
      <c r="K6" s="159"/>
      <c r="L6" s="163" t="s">
        <v>159</v>
      </c>
    </row>
    <row r="7" spans="2:14" ht="24.75" customHeight="1">
      <c r="B7" s="281" t="s">
        <v>56</v>
      </c>
      <c r="C7" s="291">
        <v>935</v>
      </c>
      <c r="D7" s="292"/>
      <c r="E7" s="293">
        <v>0.42599999999999999</v>
      </c>
      <c r="F7" s="294">
        <v>1260</v>
      </c>
      <c r="G7" s="295"/>
      <c r="H7" s="296">
        <v>1721</v>
      </c>
      <c r="I7" s="297"/>
      <c r="J7" s="298">
        <f>+H7/'住宅着工戸数　年度次'!I6</f>
        <v>0.1462937776266576</v>
      </c>
      <c r="K7" s="296">
        <v>503</v>
      </c>
      <c r="L7" s="299"/>
      <c r="M7" s="26"/>
      <c r="N7" s="26"/>
    </row>
    <row r="8" spans="2:14" ht="24.75" customHeight="1">
      <c r="B8" s="300" t="s">
        <v>57</v>
      </c>
      <c r="C8" s="301">
        <v>1545</v>
      </c>
      <c r="D8" s="302">
        <f>+C8/C7</f>
        <v>1.6524064171122994</v>
      </c>
      <c r="E8" s="302">
        <f>+C8/(C8+F8)</f>
        <v>0.50539744847890089</v>
      </c>
      <c r="F8" s="303">
        <v>1512</v>
      </c>
      <c r="G8" s="304">
        <f>+F8/F7</f>
        <v>1.2</v>
      </c>
      <c r="H8" s="305">
        <v>1652</v>
      </c>
      <c r="I8" s="302">
        <f>+H8/H7</f>
        <v>0.95990703079604878</v>
      </c>
      <c r="J8" s="304">
        <f>+H8/'住宅着工戸数　年度次'!I7</f>
        <v>0.14170526676960027</v>
      </c>
      <c r="K8" s="305">
        <v>488</v>
      </c>
      <c r="L8" s="306">
        <f>+K8/K7</f>
        <v>0.97017892644135184</v>
      </c>
      <c r="M8" s="26"/>
      <c r="N8" s="26"/>
    </row>
    <row r="9" spans="2:14" ht="24.75" customHeight="1">
      <c r="B9" s="300" t="s">
        <v>58</v>
      </c>
      <c r="C9" s="301">
        <v>987</v>
      </c>
      <c r="D9" s="302">
        <f t="shared" ref="D9:D33" si="0">+C9/C8</f>
        <v>0.63883495145631064</v>
      </c>
      <c r="E9" s="302">
        <f t="shared" ref="E9:E35" si="1">+C9/(C9+F9)</f>
        <v>0.42764298093587522</v>
      </c>
      <c r="F9" s="303">
        <v>1321</v>
      </c>
      <c r="G9" s="304">
        <f t="shared" ref="G9:G35" si="2">+F9/F8</f>
        <v>0.87367724867724872</v>
      </c>
      <c r="H9" s="307">
        <v>1604</v>
      </c>
      <c r="I9" s="302">
        <f t="shared" ref="I9:I33" si="3">+H9/H8</f>
        <v>0.9709443099273608</v>
      </c>
      <c r="J9" s="304">
        <f>+H9/'住宅着工戸数　年度次'!I8</f>
        <v>0.17340540540540542</v>
      </c>
      <c r="K9" s="305">
        <v>617</v>
      </c>
      <c r="L9" s="306">
        <f t="shared" ref="L9:L33" si="4">+K9/K8</f>
        <v>1.264344262295082</v>
      </c>
      <c r="M9" s="26"/>
      <c r="N9" s="26"/>
    </row>
    <row r="10" spans="2:14" ht="24.75" customHeight="1">
      <c r="B10" s="300" t="s">
        <v>59</v>
      </c>
      <c r="C10" s="301">
        <v>1005</v>
      </c>
      <c r="D10" s="302">
        <f t="shared" si="0"/>
        <v>1.0182370820668694</v>
      </c>
      <c r="E10" s="302">
        <f t="shared" si="1"/>
        <v>0.43809938971229295</v>
      </c>
      <c r="F10" s="303">
        <v>1289</v>
      </c>
      <c r="G10" s="304">
        <f t="shared" si="2"/>
        <v>0.97577592732778196</v>
      </c>
      <c r="H10" s="305">
        <v>1962</v>
      </c>
      <c r="I10" s="302">
        <f t="shared" si="3"/>
        <v>1.2231920199501247</v>
      </c>
      <c r="J10" s="304">
        <f>+H10/'住宅着工戸数　年度次'!I9</f>
        <v>0.18504196925398472</v>
      </c>
      <c r="K10" s="305">
        <v>590</v>
      </c>
      <c r="L10" s="306">
        <f t="shared" si="4"/>
        <v>0.95623987034035651</v>
      </c>
      <c r="M10" s="26"/>
      <c r="N10" s="26"/>
    </row>
    <row r="11" spans="2:14" ht="24.75" customHeight="1">
      <c r="B11" s="300" t="s">
        <v>60</v>
      </c>
      <c r="C11" s="301">
        <v>919</v>
      </c>
      <c r="D11" s="302">
        <f t="shared" si="0"/>
        <v>0.91442786069651738</v>
      </c>
      <c r="E11" s="302">
        <f t="shared" si="1"/>
        <v>0.38711036225779277</v>
      </c>
      <c r="F11" s="303">
        <v>1455</v>
      </c>
      <c r="G11" s="304">
        <f t="shared" si="2"/>
        <v>1.1287820015515904</v>
      </c>
      <c r="H11" s="305">
        <v>1854</v>
      </c>
      <c r="I11" s="302">
        <f t="shared" si="3"/>
        <v>0.94495412844036697</v>
      </c>
      <c r="J11" s="304">
        <f>+H11/'住宅着工戸数　年度次'!I10</f>
        <v>0.15114951899559759</v>
      </c>
      <c r="K11" s="305">
        <v>565</v>
      </c>
      <c r="L11" s="306">
        <f>+K11/K10</f>
        <v>0.9576271186440678</v>
      </c>
      <c r="M11" s="26"/>
      <c r="N11" s="26"/>
    </row>
    <row r="12" spans="2:14" ht="24.75" customHeight="1">
      <c r="B12" s="300" t="s">
        <v>61</v>
      </c>
      <c r="C12" s="301">
        <v>1357</v>
      </c>
      <c r="D12" s="302">
        <f t="shared" si="0"/>
        <v>1.4766050054406965</v>
      </c>
      <c r="E12" s="302">
        <f t="shared" si="1"/>
        <v>0.49202320522117476</v>
      </c>
      <c r="F12" s="303">
        <v>1401</v>
      </c>
      <c r="G12" s="304">
        <f t="shared" si="2"/>
        <v>0.96288659793814435</v>
      </c>
      <c r="H12" s="305">
        <v>1798</v>
      </c>
      <c r="I12" s="302">
        <f t="shared" si="3"/>
        <v>0.96979503775620279</v>
      </c>
      <c r="J12" s="304">
        <f>+H12/'住宅着工戸数　年度次'!I11</f>
        <v>0.14377098992483608</v>
      </c>
      <c r="K12" s="305">
        <v>701</v>
      </c>
      <c r="L12" s="306">
        <f t="shared" si="4"/>
        <v>1.24070796460177</v>
      </c>
      <c r="M12" s="26"/>
      <c r="N12" s="26"/>
    </row>
    <row r="13" spans="2:14" ht="24.75" customHeight="1">
      <c r="B13" s="300" t="s">
        <v>62</v>
      </c>
      <c r="C13" s="301">
        <v>774</v>
      </c>
      <c r="D13" s="302">
        <f t="shared" si="0"/>
        <v>0.57037582903463524</v>
      </c>
      <c r="E13" s="302">
        <f t="shared" si="1"/>
        <v>0.35390946502057613</v>
      </c>
      <c r="F13" s="303">
        <v>1413</v>
      </c>
      <c r="G13" s="304">
        <f t="shared" si="2"/>
        <v>1.0085653104925054</v>
      </c>
      <c r="H13" s="305">
        <v>1599</v>
      </c>
      <c r="I13" s="302">
        <f t="shared" si="3"/>
        <v>0.88932146829810899</v>
      </c>
      <c r="J13" s="304">
        <f>+H13/'住宅着工戸数　年度次'!I12</f>
        <v>0.15188069908814589</v>
      </c>
      <c r="K13" s="305">
        <v>794</v>
      </c>
      <c r="L13" s="306">
        <f t="shared" si="4"/>
        <v>1.1326676176890156</v>
      </c>
      <c r="M13" s="26"/>
      <c r="N13" s="26"/>
    </row>
    <row r="14" spans="2:14" ht="24.75" customHeight="1">
      <c r="B14" s="300" t="s">
        <v>63</v>
      </c>
      <c r="C14" s="301">
        <v>1006</v>
      </c>
      <c r="D14" s="302">
        <f t="shared" si="0"/>
        <v>1.2997416020671835</v>
      </c>
      <c r="E14" s="302">
        <f t="shared" si="1"/>
        <v>0.43157443157443159</v>
      </c>
      <c r="F14" s="303">
        <v>1325</v>
      </c>
      <c r="G14" s="304">
        <f t="shared" si="2"/>
        <v>0.93772116065109701</v>
      </c>
      <c r="H14" s="305">
        <v>1904</v>
      </c>
      <c r="I14" s="302">
        <f t="shared" si="3"/>
        <v>1.1907442151344589</v>
      </c>
      <c r="J14" s="304">
        <f>+H14/'住宅着工戸数　年度次'!I13</f>
        <v>0.15945063227535383</v>
      </c>
      <c r="K14" s="305">
        <v>786</v>
      </c>
      <c r="L14" s="306">
        <f t="shared" si="4"/>
        <v>0.98992443324937029</v>
      </c>
      <c r="M14" s="26"/>
      <c r="N14" s="26"/>
    </row>
    <row r="15" spans="2:14" ht="24.75" customHeight="1">
      <c r="B15" s="300" t="s">
        <v>64</v>
      </c>
      <c r="C15" s="301">
        <v>564</v>
      </c>
      <c r="D15" s="302">
        <f>+C15/C14</f>
        <v>0.56063618290258455</v>
      </c>
      <c r="E15" s="302">
        <f t="shared" si="1"/>
        <v>0.3237657864523536</v>
      </c>
      <c r="F15" s="303">
        <v>1178</v>
      </c>
      <c r="G15" s="304">
        <f t="shared" si="2"/>
        <v>0.88905660377358486</v>
      </c>
      <c r="H15" s="305">
        <v>1550</v>
      </c>
      <c r="I15" s="302">
        <f t="shared" si="3"/>
        <v>0.81407563025210083</v>
      </c>
      <c r="J15" s="304">
        <f>+H15/'住宅着工戸数　年度次'!I14</f>
        <v>0.17018006148440931</v>
      </c>
      <c r="K15" s="305">
        <v>647</v>
      </c>
      <c r="L15" s="306">
        <f t="shared" si="4"/>
        <v>0.82315521628498722</v>
      </c>
      <c r="M15" s="26"/>
      <c r="N15" s="26"/>
    </row>
    <row r="16" spans="2:14" ht="24.75" customHeight="1">
      <c r="B16" s="300" t="s">
        <v>65</v>
      </c>
      <c r="C16" s="301">
        <v>593</v>
      </c>
      <c r="D16" s="302">
        <f t="shared" si="0"/>
        <v>1.051418439716312</v>
      </c>
      <c r="E16" s="302">
        <f t="shared" si="1"/>
        <v>0.4572089437162683</v>
      </c>
      <c r="F16" s="303">
        <v>704</v>
      </c>
      <c r="G16" s="304">
        <f t="shared" si="2"/>
        <v>0.59762308998302205</v>
      </c>
      <c r="H16" s="305">
        <v>1343</v>
      </c>
      <c r="I16" s="302">
        <f t="shared" si="3"/>
        <v>0.86645161290322581</v>
      </c>
      <c r="J16" s="304">
        <f>+H16/'住宅着工戸数　年度次'!I15</f>
        <v>0.15064498037016263</v>
      </c>
      <c r="K16" s="305">
        <v>407</v>
      </c>
      <c r="L16" s="306">
        <f t="shared" si="4"/>
        <v>0.62905718701700153</v>
      </c>
      <c r="M16" s="26"/>
      <c r="N16" s="26"/>
    </row>
    <row r="17" spans="2:14" ht="24.75" customHeight="1">
      <c r="B17" s="300" t="s">
        <v>66</v>
      </c>
      <c r="C17" s="301">
        <v>402</v>
      </c>
      <c r="D17" s="302">
        <f t="shared" si="0"/>
        <v>0.67790893760539628</v>
      </c>
      <c r="E17" s="302">
        <f t="shared" si="1"/>
        <v>0.36183618361836184</v>
      </c>
      <c r="F17" s="303">
        <v>709</v>
      </c>
      <c r="G17" s="304">
        <f t="shared" si="2"/>
        <v>1.0071022727272727</v>
      </c>
      <c r="H17" s="305">
        <v>1569</v>
      </c>
      <c r="I17" s="302">
        <f t="shared" si="3"/>
        <v>1.1682799702159345</v>
      </c>
      <c r="J17" s="304">
        <f>+H17/'住宅着工戸数　年度次'!I16</f>
        <v>0.16046226222131316</v>
      </c>
      <c r="K17" s="305">
        <v>521</v>
      </c>
      <c r="L17" s="306">
        <f t="shared" si="4"/>
        <v>1.2800982800982801</v>
      </c>
      <c r="M17" s="26"/>
      <c r="N17" s="26"/>
    </row>
    <row r="18" spans="2:14" ht="24.75" customHeight="1">
      <c r="B18" s="300" t="s">
        <v>67</v>
      </c>
      <c r="C18" s="301">
        <v>861</v>
      </c>
      <c r="D18" s="302">
        <f t="shared" si="0"/>
        <v>2.1417910447761193</v>
      </c>
      <c r="E18" s="302">
        <f t="shared" si="1"/>
        <v>0.59379310344827585</v>
      </c>
      <c r="F18" s="303">
        <v>589</v>
      </c>
      <c r="G18" s="304">
        <f t="shared" si="2"/>
        <v>0.83074753173483784</v>
      </c>
      <c r="H18" s="305">
        <v>1579</v>
      </c>
      <c r="I18" s="302">
        <f t="shared" si="3"/>
        <v>1.0063734862970044</v>
      </c>
      <c r="J18" s="304">
        <f>+H18/'住宅着工戸数　年度次'!I17</f>
        <v>0.16822927764756018</v>
      </c>
      <c r="K18" s="305">
        <v>467</v>
      </c>
      <c r="L18" s="306">
        <f t="shared" si="4"/>
        <v>0.89635316698656431</v>
      </c>
      <c r="M18" s="26"/>
      <c r="N18" s="26"/>
    </row>
    <row r="19" spans="2:14" ht="24.75" customHeight="1">
      <c r="B19" s="300" t="s">
        <v>68</v>
      </c>
      <c r="C19" s="301">
        <v>833</v>
      </c>
      <c r="D19" s="302">
        <f t="shared" si="0"/>
        <v>0.96747967479674801</v>
      </c>
      <c r="E19" s="302">
        <f t="shared" si="1"/>
        <v>0.59841954022988508</v>
      </c>
      <c r="F19" s="303">
        <v>559</v>
      </c>
      <c r="G19" s="304">
        <f t="shared" si="2"/>
        <v>0.94906621392190149</v>
      </c>
      <c r="H19" s="305">
        <v>1291</v>
      </c>
      <c r="I19" s="302">
        <f t="shared" si="3"/>
        <v>0.81760607979734012</v>
      </c>
      <c r="J19" s="304">
        <f>+H19/'住宅着工戸数　年度次'!I18</f>
        <v>0.15599323344610924</v>
      </c>
      <c r="K19" s="305">
        <v>484</v>
      </c>
      <c r="L19" s="306">
        <f t="shared" si="4"/>
        <v>1.0364025695931478</v>
      </c>
      <c r="M19" s="26"/>
      <c r="N19" s="26"/>
    </row>
    <row r="20" spans="2:14" ht="24.75" customHeight="1">
      <c r="B20" s="300" t="s">
        <v>69</v>
      </c>
      <c r="C20" s="301">
        <v>938</v>
      </c>
      <c r="D20" s="302">
        <f t="shared" si="0"/>
        <v>1.1260504201680672</v>
      </c>
      <c r="E20" s="302">
        <f t="shared" si="1"/>
        <v>0.68717948717948718</v>
      </c>
      <c r="F20" s="303">
        <v>427</v>
      </c>
      <c r="G20" s="304">
        <f t="shared" si="2"/>
        <v>0.76386404293381038</v>
      </c>
      <c r="H20" s="305">
        <v>1003</v>
      </c>
      <c r="I20" s="302">
        <f t="shared" si="3"/>
        <v>0.77691711851278078</v>
      </c>
      <c r="J20" s="304">
        <f>+H20/'住宅着工戸数　年度次'!I19</f>
        <v>0.12925257731958764</v>
      </c>
      <c r="K20" s="305">
        <v>434</v>
      </c>
      <c r="L20" s="306">
        <f t="shared" si="4"/>
        <v>0.89669421487603307</v>
      </c>
      <c r="M20" s="26"/>
      <c r="N20" s="26"/>
    </row>
    <row r="21" spans="2:14" ht="24.75" customHeight="1">
      <c r="B21" s="300" t="s">
        <v>70</v>
      </c>
      <c r="C21" s="301">
        <v>936</v>
      </c>
      <c r="D21" s="302">
        <f t="shared" si="0"/>
        <v>0.99786780383795304</v>
      </c>
      <c r="E21" s="302">
        <f t="shared" si="1"/>
        <v>0.70375939849624058</v>
      </c>
      <c r="F21" s="303">
        <v>394</v>
      </c>
      <c r="G21" s="304">
        <f t="shared" si="2"/>
        <v>0.92271662763466045</v>
      </c>
      <c r="H21" s="305">
        <v>847</v>
      </c>
      <c r="I21" s="302">
        <f t="shared" si="3"/>
        <v>0.84446660019940178</v>
      </c>
      <c r="J21" s="304">
        <f>+H21/'住宅着工戸数　年度次'!I20</f>
        <v>0.11526946107784432</v>
      </c>
      <c r="K21" s="305">
        <v>311</v>
      </c>
      <c r="L21" s="306">
        <f t="shared" si="4"/>
        <v>0.71658986175115202</v>
      </c>
      <c r="M21" s="26"/>
      <c r="N21" s="26"/>
    </row>
    <row r="22" spans="2:14" ht="24.75" customHeight="1">
      <c r="B22" s="300" t="s">
        <v>71</v>
      </c>
      <c r="C22" s="301">
        <v>1003</v>
      </c>
      <c r="D22" s="302">
        <f t="shared" si="0"/>
        <v>1.0715811965811965</v>
      </c>
      <c r="E22" s="302">
        <f t="shared" si="1"/>
        <v>0.71540656205420827</v>
      </c>
      <c r="F22" s="303">
        <v>399</v>
      </c>
      <c r="G22" s="304">
        <f t="shared" si="2"/>
        <v>1.0126903553299493</v>
      </c>
      <c r="H22" s="305">
        <v>1075</v>
      </c>
      <c r="I22" s="302">
        <f t="shared" si="3"/>
        <v>1.2691853600944509</v>
      </c>
      <c r="J22" s="304">
        <f>+H22/'住宅着工戸数　年度次'!I21</f>
        <v>0.1297995653223859</v>
      </c>
      <c r="K22" s="305">
        <v>808</v>
      </c>
      <c r="L22" s="306">
        <f t="shared" si="4"/>
        <v>2.598070739549839</v>
      </c>
      <c r="M22" s="26"/>
      <c r="N22" s="26"/>
    </row>
    <row r="23" spans="2:14" ht="24.75" customHeight="1">
      <c r="B23" s="300" t="s">
        <v>72</v>
      </c>
      <c r="C23" s="301">
        <v>1015</v>
      </c>
      <c r="D23" s="302">
        <f t="shared" si="0"/>
        <v>1.011964107676969</v>
      </c>
      <c r="E23" s="302">
        <f t="shared" si="1"/>
        <v>0.76258452291510148</v>
      </c>
      <c r="F23" s="303">
        <v>316</v>
      </c>
      <c r="G23" s="304">
        <f t="shared" si="2"/>
        <v>0.79197994987468667</v>
      </c>
      <c r="H23" s="305">
        <v>1176</v>
      </c>
      <c r="I23" s="302">
        <f t="shared" si="3"/>
        <v>1.0939534883720929</v>
      </c>
      <c r="J23" s="304">
        <f>+H23/'住宅着工戸数　年度次'!I22</f>
        <v>0.15172235840536705</v>
      </c>
      <c r="K23" s="305">
        <v>660</v>
      </c>
      <c r="L23" s="306">
        <f t="shared" si="4"/>
        <v>0.81683168316831678</v>
      </c>
      <c r="M23" s="26"/>
      <c r="N23" s="26"/>
    </row>
    <row r="24" spans="2:14" ht="24.75" customHeight="1">
      <c r="B24" s="300" t="s">
        <v>73</v>
      </c>
      <c r="C24" s="301">
        <v>1057</v>
      </c>
      <c r="D24" s="302">
        <f t="shared" si="0"/>
        <v>1.0413793103448277</v>
      </c>
      <c r="E24" s="302">
        <f t="shared" si="1"/>
        <v>0.76097912167026638</v>
      </c>
      <c r="F24" s="303">
        <v>332</v>
      </c>
      <c r="G24" s="304">
        <f t="shared" si="2"/>
        <v>1.0506329113924051</v>
      </c>
      <c r="H24" s="305">
        <v>1105</v>
      </c>
      <c r="I24" s="302">
        <f t="shared" si="3"/>
        <v>0.93962585034013602</v>
      </c>
      <c r="J24" s="304">
        <f>+H24/'住宅着工戸数　年度次'!I23</f>
        <v>0.14328319502074688</v>
      </c>
      <c r="K24" s="305">
        <v>777</v>
      </c>
      <c r="L24" s="306">
        <f t="shared" si="4"/>
        <v>1.1772727272727272</v>
      </c>
      <c r="M24" s="26"/>
      <c r="N24" s="26"/>
    </row>
    <row r="25" spans="2:14" ht="24.75" customHeight="1">
      <c r="B25" s="300" t="s">
        <v>78</v>
      </c>
      <c r="C25" s="308">
        <v>480</v>
      </c>
      <c r="D25" s="302">
        <f t="shared" si="0"/>
        <v>0.45411542100283825</v>
      </c>
      <c r="E25" s="302">
        <f t="shared" si="1"/>
        <v>0.60991105463786532</v>
      </c>
      <c r="F25" s="303">
        <v>307</v>
      </c>
      <c r="G25" s="304">
        <f t="shared" si="2"/>
        <v>0.92469879518072284</v>
      </c>
      <c r="H25" s="305">
        <v>936</v>
      </c>
      <c r="I25" s="302">
        <f t="shared" si="3"/>
        <v>0.84705882352941175</v>
      </c>
      <c r="J25" s="304">
        <f>+H25/'住宅着工戸数　年度次'!I24</f>
        <v>0.13907875185735513</v>
      </c>
      <c r="K25" s="305">
        <v>1067</v>
      </c>
      <c r="L25" s="306">
        <f>+K25/K24</f>
        <v>1.3732303732303732</v>
      </c>
      <c r="M25" s="26"/>
      <c r="N25" s="26"/>
    </row>
    <row r="26" spans="2:14" ht="24.75" customHeight="1">
      <c r="B26" s="300" t="s">
        <v>147</v>
      </c>
      <c r="C26" s="308">
        <v>1041</v>
      </c>
      <c r="D26" s="302">
        <f t="shared" si="0"/>
        <v>2.1687500000000002</v>
      </c>
      <c r="E26" s="302">
        <f t="shared" si="1"/>
        <v>0.76713338246131169</v>
      </c>
      <c r="F26" s="303">
        <v>316</v>
      </c>
      <c r="G26" s="304">
        <f t="shared" si="2"/>
        <v>1.0293159609120521</v>
      </c>
      <c r="H26" s="305">
        <v>937</v>
      </c>
      <c r="I26" s="302">
        <f t="shared" si="3"/>
        <v>1.0010683760683761</v>
      </c>
      <c r="J26" s="304">
        <f>+H26/'住宅着工戸数　年度次'!I25</f>
        <v>0.12506673785371061</v>
      </c>
      <c r="K26" s="305">
        <v>964</v>
      </c>
      <c r="L26" s="306">
        <f t="shared" si="4"/>
        <v>0.90346766635426434</v>
      </c>
      <c r="M26" s="26"/>
      <c r="N26" s="26"/>
    </row>
    <row r="27" spans="2:14" ht="24.75" customHeight="1">
      <c r="B27" s="300" t="s">
        <v>148</v>
      </c>
      <c r="C27" s="308">
        <v>470</v>
      </c>
      <c r="D27" s="302">
        <f t="shared" si="0"/>
        <v>0.45148895292987512</v>
      </c>
      <c r="E27" s="302">
        <f t="shared" si="1"/>
        <v>0.68214804063860668</v>
      </c>
      <c r="F27" s="303">
        <v>219</v>
      </c>
      <c r="G27" s="304">
        <f t="shared" si="2"/>
        <v>0.69303797468354433</v>
      </c>
      <c r="H27" s="305">
        <v>893</v>
      </c>
      <c r="I27" s="302">
        <f t="shared" si="3"/>
        <v>0.95304162219850586</v>
      </c>
      <c r="J27" s="304">
        <f>+H27/'住宅着工戸数　年度次'!I26</f>
        <v>0.15721830985915494</v>
      </c>
      <c r="K27" s="305">
        <v>796</v>
      </c>
      <c r="L27" s="306">
        <f t="shared" si="4"/>
        <v>0.82572614107883813</v>
      </c>
      <c r="M27" s="26"/>
      <c r="N27" s="26"/>
    </row>
    <row r="28" spans="2:14" ht="24.75" customHeight="1">
      <c r="B28" s="300" t="s">
        <v>149</v>
      </c>
      <c r="C28" s="308">
        <v>311</v>
      </c>
      <c r="D28" s="302">
        <f t="shared" si="0"/>
        <v>0.66170212765957448</v>
      </c>
      <c r="E28" s="302">
        <f t="shared" si="1"/>
        <v>0.54850088183421519</v>
      </c>
      <c r="F28" s="303">
        <v>256</v>
      </c>
      <c r="G28" s="304">
        <f t="shared" si="2"/>
        <v>1.1689497716894977</v>
      </c>
      <c r="H28" s="305">
        <v>878</v>
      </c>
      <c r="I28" s="302">
        <f t="shared" si="3"/>
        <v>0.98320268756998885</v>
      </c>
      <c r="J28" s="304">
        <f>+H28/'住宅着工戸数　年度次'!I27</f>
        <v>0.16095325389550871</v>
      </c>
      <c r="K28" s="305">
        <v>596</v>
      </c>
      <c r="L28" s="306">
        <f t="shared" si="4"/>
        <v>0.74874371859296485</v>
      </c>
      <c r="M28" s="26"/>
      <c r="N28" s="26"/>
    </row>
    <row r="29" spans="2:14" ht="24.75" customHeight="1">
      <c r="B29" s="300" t="s">
        <v>150</v>
      </c>
      <c r="C29" s="308">
        <v>365</v>
      </c>
      <c r="D29" s="302">
        <f t="shared" si="0"/>
        <v>1.1736334405144695</v>
      </c>
      <c r="E29" s="302">
        <f>+C29/(C29+F29)</f>
        <v>0.56589147286821706</v>
      </c>
      <c r="F29" s="303">
        <v>280</v>
      </c>
      <c r="G29" s="304">
        <f t="shared" si="2"/>
        <v>1.09375</v>
      </c>
      <c r="H29" s="305">
        <v>879</v>
      </c>
      <c r="I29" s="302">
        <f t="shared" si="3"/>
        <v>1.0011389521640091</v>
      </c>
      <c r="J29" s="304">
        <f>+H29/'住宅着工戸数　年度次'!I28</f>
        <v>0.16223698781838317</v>
      </c>
      <c r="K29" s="305">
        <v>718</v>
      </c>
      <c r="L29" s="306">
        <f t="shared" si="4"/>
        <v>1.2046979865771812</v>
      </c>
      <c r="M29" s="26"/>
      <c r="N29" s="26"/>
    </row>
    <row r="30" spans="2:14" ht="24.75" customHeight="1">
      <c r="B30" s="300" t="s">
        <v>151</v>
      </c>
      <c r="C30" s="308">
        <v>386</v>
      </c>
      <c r="D30" s="302">
        <f t="shared" si="0"/>
        <v>1.0575342465753426</v>
      </c>
      <c r="E30" s="302">
        <f t="shared" si="1"/>
        <v>0.53910614525139666</v>
      </c>
      <c r="F30" s="303">
        <v>330</v>
      </c>
      <c r="G30" s="304">
        <f t="shared" si="2"/>
        <v>1.1785714285714286</v>
      </c>
      <c r="H30" s="305">
        <v>776</v>
      </c>
      <c r="I30" s="302">
        <f t="shared" si="3"/>
        <v>0.88282138794084186</v>
      </c>
      <c r="J30" s="304">
        <f>+H30/'住宅着工戸数　年度次'!I29</f>
        <v>0.14351766228962456</v>
      </c>
      <c r="K30" s="305">
        <v>825</v>
      </c>
      <c r="L30" s="306">
        <f t="shared" si="4"/>
        <v>1.149025069637883</v>
      </c>
      <c r="M30" s="26"/>
      <c r="N30" s="26"/>
    </row>
    <row r="31" spans="2:14" ht="24.75" customHeight="1">
      <c r="B31" s="300" t="s">
        <v>152</v>
      </c>
      <c r="C31" s="308">
        <v>404</v>
      </c>
      <c r="D31" s="302">
        <f t="shared" si="0"/>
        <v>1.0466321243523315</v>
      </c>
      <c r="E31" s="302">
        <f t="shared" si="1"/>
        <v>0.55115961800818558</v>
      </c>
      <c r="F31" s="303">
        <v>329</v>
      </c>
      <c r="G31" s="304">
        <f t="shared" si="2"/>
        <v>0.99696969696969695</v>
      </c>
      <c r="H31" s="305">
        <v>1100</v>
      </c>
      <c r="I31" s="302">
        <f t="shared" si="3"/>
        <v>1.4175257731958764</v>
      </c>
      <c r="J31" s="304">
        <f>+H31/'住宅着工戸数　年度次'!I30</f>
        <v>0.15944339759385417</v>
      </c>
      <c r="K31" s="305">
        <v>1069</v>
      </c>
      <c r="L31" s="306">
        <f t="shared" si="4"/>
        <v>1.2957575757575757</v>
      </c>
      <c r="M31" s="26"/>
      <c r="N31" s="26"/>
    </row>
    <row r="32" spans="2:14" ht="24.75" customHeight="1">
      <c r="B32" s="300" t="s">
        <v>153</v>
      </c>
      <c r="C32" s="308">
        <v>311</v>
      </c>
      <c r="D32" s="302">
        <f t="shared" si="0"/>
        <v>0.76980198019801982</v>
      </c>
      <c r="E32" s="302">
        <f t="shared" si="1"/>
        <v>0.49522292993630573</v>
      </c>
      <c r="F32" s="303">
        <v>317</v>
      </c>
      <c r="G32" s="304">
        <f t="shared" si="2"/>
        <v>0.96352583586626139</v>
      </c>
      <c r="H32" s="305">
        <v>976</v>
      </c>
      <c r="I32" s="302">
        <f t="shared" si="3"/>
        <v>0.88727272727272732</v>
      </c>
      <c r="J32" s="304">
        <f>+H32/'住宅着工戸数　年度次'!I31</f>
        <v>0.16124235916074675</v>
      </c>
      <c r="K32" s="305">
        <v>1178</v>
      </c>
      <c r="L32" s="306">
        <f t="shared" si="4"/>
        <v>1.1019644527595884</v>
      </c>
      <c r="M32" s="26"/>
      <c r="N32" s="26"/>
    </row>
    <row r="33" spans="2:14" ht="24.75" customHeight="1">
      <c r="B33" s="300" t="s">
        <v>154</v>
      </c>
      <c r="C33" s="308">
        <v>622</v>
      </c>
      <c r="D33" s="302">
        <f t="shared" si="0"/>
        <v>2</v>
      </c>
      <c r="E33" s="302">
        <f t="shared" si="1"/>
        <v>0.60038610038610041</v>
      </c>
      <c r="F33" s="303">
        <v>414</v>
      </c>
      <c r="G33" s="304">
        <f t="shared" si="2"/>
        <v>1.3059936908517351</v>
      </c>
      <c r="H33" s="305">
        <v>852</v>
      </c>
      <c r="I33" s="302">
        <f t="shared" si="3"/>
        <v>0.87295081967213117</v>
      </c>
      <c r="J33" s="304">
        <f>+H33/'住宅着工戸数　年度次'!I32</f>
        <v>0.13031508106454573</v>
      </c>
      <c r="K33" s="305">
        <v>1480</v>
      </c>
      <c r="L33" s="306">
        <f t="shared" si="4"/>
        <v>1.2563667232597624</v>
      </c>
      <c r="M33" s="26"/>
      <c r="N33" s="26"/>
    </row>
    <row r="34" spans="2:14" ht="24.75" customHeight="1">
      <c r="B34" s="300" t="s">
        <v>155</v>
      </c>
      <c r="C34" s="308">
        <v>572</v>
      </c>
      <c r="D34" s="302">
        <f t="shared" ref="D34:D37" si="5">+C34/C33</f>
        <v>0.91961414790996787</v>
      </c>
      <c r="E34" s="302">
        <f t="shared" si="1"/>
        <v>0.59336099585062241</v>
      </c>
      <c r="F34" s="303">
        <v>392</v>
      </c>
      <c r="G34" s="304">
        <f t="shared" si="2"/>
        <v>0.9468599033816425</v>
      </c>
      <c r="H34" s="305">
        <v>1038</v>
      </c>
      <c r="I34" s="302">
        <f t="shared" ref="I34:I39" si="6">+H34/H33</f>
        <v>1.2183098591549295</v>
      </c>
      <c r="J34" s="304">
        <f>+H34/'住宅着工戸数　年度次'!I33</f>
        <v>0.1528943879805568</v>
      </c>
      <c r="K34" s="305">
        <v>1576</v>
      </c>
      <c r="L34" s="306">
        <f t="shared" ref="L34:L39" si="7">+K34/K33</f>
        <v>1.0648648648648649</v>
      </c>
      <c r="M34" s="148"/>
      <c r="N34" s="26"/>
    </row>
    <row r="35" spans="2:14" ht="24.75" customHeight="1">
      <c r="B35" s="300" t="s">
        <v>156</v>
      </c>
      <c r="C35" s="308">
        <v>548</v>
      </c>
      <c r="D35" s="302">
        <f t="shared" si="5"/>
        <v>0.95804195804195802</v>
      </c>
      <c r="E35" s="302">
        <f t="shared" si="1"/>
        <v>0.50367647058823528</v>
      </c>
      <c r="F35" s="303">
        <v>540</v>
      </c>
      <c r="G35" s="304">
        <f t="shared" si="2"/>
        <v>1.3775510204081634</v>
      </c>
      <c r="H35" s="305">
        <v>1076</v>
      </c>
      <c r="I35" s="302">
        <f t="shared" si="6"/>
        <v>1.0366088631984585</v>
      </c>
      <c r="J35" s="304">
        <f>+H35/'住宅着工戸数　年度次'!I34</f>
        <v>0.15490930031672906</v>
      </c>
      <c r="K35" s="305">
        <v>1464</v>
      </c>
      <c r="L35" s="306">
        <f t="shared" si="7"/>
        <v>0.92893401015228427</v>
      </c>
      <c r="M35" s="148"/>
      <c r="N35" s="26"/>
    </row>
    <row r="36" spans="2:14" ht="24.75" customHeight="1">
      <c r="B36" s="309" t="s">
        <v>180</v>
      </c>
      <c r="C36" s="308">
        <v>450</v>
      </c>
      <c r="D36" s="302">
        <f t="shared" si="5"/>
        <v>0.82116788321167888</v>
      </c>
      <c r="E36" s="302">
        <f t="shared" ref="E36" si="8">+C36/(C36+F36)</f>
        <v>0.45546558704453444</v>
      </c>
      <c r="F36" s="303">
        <v>538</v>
      </c>
      <c r="G36" s="304">
        <f t="shared" ref="G36" si="9">+F36/F35</f>
        <v>0.99629629629629635</v>
      </c>
      <c r="H36" s="305">
        <v>844</v>
      </c>
      <c r="I36" s="302">
        <f t="shared" si="6"/>
        <v>0.78438661710037172</v>
      </c>
      <c r="J36" s="304">
        <f>+H36/'住宅着工戸数　年度次'!I35</f>
        <v>0.138975794500247</v>
      </c>
      <c r="K36" s="305">
        <v>1046</v>
      </c>
      <c r="L36" s="306">
        <f t="shared" si="7"/>
        <v>0.71448087431693985</v>
      </c>
      <c r="M36" s="148"/>
      <c r="N36" s="26"/>
    </row>
    <row r="37" spans="2:14" ht="24.75" customHeight="1">
      <c r="B37" s="309" t="s">
        <v>186</v>
      </c>
      <c r="C37" s="308">
        <v>386</v>
      </c>
      <c r="D37" s="302">
        <f t="shared" si="5"/>
        <v>0.85777777777777775</v>
      </c>
      <c r="E37" s="302">
        <f>+C37/(C37+F37)</f>
        <v>0.4650602409638554</v>
      </c>
      <c r="F37" s="303">
        <v>444</v>
      </c>
      <c r="G37" s="304">
        <f>+F37/F36</f>
        <v>0.82527881040892193</v>
      </c>
      <c r="H37" s="305">
        <v>717</v>
      </c>
      <c r="I37" s="302">
        <f t="shared" si="6"/>
        <v>0.84952606635071093</v>
      </c>
      <c r="J37" s="304">
        <f>+H37/'住宅着工戸数　年度次'!I36</f>
        <v>0.13409388442117076</v>
      </c>
      <c r="K37" s="305">
        <v>1007</v>
      </c>
      <c r="L37" s="306">
        <f t="shared" si="7"/>
        <v>0.9627151051625239</v>
      </c>
      <c r="M37" s="148"/>
      <c r="N37" s="26"/>
    </row>
    <row r="38" spans="2:14" s="324" customFormat="1" ht="24.75" customHeight="1">
      <c r="B38" s="336" t="s">
        <v>187</v>
      </c>
      <c r="C38" s="335">
        <v>516</v>
      </c>
      <c r="D38" s="330">
        <f>+C38/C37</f>
        <v>1.3367875647668395</v>
      </c>
      <c r="E38" s="330">
        <f>+C38/(C38+F38)</f>
        <v>0.50988142292490124</v>
      </c>
      <c r="F38" s="331">
        <v>496</v>
      </c>
      <c r="G38" s="332">
        <f>+F38/F37</f>
        <v>1.117117117117117</v>
      </c>
      <c r="H38" s="333">
        <v>640</v>
      </c>
      <c r="I38" s="330">
        <f t="shared" si="6"/>
        <v>0.89260808926080892</v>
      </c>
      <c r="J38" s="332">
        <f>+H38/'住宅着工戸数　年度次'!I37</f>
        <v>0.13651877133105803</v>
      </c>
      <c r="K38" s="333">
        <v>520</v>
      </c>
      <c r="L38" s="334">
        <f t="shared" si="7"/>
        <v>0.51638530287984108</v>
      </c>
      <c r="M38" s="326"/>
      <c r="N38" s="325"/>
    </row>
    <row r="39" spans="2:14" ht="24.75" customHeight="1">
      <c r="B39" s="336" t="s">
        <v>194</v>
      </c>
      <c r="C39" s="335">
        <v>638</v>
      </c>
      <c r="D39" s="330">
        <f>+C39/C38</f>
        <v>1.2364341085271318</v>
      </c>
      <c r="E39" s="330">
        <f>+C39/(C39+F39)</f>
        <v>0.53433835845896149</v>
      </c>
      <c r="F39" s="331">
        <v>556</v>
      </c>
      <c r="G39" s="332">
        <f>+F39/F38</f>
        <v>1.1209677419354838</v>
      </c>
      <c r="H39" s="333">
        <v>672</v>
      </c>
      <c r="I39" s="330">
        <f t="shared" si="6"/>
        <v>1.05</v>
      </c>
      <c r="J39" s="332">
        <f>+H39/'住宅着工戸数　年度次'!I38</f>
        <v>0.11764705882352941</v>
      </c>
      <c r="K39" s="333">
        <v>828</v>
      </c>
      <c r="L39" s="334">
        <f t="shared" si="7"/>
        <v>1.5923076923076922</v>
      </c>
      <c r="M39" s="148"/>
      <c r="N39" s="26"/>
    </row>
    <row r="40" spans="2:14" s="324" customFormat="1" ht="24.75" customHeight="1">
      <c r="B40" s="336" t="s">
        <v>202</v>
      </c>
      <c r="C40" s="335">
        <v>448</v>
      </c>
      <c r="D40" s="330">
        <f>+C40/C39</f>
        <v>0.70219435736677116</v>
      </c>
      <c r="E40" s="330">
        <f>+C40/(C40+F40)</f>
        <v>0.40616500453309157</v>
      </c>
      <c r="F40" s="331">
        <v>655</v>
      </c>
      <c r="G40" s="332">
        <f>+F40/F39</f>
        <v>1.1780575539568345</v>
      </c>
      <c r="H40" s="333">
        <v>684</v>
      </c>
      <c r="I40" s="330">
        <f t="shared" ref="I40" si="10">+H40/H39</f>
        <v>1.0178571428571428</v>
      </c>
      <c r="J40" s="332">
        <f>+H40/'住宅着工戸数　年度次'!I39</f>
        <v>0.12587412587412589</v>
      </c>
      <c r="K40" s="333">
        <v>969</v>
      </c>
      <c r="L40" s="334">
        <f t="shared" ref="L40" si="11">+K40/K39</f>
        <v>1.1702898550724639</v>
      </c>
      <c r="M40" s="326"/>
      <c r="N40" s="325"/>
    </row>
    <row r="41" spans="2:14" s="324" customFormat="1" ht="24.75" customHeight="1" thickBot="1">
      <c r="B41" s="238" t="s">
        <v>205</v>
      </c>
      <c r="C41" s="239">
        <v>394</v>
      </c>
      <c r="D41" s="240">
        <f>+C41/C40</f>
        <v>0.8794642857142857</v>
      </c>
      <c r="E41" s="240">
        <f>+C41/(C41+F41)</f>
        <v>0.41870350690754515</v>
      </c>
      <c r="F41" s="241">
        <v>547</v>
      </c>
      <c r="G41" s="242">
        <f>+F41/F40</f>
        <v>0.83511450381679386</v>
      </c>
      <c r="H41" s="243">
        <v>533</v>
      </c>
      <c r="I41" s="240">
        <f>+H41/H40</f>
        <v>0.7792397660818714</v>
      </c>
      <c r="J41" s="242">
        <f>+H41/'住宅着工戸数　年度次'!I40</f>
        <v>0.1042440837081948</v>
      </c>
      <c r="K41" s="243">
        <v>993</v>
      </c>
      <c r="L41" s="244">
        <f>+K41/K40</f>
        <v>1.0247678018575852</v>
      </c>
      <c r="M41" s="326"/>
      <c r="N41" s="325"/>
    </row>
    <row r="42" spans="2:14" ht="34.5" customHeight="1">
      <c r="B42" s="534" t="s">
        <v>162</v>
      </c>
      <c r="C42" s="534"/>
      <c r="D42" s="534"/>
      <c r="E42" s="534"/>
      <c r="F42" s="534"/>
      <c r="G42" s="534"/>
      <c r="H42" s="534"/>
      <c r="I42" s="534"/>
      <c r="J42" s="534"/>
      <c r="K42" s="534"/>
      <c r="L42" s="534"/>
      <c r="M42" s="148"/>
      <c r="N42" s="26"/>
    </row>
  </sheetData>
  <mergeCells count="8">
    <mergeCell ref="B42:L42"/>
    <mergeCell ref="B2:L2"/>
    <mergeCell ref="B4:B6"/>
    <mergeCell ref="C4:G4"/>
    <mergeCell ref="F5:G5"/>
    <mergeCell ref="C5:E5"/>
    <mergeCell ref="H4:J5"/>
    <mergeCell ref="K4:L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J41"/>
  <sheetViews>
    <sheetView zoomScale="70" zoomScaleNormal="70" zoomScaleSheetLayoutView="96" workbookViewId="0">
      <pane ySplit="6" topLeftCell="A7" activePane="bottomLeft" state="frozen"/>
      <selection activeCell="N16" sqref="N16"/>
      <selection pane="bottomLeft" activeCell="N16" sqref="N16"/>
    </sheetView>
  </sheetViews>
  <sheetFormatPr defaultRowHeight="13.5"/>
  <cols>
    <col min="1" max="1" width="3.875" customWidth="1"/>
    <col min="2" max="8" width="12.625" style="7" customWidth="1"/>
    <col min="9" max="10" width="12.625" customWidth="1"/>
  </cols>
  <sheetData>
    <row r="2" spans="2:10" ht="20.100000000000001" customHeight="1">
      <c r="B2" s="505" t="s">
        <v>169</v>
      </c>
      <c r="C2" s="505"/>
      <c r="D2" s="505"/>
      <c r="E2" s="505"/>
      <c r="F2" s="505"/>
      <c r="G2" s="505"/>
      <c r="H2" s="505"/>
      <c r="I2" s="505"/>
      <c r="J2" s="505"/>
    </row>
    <row r="3" spans="2:10" ht="20.100000000000001" customHeight="1" thickBot="1">
      <c r="I3" s="8"/>
      <c r="J3" s="8"/>
    </row>
    <row r="4" spans="2:10" ht="26.25" customHeight="1">
      <c r="B4" s="556"/>
      <c r="C4" s="559" t="s">
        <v>85</v>
      </c>
      <c r="D4" s="539"/>
      <c r="E4" s="539"/>
      <c r="F4" s="560"/>
      <c r="G4" s="559" t="s">
        <v>89</v>
      </c>
      <c r="H4" s="560"/>
      <c r="I4" s="546" t="s">
        <v>84</v>
      </c>
      <c r="J4" s="552"/>
    </row>
    <row r="5" spans="2:10" ht="26.25" customHeight="1">
      <c r="B5" s="557"/>
      <c r="C5" s="567" t="s">
        <v>166</v>
      </c>
      <c r="D5" s="171"/>
      <c r="E5" s="554" t="s">
        <v>167</v>
      </c>
      <c r="F5" s="173"/>
      <c r="G5" s="561" t="s">
        <v>166</v>
      </c>
      <c r="H5" s="563" t="s">
        <v>167</v>
      </c>
      <c r="I5" s="561" t="s">
        <v>166</v>
      </c>
      <c r="J5" s="565" t="s">
        <v>167</v>
      </c>
    </row>
    <row r="6" spans="2:10" ht="26.25" customHeight="1" thickBot="1">
      <c r="B6" s="558"/>
      <c r="C6" s="568"/>
      <c r="D6" s="172" t="s">
        <v>168</v>
      </c>
      <c r="E6" s="555"/>
      <c r="F6" s="168" t="s">
        <v>168</v>
      </c>
      <c r="G6" s="562"/>
      <c r="H6" s="564"/>
      <c r="I6" s="562"/>
      <c r="J6" s="566"/>
    </row>
    <row r="7" spans="2:10" ht="24.75" customHeight="1">
      <c r="B7" s="165" t="s">
        <v>56</v>
      </c>
      <c r="C7" s="174">
        <v>5155</v>
      </c>
      <c r="D7" s="175">
        <f>C7/I7</f>
        <v>0.43820129207752467</v>
      </c>
      <c r="E7" s="176">
        <v>617192</v>
      </c>
      <c r="F7" s="177">
        <f>E7/J7</f>
        <v>0.57821889035246332</v>
      </c>
      <c r="G7" s="178">
        <f>+I7-C7</f>
        <v>6609</v>
      </c>
      <c r="H7" s="179">
        <v>450210</v>
      </c>
      <c r="I7" s="174">
        <v>11764</v>
      </c>
      <c r="J7" s="180">
        <v>1067402</v>
      </c>
    </row>
    <row r="8" spans="2:10" ht="24.75" customHeight="1">
      <c r="B8" s="166" t="s">
        <v>57</v>
      </c>
      <c r="C8" s="181">
        <v>5008</v>
      </c>
      <c r="D8" s="182">
        <f>C8/I8</f>
        <v>0.42957625664779553</v>
      </c>
      <c r="E8" s="183">
        <v>617562</v>
      </c>
      <c r="F8" s="184">
        <f>E8/J8</f>
        <v>0.56302410686446658</v>
      </c>
      <c r="G8" s="406">
        <f>+I8-C8</f>
        <v>6650</v>
      </c>
      <c r="H8" s="185">
        <v>479304</v>
      </c>
      <c r="I8" s="181">
        <v>11658</v>
      </c>
      <c r="J8" s="186">
        <v>1096866</v>
      </c>
    </row>
    <row r="9" spans="2:10" ht="24.75" customHeight="1">
      <c r="B9" s="166" t="s">
        <v>58</v>
      </c>
      <c r="C9" s="187">
        <v>4489</v>
      </c>
      <c r="D9" s="182">
        <f t="shared" ref="D9:D34" si="0">C9/I9</f>
        <v>0.48529729729729731</v>
      </c>
      <c r="E9" s="188">
        <v>563218</v>
      </c>
      <c r="F9" s="184">
        <f t="shared" ref="F9:F34" si="1">E9/J9</f>
        <v>0.61173467725292985</v>
      </c>
      <c r="G9" s="406">
        <f t="shared" ref="G9:G39" si="2">+I9-C9</f>
        <v>4761</v>
      </c>
      <c r="H9" s="189">
        <v>357472</v>
      </c>
      <c r="I9" s="187">
        <v>9250</v>
      </c>
      <c r="J9" s="190">
        <v>920690</v>
      </c>
    </row>
    <row r="10" spans="2:10" ht="24.75" customHeight="1">
      <c r="B10" s="166" t="s">
        <v>59</v>
      </c>
      <c r="C10" s="191">
        <v>5186</v>
      </c>
      <c r="D10" s="182">
        <f t="shared" si="0"/>
        <v>0.489106856550033</v>
      </c>
      <c r="E10" s="192">
        <v>639147</v>
      </c>
      <c r="F10" s="184">
        <f t="shared" si="1"/>
        <v>0.62242978094342161</v>
      </c>
      <c r="G10" s="406">
        <f t="shared" si="2"/>
        <v>5417</v>
      </c>
      <c r="H10" s="193">
        <v>387711</v>
      </c>
      <c r="I10" s="191">
        <v>10603</v>
      </c>
      <c r="J10" s="194">
        <v>1026858</v>
      </c>
    </row>
    <row r="11" spans="2:10" ht="24.75" customHeight="1">
      <c r="B11" s="166" t="s">
        <v>60</v>
      </c>
      <c r="C11" s="195">
        <v>5611</v>
      </c>
      <c r="D11" s="182">
        <f t="shared" si="0"/>
        <v>0.45744333931191911</v>
      </c>
      <c r="E11" s="196">
        <v>689573</v>
      </c>
      <c r="F11" s="184">
        <f t="shared" si="1"/>
        <v>0.58078695671215896</v>
      </c>
      <c r="G11" s="406">
        <f t="shared" si="2"/>
        <v>6655</v>
      </c>
      <c r="H11" s="197">
        <v>497735</v>
      </c>
      <c r="I11" s="195">
        <v>12266</v>
      </c>
      <c r="J11" s="198">
        <v>1187308</v>
      </c>
    </row>
    <row r="12" spans="2:10" ht="24.75" customHeight="1">
      <c r="B12" s="166" t="s">
        <v>61</v>
      </c>
      <c r="C12" s="199">
        <v>6054</v>
      </c>
      <c r="D12" s="182">
        <f t="shared" si="0"/>
        <v>0.48408763793379178</v>
      </c>
      <c r="E12" s="200">
        <v>768822</v>
      </c>
      <c r="F12" s="184">
        <f t="shared" si="1"/>
        <v>0.60108078863795922</v>
      </c>
      <c r="G12" s="406">
        <f t="shared" si="2"/>
        <v>6452</v>
      </c>
      <c r="H12" s="201">
        <v>510244</v>
      </c>
      <c r="I12" s="199">
        <v>12506</v>
      </c>
      <c r="J12" s="202">
        <v>1279066</v>
      </c>
    </row>
    <row r="13" spans="2:10" ht="24.75" customHeight="1">
      <c r="B13" s="166" t="s">
        <v>62</v>
      </c>
      <c r="C13" s="203">
        <v>5486</v>
      </c>
      <c r="D13" s="182">
        <f t="shared" si="0"/>
        <v>0.5210866261398176</v>
      </c>
      <c r="E13" s="204">
        <v>670244</v>
      </c>
      <c r="F13" s="184">
        <f t="shared" si="1"/>
        <v>0.62462047151928812</v>
      </c>
      <c r="G13" s="406">
        <f t="shared" si="2"/>
        <v>5042</v>
      </c>
      <c r="H13" s="205">
        <v>402798</v>
      </c>
      <c r="I13" s="203">
        <v>10528</v>
      </c>
      <c r="J13" s="206">
        <v>1073042</v>
      </c>
    </row>
    <row r="14" spans="2:10" ht="24.75" customHeight="1">
      <c r="B14" s="166" t="s">
        <v>63</v>
      </c>
      <c r="C14" s="207">
        <v>6197</v>
      </c>
      <c r="D14" s="182">
        <f t="shared" si="0"/>
        <v>0.51896826061468893</v>
      </c>
      <c r="E14" s="208">
        <v>813354</v>
      </c>
      <c r="F14" s="184">
        <f t="shared" si="1"/>
        <v>0.6208600627154508</v>
      </c>
      <c r="G14" s="406">
        <f t="shared" si="2"/>
        <v>5744</v>
      </c>
      <c r="H14" s="209">
        <v>496690</v>
      </c>
      <c r="I14" s="207">
        <v>11941</v>
      </c>
      <c r="J14" s="210">
        <v>1310044</v>
      </c>
    </row>
    <row r="15" spans="2:10" ht="24.75" customHeight="1">
      <c r="B15" s="166" t="s">
        <v>64</v>
      </c>
      <c r="C15" s="211">
        <v>4360</v>
      </c>
      <c r="D15" s="182">
        <f t="shared" si="0"/>
        <v>0.4787000439174352</v>
      </c>
      <c r="E15" s="212">
        <v>555733</v>
      </c>
      <c r="F15" s="184">
        <f t="shared" si="1"/>
        <v>0.58709999123152679</v>
      </c>
      <c r="G15" s="406">
        <f t="shared" si="2"/>
        <v>4748</v>
      </c>
      <c r="H15" s="213">
        <v>390840</v>
      </c>
      <c r="I15" s="211">
        <v>9108</v>
      </c>
      <c r="J15" s="214">
        <v>946573</v>
      </c>
    </row>
    <row r="16" spans="2:10" ht="24.75" customHeight="1">
      <c r="B16" s="166" t="s">
        <v>65</v>
      </c>
      <c r="C16" s="211">
        <v>4215</v>
      </c>
      <c r="D16" s="182">
        <f t="shared" si="0"/>
        <v>0.47279865395401011</v>
      </c>
      <c r="E16" s="212">
        <v>524592</v>
      </c>
      <c r="F16" s="184">
        <f t="shared" si="1"/>
        <v>0.59039640219595702</v>
      </c>
      <c r="G16" s="406">
        <f t="shared" si="2"/>
        <v>4700</v>
      </c>
      <c r="H16" s="213">
        <v>363950</v>
      </c>
      <c r="I16" s="211">
        <v>8915</v>
      </c>
      <c r="J16" s="214">
        <v>888542</v>
      </c>
    </row>
    <row r="17" spans="2:10" ht="24.75" customHeight="1">
      <c r="B17" s="166" t="s">
        <v>66</v>
      </c>
      <c r="C17" s="211">
        <v>4739</v>
      </c>
      <c r="D17" s="182">
        <f t="shared" si="0"/>
        <v>0.48465943955819185</v>
      </c>
      <c r="E17" s="212">
        <v>612660</v>
      </c>
      <c r="F17" s="184">
        <f t="shared" si="1"/>
        <v>0.61997132179796344</v>
      </c>
      <c r="G17" s="406">
        <f t="shared" si="2"/>
        <v>5039</v>
      </c>
      <c r="H17" s="213">
        <v>375547</v>
      </c>
      <c r="I17" s="211">
        <v>9778</v>
      </c>
      <c r="J17" s="214">
        <v>988207</v>
      </c>
    </row>
    <row r="18" spans="2:10" ht="24.75" customHeight="1">
      <c r="B18" s="166" t="s">
        <v>67</v>
      </c>
      <c r="C18" s="211">
        <v>4105</v>
      </c>
      <c r="D18" s="182">
        <f t="shared" si="0"/>
        <v>0.43735350522054123</v>
      </c>
      <c r="E18" s="212">
        <v>527636</v>
      </c>
      <c r="F18" s="184">
        <f t="shared" si="1"/>
        <v>0.56162318889943841</v>
      </c>
      <c r="G18" s="406">
        <f t="shared" si="2"/>
        <v>5281</v>
      </c>
      <c r="H18" s="213">
        <v>411848</v>
      </c>
      <c r="I18" s="211">
        <v>9386</v>
      </c>
      <c r="J18" s="214">
        <v>939484</v>
      </c>
    </row>
    <row r="19" spans="2:10" ht="24.75" customHeight="1">
      <c r="B19" s="166" t="s">
        <v>68</v>
      </c>
      <c r="C19" s="211">
        <v>3725</v>
      </c>
      <c r="D19" s="182">
        <f t="shared" si="0"/>
        <v>0.45009666505558243</v>
      </c>
      <c r="E19" s="212">
        <v>469956</v>
      </c>
      <c r="F19" s="184">
        <f t="shared" si="1"/>
        <v>0.58167982582627931</v>
      </c>
      <c r="G19" s="406">
        <f t="shared" si="2"/>
        <v>4551</v>
      </c>
      <c r="H19" s="213">
        <v>337973</v>
      </c>
      <c r="I19" s="211">
        <v>8276</v>
      </c>
      <c r="J19" s="214">
        <v>807929</v>
      </c>
    </row>
    <row r="20" spans="2:10" ht="24.75" customHeight="1">
      <c r="B20" s="166" t="s">
        <v>69</v>
      </c>
      <c r="C20" s="211">
        <v>3458</v>
      </c>
      <c r="D20" s="182">
        <f t="shared" si="0"/>
        <v>0.44561855670103095</v>
      </c>
      <c r="E20" s="212">
        <v>436559</v>
      </c>
      <c r="F20" s="184">
        <f t="shared" si="1"/>
        <v>0.57782357386869754</v>
      </c>
      <c r="G20" s="406">
        <f t="shared" si="2"/>
        <v>4302</v>
      </c>
      <c r="H20" s="213">
        <v>318964</v>
      </c>
      <c r="I20" s="211">
        <v>7760</v>
      </c>
      <c r="J20" s="214">
        <v>755523</v>
      </c>
    </row>
    <row r="21" spans="2:10" ht="24.75" customHeight="1">
      <c r="B21" s="166" t="s">
        <v>70</v>
      </c>
      <c r="C21" s="211">
        <v>3361</v>
      </c>
      <c r="D21" s="182">
        <f t="shared" si="0"/>
        <v>0.45740337506804574</v>
      </c>
      <c r="E21" s="212">
        <v>416707</v>
      </c>
      <c r="F21" s="184">
        <f t="shared" si="1"/>
        <v>0.57854598162345583</v>
      </c>
      <c r="G21" s="406">
        <f t="shared" si="2"/>
        <v>3987</v>
      </c>
      <c r="H21" s="213">
        <v>303559</v>
      </c>
      <c r="I21" s="211">
        <v>7348</v>
      </c>
      <c r="J21" s="214">
        <v>720266</v>
      </c>
    </row>
    <row r="22" spans="2:10" ht="24.75" customHeight="1">
      <c r="B22" s="166" t="s">
        <v>71</v>
      </c>
      <c r="C22" s="211">
        <v>4472</v>
      </c>
      <c r="D22" s="182">
        <f t="shared" si="0"/>
        <v>0.53996619174112537</v>
      </c>
      <c r="E22" s="212">
        <v>512466</v>
      </c>
      <c r="F22" s="184">
        <f t="shared" si="1"/>
        <v>0.62163883359474226</v>
      </c>
      <c r="G22" s="406">
        <f t="shared" si="2"/>
        <v>3810</v>
      </c>
      <c r="H22" s="213">
        <v>311913</v>
      </c>
      <c r="I22" s="211">
        <v>8282</v>
      </c>
      <c r="J22" s="214">
        <v>824379</v>
      </c>
    </row>
    <row r="23" spans="2:10" ht="24.75" customHeight="1">
      <c r="B23" s="166" t="s">
        <v>72</v>
      </c>
      <c r="C23" s="211">
        <v>4322</v>
      </c>
      <c r="D23" s="182">
        <f t="shared" si="0"/>
        <v>0.55760547026190166</v>
      </c>
      <c r="E23" s="212">
        <v>495498</v>
      </c>
      <c r="F23" s="184">
        <f t="shared" si="1"/>
        <v>0.63450220508013588</v>
      </c>
      <c r="G23" s="406">
        <f t="shared" si="2"/>
        <v>3429</v>
      </c>
      <c r="H23" s="213">
        <v>285426</v>
      </c>
      <c r="I23" s="211">
        <v>7751</v>
      </c>
      <c r="J23" s="214">
        <v>780924</v>
      </c>
    </row>
    <row r="24" spans="2:10" ht="24.75" customHeight="1">
      <c r="B24" s="166" t="s">
        <v>73</v>
      </c>
      <c r="C24" s="211">
        <v>4188</v>
      </c>
      <c r="D24" s="182">
        <f t="shared" si="0"/>
        <v>0.54304979253112029</v>
      </c>
      <c r="E24" s="212">
        <v>490483</v>
      </c>
      <c r="F24" s="184">
        <f t="shared" si="1"/>
        <v>0.62919219441109164</v>
      </c>
      <c r="G24" s="406">
        <f t="shared" si="2"/>
        <v>3524</v>
      </c>
      <c r="H24" s="213">
        <v>289061</v>
      </c>
      <c r="I24" s="211">
        <v>7712</v>
      </c>
      <c r="J24" s="214">
        <v>779544</v>
      </c>
    </row>
    <row r="25" spans="2:10" ht="24.75" customHeight="1">
      <c r="B25" s="166" t="s">
        <v>78</v>
      </c>
      <c r="C25" s="211">
        <v>4448</v>
      </c>
      <c r="D25" s="182">
        <f t="shared" si="0"/>
        <v>0.66092124814264486</v>
      </c>
      <c r="E25" s="212">
        <v>460345</v>
      </c>
      <c r="F25" s="184">
        <f t="shared" si="1"/>
        <v>0.71502016864936058</v>
      </c>
      <c r="G25" s="406">
        <f t="shared" si="2"/>
        <v>2282</v>
      </c>
      <c r="H25" s="213">
        <v>183476</v>
      </c>
      <c r="I25" s="211">
        <v>6730</v>
      </c>
      <c r="J25" s="214">
        <v>643821</v>
      </c>
    </row>
    <row r="26" spans="2:10" ht="24.75" customHeight="1">
      <c r="B26" s="166" t="s">
        <v>147</v>
      </c>
      <c r="C26" s="211">
        <v>4423</v>
      </c>
      <c r="D26" s="182">
        <f t="shared" si="0"/>
        <v>0.59036305392418575</v>
      </c>
      <c r="E26" s="212">
        <v>458331</v>
      </c>
      <c r="F26" s="184">
        <f t="shared" si="1"/>
        <v>0.66342287416516854</v>
      </c>
      <c r="G26" s="406">
        <f t="shared" si="2"/>
        <v>3069</v>
      </c>
      <c r="H26" s="213">
        <v>232527</v>
      </c>
      <c r="I26" s="211">
        <v>7492</v>
      </c>
      <c r="J26" s="214">
        <v>690858</v>
      </c>
    </row>
    <row r="27" spans="2:10" ht="24.75" customHeight="1">
      <c r="B27" s="166" t="s">
        <v>148</v>
      </c>
      <c r="C27" s="211">
        <v>3843</v>
      </c>
      <c r="D27" s="182">
        <f t="shared" si="0"/>
        <v>0.67658450704225348</v>
      </c>
      <c r="E27" s="212">
        <v>401654</v>
      </c>
      <c r="F27" s="184">
        <f t="shared" si="1"/>
        <v>0.74706033337921229</v>
      </c>
      <c r="G27" s="406">
        <f t="shared" si="2"/>
        <v>1837</v>
      </c>
      <c r="H27" s="213">
        <v>135992</v>
      </c>
      <c r="I27" s="211">
        <v>5680</v>
      </c>
      <c r="J27" s="214">
        <v>537646</v>
      </c>
    </row>
    <row r="28" spans="2:10" ht="24.75" customHeight="1">
      <c r="B28" s="166" t="s">
        <v>149</v>
      </c>
      <c r="C28" s="211">
        <v>3741</v>
      </c>
      <c r="D28" s="182">
        <f t="shared" si="0"/>
        <v>0.68579285059578365</v>
      </c>
      <c r="E28" s="212">
        <v>409671</v>
      </c>
      <c r="F28" s="184">
        <f t="shared" si="1"/>
        <v>0.73872627866215623</v>
      </c>
      <c r="G28" s="406">
        <f t="shared" si="2"/>
        <v>1714</v>
      </c>
      <c r="H28" s="213">
        <v>144893</v>
      </c>
      <c r="I28" s="211">
        <v>5455</v>
      </c>
      <c r="J28" s="214">
        <v>554564</v>
      </c>
    </row>
    <row r="29" spans="2:10" ht="24.75" customHeight="1">
      <c r="B29" s="166" t="s">
        <v>150</v>
      </c>
      <c r="C29" s="211">
        <v>3891</v>
      </c>
      <c r="D29" s="182">
        <f t="shared" si="0"/>
        <v>0.71816168327796237</v>
      </c>
      <c r="E29" s="212">
        <v>415140</v>
      </c>
      <c r="F29" s="184">
        <f t="shared" si="1"/>
        <v>0.76478249736100856</v>
      </c>
      <c r="G29" s="406">
        <f t="shared" si="2"/>
        <v>1527</v>
      </c>
      <c r="H29" s="213">
        <f t="shared" ref="H29:H39" si="3">+J29-E29</f>
        <v>127681</v>
      </c>
      <c r="I29" s="211">
        <v>5418</v>
      </c>
      <c r="J29" s="214">
        <v>542821</v>
      </c>
    </row>
    <row r="30" spans="2:10" ht="24.75" customHeight="1">
      <c r="B30" s="166" t="s">
        <v>151</v>
      </c>
      <c r="C30" s="211">
        <v>3882</v>
      </c>
      <c r="D30" s="182">
        <f t="shared" si="0"/>
        <v>0.71782544378698221</v>
      </c>
      <c r="E30" s="212">
        <v>414638</v>
      </c>
      <c r="F30" s="184">
        <f t="shared" si="1"/>
        <v>0.75146346148966792</v>
      </c>
      <c r="G30" s="406">
        <f t="shared" si="2"/>
        <v>1526</v>
      </c>
      <c r="H30" s="213">
        <f t="shared" si="3"/>
        <v>137136</v>
      </c>
      <c r="I30" s="211">
        <v>5408</v>
      </c>
      <c r="J30" s="214">
        <v>551774</v>
      </c>
    </row>
    <row r="31" spans="2:10" ht="24.75" customHeight="1">
      <c r="B31" s="166" t="s">
        <v>152</v>
      </c>
      <c r="C31" s="211">
        <v>4673</v>
      </c>
      <c r="D31" s="182">
        <f t="shared" si="0"/>
        <v>0.67734454268734601</v>
      </c>
      <c r="E31" s="212">
        <v>513593</v>
      </c>
      <c r="F31" s="184">
        <f t="shared" si="1"/>
        <v>0.74918130113676973</v>
      </c>
      <c r="G31" s="406">
        <f t="shared" si="2"/>
        <v>2226</v>
      </c>
      <c r="H31" s="213">
        <f t="shared" si="3"/>
        <v>171946</v>
      </c>
      <c r="I31" s="211">
        <v>6899</v>
      </c>
      <c r="J31" s="214">
        <v>685539</v>
      </c>
    </row>
    <row r="32" spans="2:10" ht="24.75" customHeight="1">
      <c r="B32" s="166" t="s">
        <v>153</v>
      </c>
      <c r="C32" s="211">
        <v>4264</v>
      </c>
      <c r="D32" s="182">
        <f t="shared" si="0"/>
        <v>0.70444407731703285</v>
      </c>
      <c r="E32" s="212">
        <v>425186</v>
      </c>
      <c r="F32" s="184">
        <f t="shared" si="1"/>
        <v>0.76503536515807713</v>
      </c>
      <c r="G32" s="406">
        <f t="shared" si="2"/>
        <v>1789</v>
      </c>
      <c r="H32" s="213">
        <f t="shared" si="3"/>
        <v>130587</v>
      </c>
      <c r="I32" s="211">
        <v>6053</v>
      </c>
      <c r="J32" s="214">
        <v>555773</v>
      </c>
    </row>
    <row r="33" spans="2:10" ht="24.75" customHeight="1">
      <c r="B33" s="166" t="s">
        <v>154</v>
      </c>
      <c r="C33" s="211">
        <v>4700</v>
      </c>
      <c r="D33" s="182">
        <f t="shared" si="0"/>
        <v>0.71887427347812782</v>
      </c>
      <c r="E33" s="212">
        <v>451685</v>
      </c>
      <c r="F33" s="184">
        <f t="shared" si="1"/>
        <v>0.75880287605416119</v>
      </c>
      <c r="G33" s="406">
        <f t="shared" si="2"/>
        <v>1838</v>
      </c>
      <c r="H33" s="213">
        <f t="shared" si="3"/>
        <v>143575</v>
      </c>
      <c r="I33" s="211">
        <v>6538</v>
      </c>
      <c r="J33" s="214">
        <v>595260</v>
      </c>
    </row>
    <row r="34" spans="2:10" ht="24.75" customHeight="1">
      <c r="B34" s="166" t="s">
        <v>155</v>
      </c>
      <c r="C34" s="211">
        <v>4717</v>
      </c>
      <c r="D34" s="182">
        <f t="shared" si="0"/>
        <v>0.69480041243187507</v>
      </c>
      <c r="E34" s="212">
        <v>457676</v>
      </c>
      <c r="F34" s="184">
        <f t="shared" si="1"/>
        <v>0.75398055725330426</v>
      </c>
      <c r="G34" s="406">
        <f t="shared" si="2"/>
        <v>2072</v>
      </c>
      <c r="H34" s="213">
        <f t="shared" si="3"/>
        <v>149337</v>
      </c>
      <c r="I34" s="211">
        <v>6789</v>
      </c>
      <c r="J34" s="214">
        <v>607013</v>
      </c>
    </row>
    <row r="35" spans="2:10" ht="24.75" customHeight="1">
      <c r="B35" s="261" t="s">
        <v>156</v>
      </c>
      <c r="C35" s="267">
        <v>4728</v>
      </c>
      <c r="D35" s="268">
        <f t="shared" ref="D35:D39" si="4">C35/I35</f>
        <v>0.68067952778577601</v>
      </c>
      <c r="E35" s="269">
        <v>463593</v>
      </c>
      <c r="F35" s="270">
        <f t="shared" ref="F35" si="5">E35/J35</f>
        <v>0.74606523502375344</v>
      </c>
      <c r="G35" s="406">
        <f t="shared" si="2"/>
        <v>2218</v>
      </c>
      <c r="H35" s="271">
        <f t="shared" ref="H35" si="6">+J35-E35</f>
        <v>157791</v>
      </c>
      <c r="I35" s="267">
        <v>6946</v>
      </c>
      <c r="J35" s="272">
        <v>621384</v>
      </c>
    </row>
    <row r="36" spans="2:10" ht="24.75" customHeight="1">
      <c r="B36" s="279" t="s">
        <v>180</v>
      </c>
      <c r="C36" s="267">
        <v>4205</v>
      </c>
      <c r="D36" s="268">
        <f t="shared" si="4"/>
        <v>0.69240902354684675</v>
      </c>
      <c r="E36" s="269">
        <v>427750</v>
      </c>
      <c r="F36" s="270">
        <f t="shared" ref="F36" si="7">E36/J36</f>
        <v>0.7644740722206832</v>
      </c>
      <c r="G36" s="406">
        <f t="shared" si="2"/>
        <v>1868</v>
      </c>
      <c r="H36" s="271">
        <f t="shared" ref="H36" si="8">+J36-E36</f>
        <v>131785</v>
      </c>
      <c r="I36" s="267">
        <v>6073</v>
      </c>
      <c r="J36" s="272">
        <v>559535</v>
      </c>
    </row>
    <row r="37" spans="2:10" ht="24.75" customHeight="1">
      <c r="B37" s="409" t="s">
        <v>188</v>
      </c>
      <c r="C37" s="211">
        <v>3980</v>
      </c>
      <c r="D37" s="182">
        <f t="shared" si="4"/>
        <v>0.74448185559296676</v>
      </c>
      <c r="E37" s="212">
        <v>406186</v>
      </c>
      <c r="F37" s="184">
        <f t="shared" ref="F37" si="9">E37/J37</f>
        <v>0.79402059598558128</v>
      </c>
      <c r="G37" s="406">
        <f t="shared" si="2"/>
        <v>1366</v>
      </c>
      <c r="H37" s="213">
        <f t="shared" ref="H37:H38" si="10">+J37-E37</f>
        <v>105370</v>
      </c>
      <c r="I37" s="211">
        <v>5346</v>
      </c>
      <c r="J37" s="214">
        <v>511556</v>
      </c>
    </row>
    <row r="38" spans="2:10" s="324" customFormat="1" ht="24.75" customHeight="1">
      <c r="B38" s="401" t="s">
        <v>187</v>
      </c>
      <c r="C38" s="402">
        <v>3344</v>
      </c>
      <c r="D38" s="403">
        <f t="shared" si="4"/>
        <v>0.71331058020477811</v>
      </c>
      <c r="E38" s="404">
        <v>353664</v>
      </c>
      <c r="F38" s="405">
        <f>E38/J38</f>
        <v>0.77415626545952831</v>
      </c>
      <c r="G38" s="406">
        <f t="shared" si="2"/>
        <v>1344</v>
      </c>
      <c r="H38" s="407">
        <f t="shared" si="10"/>
        <v>103174</v>
      </c>
      <c r="I38" s="402">
        <v>4688</v>
      </c>
      <c r="J38" s="408">
        <v>456838</v>
      </c>
    </row>
    <row r="39" spans="2:10" ht="24.75" customHeight="1">
      <c r="B39" s="401" t="s">
        <v>195</v>
      </c>
      <c r="C39" s="402">
        <v>4027</v>
      </c>
      <c r="D39" s="403">
        <f t="shared" si="4"/>
        <v>0.7050070028011205</v>
      </c>
      <c r="E39" s="404">
        <v>413780</v>
      </c>
      <c r="F39" s="405">
        <f>E39/J39</f>
        <v>0.76009544820795805</v>
      </c>
      <c r="G39" s="406">
        <f t="shared" si="2"/>
        <v>1685</v>
      </c>
      <c r="H39" s="407">
        <f t="shared" si="3"/>
        <v>130599</v>
      </c>
      <c r="I39" s="402">
        <v>5712</v>
      </c>
      <c r="J39" s="408">
        <v>544379</v>
      </c>
    </row>
    <row r="40" spans="2:10" s="324" customFormat="1" ht="24.75" customHeight="1">
      <c r="B40" s="401" t="s">
        <v>202</v>
      </c>
      <c r="C40" s="402">
        <v>3960</v>
      </c>
      <c r="D40" s="403">
        <f>C40/I40</f>
        <v>0.72874493927125505</v>
      </c>
      <c r="E40" s="404">
        <v>383491</v>
      </c>
      <c r="F40" s="405">
        <f>E40/J40</f>
        <v>0.78641913534929309</v>
      </c>
      <c r="G40" s="406">
        <f t="shared" ref="G40" si="11">+I40-C40</f>
        <v>1474</v>
      </c>
      <c r="H40" s="407">
        <f>+J40-E40</f>
        <v>104151</v>
      </c>
      <c r="I40" s="402">
        <v>5434</v>
      </c>
      <c r="J40" s="408">
        <v>487642</v>
      </c>
    </row>
    <row r="41" spans="2:10" s="324" customFormat="1" ht="24.75" customHeight="1" thickBot="1">
      <c r="B41" s="237" t="s">
        <v>205</v>
      </c>
      <c r="C41" s="245">
        <v>3738</v>
      </c>
      <c r="D41" s="246">
        <f>C41/I41</f>
        <v>0.73107764521807161</v>
      </c>
      <c r="E41" s="262">
        <v>349711</v>
      </c>
      <c r="F41" s="263">
        <f>E41/J41</f>
        <v>0.7887494530576894</v>
      </c>
      <c r="G41" s="264">
        <f>+I41-C41</f>
        <v>1375</v>
      </c>
      <c r="H41" s="265">
        <f t="shared" ref="H41" si="12">+J41-E41</f>
        <v>93663</v>
      </c>
      <c r="I41" s="245">
        <v>5113</v>
      </c>
      <c r="J41" s="266">
        <v>443374</v>
      </c>
    </row>
  </sheetData>
  <mergeCells count="11">
    <mergeCell ref="E5:E6"/>
    <mergeCell ref="B2:J2"/>
    <mergeCell ref="B4:B6"/>
    <mergeCell ref="G4:H4"/>
    <mergeCell ref="I4:J4"/>
    <mergeCell ref="C4:F4"/>
    <mergeCell ref="G5:G6"/>
    <mergeCell ref="H5:H6"/>
    <mergeCell ref="I5:I6"/>
    <mergeCell ref="J5:J6"/>
    <mergeCell ref="C5:C6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H40"/>
  <sheetViews>
    <sheetView zoomScale="70" zoomScaleNormal="70" zoomScaleSheetLayoutView="95" workbookViewId="0">
      <pane ySplit="5" topLeftCell="A6" activePane="bottomLeft" state="frozen"/>
      <selection activeCell="N16" sqref="N16"/>
      <selection pane="bottomLeft" activeCell="N16" sqref="N16"/>
    </sheetView>
  </sheetViews>
  <sheetFormatPr defaultRowHeight="13.5"/>
  <cols>
    <col min="1" max="1" width="3.875" customWidth="1"/>
    <col min="2" max="2" width="12.625" style="7" customWidth="1"/>
    <col min="3" max="8" width="17.625" style="7" customWidth="1"/>
  </cols>
  <sheetData>
    <row r="2" spans="2:8" ht="20.100000000000001" customHeight="1">
      <c r="B2" s="505" t="s">
        <v>170</v>
      </c>
      <c r="C2" s="505"/>
      <c r="D2" s="505"/>
      <c r="E2" s="505"/>
      <c r="F2" s="505"/>
      <c r="G2" s="505"/>
      <c r="H2" s="505"/>
    </row>
    <row r="3" spans="2:8" ht="20.100000000000001" customHeight="1" thickBot="1"/>
    <row r="4" spans="2:8" ht="26.25" customHeight="1">
      <c r="B4" s="572"/>
      <c r="C4" s="574" t="s">
        <v>14</v>
      </c>
      <c r="D4" s="575"/>
      <c r="E4" s="576"/>
      <c r="F4" s="569" t="s">
        <v>15</v>
      </c>
      <c r="G4" s="570"/>
      <c r="H4" s="571"/>
    </row>
    <row r="5" spans="2:8" ht="26.25" customHeight="1" thickBot="1">
      <c r="B5" s="573"/>
      <c r="C5" s="169" t="s">
        <v>171</v>
      </c>
      <c r="D5" s="167" t="s">
        <v>167</v>
      </c>
      <c r="E5" s="168" t="s">
        <v>172</v>
      </c>
      <c r="F5" s="170" t="s">
        <v>171</v>
      </c>
      <c r="G5" s="221" t="s">
        <v>167</v>
      </c>
      <c r="H5" s="222" t="s">
        <v>172</v>
      </c>
    </row>
    <row r="6" spans="2:8" ht="24.75" customHeight="1">
      <c r="B6" s="223" t="s">
        <v>38</v>
      </c>
      <c r="C6" s="215">
        <v>9582</v>
      </c>
      <c r="D6" s="216">
        <v>2207938</v>
      </c>
      <c r="E6" s="219">
        <v>26941521</v>
      </c>
      <c r="F6" s="215">
        <v>1117803</v>
      </c>
      <c r="G6" s="216">
        <v>269210058</v>
      </c>
      <c r="H6" s="224">
        <v>4057403868</v>
      </c>
    </row>
    <row r="7" spans="2:8" ht="24.75" customHeight="1">
      <c r="B7" s="225" t="s">
        <v>39</v>
      </c>
      <c r="C7" s="217">
        <v>9600</v>
      </c>
      <c r="D7" s="218">
        <v>2489265</v>
      </c>
      <c r="E7" s="220">
        <v>35328638</v>
      </c>
      <c r="F7" s="217">
        <v>1090661</v>
      </c>
      <c r="G7" s="218">
        <v>283420981</v>
      </c>
      <c r="H7" s="226">
        <v>4929143602</v>
      </c>
    </row>
    <row r="8" spans="2:8" ht="24.75" customHeight="1">
      <c r="B8" s="225" t="s">
        <v>40</v>
      </c>
      <c r="C8" s="217">
        <v>8762</v>
      </c>
      <c r="D8" s="218">
        <v>2063512</v>
      </c>
      <c r="E8" s="220">
        <v>29201420</v>
      </c>
      <c r="F8" s="217">
        <v>987769</v>
      </c>
      <c r="G8" s="218">
        <v>252259745</v>
      </c>
      <c r="H8" s="226">
        <v>4717955488</v>
      </c>
    </row>
    <row r="9" spans="2:8" ht="24.75" customHeight="1">
      <c r="B9" s="225" t="s">
        <v>41</v>
      </c>
      <c r="C9" s="217">
        <v>9174</v>
      </c>
      <c r="D9" s="218">
        <v>2111580</v>
      </c>
      <c r="E9" s="220">
        <v>32609431</v>
      </c>
      <c r="F9" s="217">
        <v>1016349</v>
      </c>
      <c r="G9" s="218">
        <v>246601113</v>
      </c>
      <c r="H9" s="226">
        <v>4604528118</v>
      </c>
    </row>
    <row r="10" spans="2:8" ht="24.75" customHeight="1">
      <c r="B10" s="225" t="s">
        <v>42</v>
      </c>
      <c r="C10" s="217">
        <v>9982</v>
      </c>
      <c r="D10" s="218">
        <v>2081326</v>
      </c>
      <c r="E10" s="220">
        <v>30209922</v>
      </c>
      <c r="F10" s="217">
        <v>1040837</v>
      </c>
      <c r="G10" s="218">
        <v>230654181</v>
      </c>
      <c r="H10" s="226">
        <v>4139146908</v>
      </c>
    </row>
    <row r="11" spans="2:8" ht="24.75" customHeight="1">
      <c r="B11" s="225" t="s">
        <v>43</v>
      </c>
      <c r="C11" s="217">
        <v>10279</v>
      </c>
      <c r="D11" s="218">
        <v>2276706</v>
      </c>
      <c r="E11" s="220">
        <v>35873291</v>
      </c>
      <c r="F11" s="217">
        <v>1090830</v>
      </c>
      <c r="G11" s="218">
        <v>238065617</v>
      </c>
      <c r="H11" s="226">
        <v>4130972013</v>
      </c>
    </row>
    <row r="12" spans="2:8" ht="24.75" customHeight="1">
      <c r="B12" s="225" t="s">
        <v>44</v>
      </c>
      <c r="C12" s="217">
        <v>9283</v>
      </c>
      <c r="D12" s="218">
        <v>2116066</v>
      </c>
      <c r="E12" s="220">
        <v>30756653</v>
      </c>
      <c r="F12" s="217">
        <v>1037455</v>
      </c>
      <c r="G12" s="218">
        <v>228145188</v>
      </c>
      <c r="H12" s="226">
        <v>3789191734</v>
      </c>
    </row>
    <row r="13" spans="2:8" ht="24.75" customHeight="1">
      <c r="B13" s="225" t="s">
        <v>45</v>
      </c>
      <c r="C13" s="217">
        <v>10409</v>
      </c>
      <c r="D13" s="218">
        <v>2296452</v>
      </c>
      <c r="E13" s="220">
        <v>33571624</v>
      </c>
      <c r="F13" s="217">
        <v>1159093</v>
      </c>
      <c r="G13" s="218">
        <v>259792768</v>
      </c>
      <c r="H13" s="226">
        <v>4333982148</v>
      </c>
    </row>
    <row r="14" spans="2:8" ht="24.75" customHeight="1">
      <c r="B14" s="225" t="s">
        <v>46</v>
      </c>
      <c r="C14" s="217">
        <v>8453</v>
      </c>
      <c r="D14" s="218">
        <v>2369492</v>
      </c>
      <c r="E14" s="220">
        <v>34446067</v>
      </c>
      <c r="F14" s="217">
        <v>951554</v>
      </c>
      <c r="G14" s="218">
        <v>227966262</v>
      </c>
      <c r="H14" s="226">
        <v>3792493134</v>
      </c>
    </row>
    <row r="15" spans="2:8" ht="24.75" customHeight="1">
      <c r="B15" s="225" t="s">
        <v>47</v>
      </c>
      <c r="C15" s="217">
        <v>7171</v>
      </c>
      <c r="D15" s="218">
        <v>1693176</v>
      </c>
      <c r="E15" s="220">
        <v>27025867</v>
      </c>
      <c r="F15" s="217">
        <v>841177</v>
      </c>
      <c r="G15" s="218">
        <v>195996590</v>
      </c>
      <c r="H15" s="226">
        <v>3243449073</v>
      </c>
    </row>
    <row r="16" spans="2:8" ht="24.75" customHeight="1">
      <c r="B16" s="225" t="s">
        <v>48</v>
      </c>
      <c r="C16" s="217">
        <v>7616</v>
      </c>
      <c r="D16" s="218">
        <v>1726579</v>
      </c>
      <c r="E16" s="220">
        <v>25843644</v>
      </c>
      <c r="F16" s="217">
        <v>860126</v>
      </c>
      <c r="G16" s="218">
        <v>194277657</v>
      </c>
      <c r="H16" s="226">
        <v>3204912961</v>
      </c>
    </row>
    <row r="17" spans="2:8" ht="24.75" customHeight="1">
      <c r="B17" s="225" t="s">
        <v>49</v>
      </c>
      <c r="C17" s="217">
        <v>7314</v>
      </c>
      <c r="D17" s="218">
        <v>1606944</v>
      </c>
      <c r="E17" s="220">
        <v>22929690</v>
      </c>
      <c r="F17" s="217">
        <v>846830</v>
      </c>
      <c r="G17" s="218">
        <v>200258659</v>
      </c>
      <c r="H17" s="226">
        <v>3156105006</v>
      </c>
    </row>
    <row r="18" spans="2:8" ht="24.75" customHeight="1">
      <c r="B18" s="225" t="s">
        <v>50</v>
      </c>
      <c r="C18" s="217">
        <v>6582</v>
      </c>
      <c r="D18" s="218">
        <v>1469287</v>
      </c>
      <c r="E18" s="220">
        <v>26684840</v>
      </c>
      <c r="F18" s="217">
        <v>769121</v>
      </c>
      <c r="G18" s="218">
        <v>181093193</v>
      </c>
      <c r="H18" s="226">
        <v>2827128132</v>
      </c>
    </row>
    <row r="19" spans="2:8" ht="24.75" customHeight="1">
      <c r="B19" s="225" t="s">
        <v>51</v>
      </c>
      <c r="C19" s="217">
        <v>6005</v>
      </c>
      <c r="D19" s="218">
        <v>1347025</v>
      </c>
      <c r="E19" s="220">
        <v>19563964</v>
      </c>
      <c r="F19" s="217">
        <v>732256</v>
      </c>
      <c r="G19" s="218">
        <v>172344269</v>
      </c>
      <c r="H19" s="226">
        <v>2678125701</v>
      </c>
    </row>
    <row r="20" spans="2:8" ht="24.75" customHeight="1">
      <c r="B20" s="225" t="s">
        <v>52</v>
      </c>
      <c r="C20" s="217">
        <v>5760</v>
      </c>
      <c r="D20" s="218">
        <v>1299380</v>
      </c>
      <c r="E20" s="220">
        <v>18215453</v>
      </c>
      <c r="F20" s="217">
        <v>736508</v>
      </c>
      <c r="G20" s="218">
        <v>173096346</v>
      </c>
      <c r="H20" s="226">
        <v>2645472406</v>
      </c>
    </row>
    <row r="21" spans="2:8" ht="24.75" customHeight="1">
      <c r="B21" s="225" t="s">
        <v>53</v>
      </c>
      <c r="C21" s="217">
        <v>6242</v>
      </c>
      <c r="D21" s="218">
        <v>1525480</v>
      </c>
      <c r="E21" s="220">
        <v>20961876</v>
      </c>
      <c r="F21" s="217">
        <v>747013</v>
      </c>
      <c r="G21" s="218">
        <v>181504756</v>
      </c>
      <c r="H21" s="226">
        <v>2734047017</v>
      </c>
    </row>
    <row r="22" spans="2:8" ht="24.75" customHeight="1">
      <c r="B22" s="225" t="s">
        <v>54</v>
      </c>
      <c r="C22" s="217">
        <v>6301</v>
      </c>
      <c r="D22" s="218">
        <v>1412747</v>
      </c>
      <c r="E22" s="220">
        <v>19342387</v>
      </c>
      <c r="F22" s="217">
        <v>725614</v>
      </c>
      <c r="G22" s="218">
        <v>186058118</v>
      </c>
      <c r="H22" s="226">
        <v>2802685023</v>
      </c>
    </row>
    <row r="23" spans="2:8" ht="24.75" customHeight="1">
      <c r="B23" s="225" t="s">
        <v>55</v>
      </c>
      <c r="C23" s="217">
        <v>6071</v>
      </c>
      <c r="D23" s="218">
        <v>1575681</v>
      </c>
      <c r="E23" s="220">
        <v>20227502</v>
      </c>
      <c r="F23" s="217">
        <v>731681</v>
      </c>
      <c r="G23" s="218">
        <v>188874535</v>
      </c>
      <c r="H23" s="226">
        <v>2884258483</v>
      </c>
    </row>
    <row r="24" spans="2:8" ht="24.75" customHeight="1">
      <c r="B24" s="225" t="s">
        <v>77</v>
      </c>
      <c r="C24" s="217">
        <v>5352</v>
      </c>
      <c r="D24" s="218">
        <v>1350596</v>
      </c>
      <c r="E24" s="220">
        <v>17959385</v>
      </c>
      <c r="F24" s="217">
        <v>637377</v>
      </c>
      <c r="G24" s="218">
        <v>160990717</v>
      </c>
      <c r="H24" s="226">
        <v>2489426901</v>
      </c>
    </row>
    <row r="25" spans="2:8" ht="24.75" customHeight="1">
      <c r="B25" s="225" t="s">
        <v>108</v>
      </c>
      <c r="C25" s="217">
        <v>5382</v>
      </c>
      <c r="D25" s="218">
        <v>1223353</v>
      </c>
      <c r="E25" s="220">
        <v>18450065</v>
      </c>
      <c r="F25" s="217">
        <v>629255</v>
      </c>
      <c r="G25" s="218">
        <v>157410982</v>
      </c>
      <c r="H25" s="226">
        <v>2680816104</v>
      </c>
    </row>
    <row r="26" spans="2:8" ht="24.75" customHeight="1">
      <c r="B26" s="225" t="s">
        <v>109</v>
      </c>
      <c r="C26" s="217">
        <v>4583</v>
      </c>
      <c r="D26" s="218">
        <v>932873</v>
      </c>
      <c r="E26" s="220">
        <v>14386383</v>
      </c>
      <c r="F26" s="217">
        <v>533509</v>
      </c>
      <c r="G26" s="218">
        <v>115485828</v>
      </c>
      <c r="H26" s="226">
        <v>2040661336</v>
      </c>
    </row>
    <row r="27" spans="2:8" ht="24.75" customHeight="1">
      <c r="B27" s="225" t="s">
        <v>110</v>
      </c>
      <c r="C27" s="217">
        <v>4859</v>
      </c>
      <c r="D27" s="218">
        <v>1016550</v>
      </c>
      <c r="E27" s="220">
        <v>15516128</v>
      </c>
      <c r="F27" s="217">
        <v>575693</v>
      </c>
      <c r="G27" s="218">
        <v>121455109</v>
      </c>
      <c r="H27" s="226">
        <v>2069126945</v>
      </c>
    </row>
    <row r="28" spans="2:8" ht="24.75" customHeight="1">
      <c r="B28" s="225" t="s">
        <v>111</v>
      </c>
      <c r="C28" s="217">
        <v>4946</v>
      </c>
      <c r="D28" s="218">
        <v>1118985</v>
      </c>
      <c r="E28" s="220">
        <v>17797144</v>
      </c>
      <c r="F28" s="217">
        <v>584300</v>
      </c>
      <c r="G28" s="218">
        <v>126508570</v>
      </c>
      <c r="H28" s="226">
        <v>2130298249</v>
      </c>
    </row>
    <row r="29" spans="2:8" ht="24.75" customHeight="1">
      <c r="B29" s="225" t="s">
        <v>112</v>
      </c>
      <c r="C29" s="217">
        <v>4693</v>
      </c>
      <c r="D29" s="218">
        <v>964347</v>
      </c>
      <c r="E29" s="220">
        <v>17835109</v>
      </c>
      <c r="F29" s="217">
        <v>608770</v>
      </c>
      <c r="G29" s="218">
        <v>132608530</v>
      </c>
      <c r="H29" s="226">
        <v>2202603101</v>
      </c>
    </row>
    <row r="30" spans="2:8" ht="24.75" customHeight="1">
      <c r="B30" s="225" t="s">
        <v>113</v>
      </c>
      <c r="C30" s="217">
        <v>6117</v>
      </c>
      <c r="D30" s="218">
        <v>1304621</v>
      </c>
      <c r="E30" s="220">
        <v>20503582</v>
      </c>
      <c r="F30" s="217">
        <v>676332</v>
      </c>
      <c r="G30" s="218">
        <v>147672808</v>
      </c>
      <c r="H30" s="226">
        <v>2543574124</v>
      </c>
    </row>
    <row r="31" spans="2:8" ht="24.75" customHeight="1">
      <c r="B31" s="225" t="s">
        <v>114</v>
      </c>
      <c r="C31" s="217">
        <v>4972</v>
      </c>
      <c r="D31" s="218">
        <v>1123736</v>
      </c>
      <c r="E31" s="220">
        <v>19195724</v>
      </c>
      <c r="F31" s="217">
        <v>592573</v>
      </c>
      <c r="G31" s="218">
        <v>134021335</v>
      </c>
      <c r="H31" s="226">
        <v>2460598293</v>
      </c>
    </row>
    <row r="32" spans="2:8" ht="24.75" customHeight="1">
      <c r="B32" s="225" t="s">
        <v>115</v>
      </c>
      <c r="C32" s="217">
        <v>4896</v>
      </c>
      <c r="D32" s="218">
        <v>1007779</v>
      </c>
      <c r="E32" s="220">
        <v>16937245</v>
      </c>
      <c r="F32" s="217">
        <v>587154</v>
      </c>
      <c r="G32" s="218">
        <v>129623858</v>
      </c>
      <c r="H32" s="226">
        <v>2513920080</v>
      </c>
    </row>
    <row r="33" spans="2:8" ht="24.75" customHeight="1">
      <c r="B33" s="225" t="s">
        <v>116</v>
      </c>
      <c r="C33" s="217">
        <v>5084</v>
      </c>
      <c r="D33" s="218">
        <v>1079268</v>
      </c>
      <c r="E33" s="220">
        <v>18862372</v>
      </c>
      <c r="F33" s="217">
        <v>609535</v>
      </c>
      <c r="G33" s="218">
        <v>132962092</v>
      </c>
      <c r="H33" s="226">
        <v>2631501828</v>
      </c>
    </row>
    <row r="34" spans="2:8" ht="24.75" customHeight="1">
      <c r="B34" s="273" t="s">
        <v>117</v>
      </c>
      <c r="C34" s="274">
        <v>5352</v>
      </c>
      <c r="D34" s="275">
        <v>1119097</v>
      </c>
      <c r="E34" s="276">
        <v>19720179</v>
      </c>
      <c r="F34" s="274">
        <v>604503</v>
      </c>
      <c r="G34" s="275">
        <v>134678953</v>
      </c>
      <c r="H34" s="277">
        <v>2769813169</v>
      </c>
    </row>
    <row r="35" spans="2:8" ht="24.75" customHeight="1">
      <c r="B35" s="280" t="s">
        <v>178</v>
      </c>
      <c r="C35" s="274">
        <v>5014</v>
      </c>
      <c r="D35" s="275">
        <v>967800</v>
      </c>
      <c r="E35" s="276">
        <v>19208125</v>
      </c>
      <c r="F35" s="274">
        <v>598154</v>
      </c>
      <c r="G35" s="275">
        <v>131149252</v>
      </c>
      <c r="H35" s="277">
        <v>2671768092</v>
      </c>
    </row>
    <row r="36" spans="2:8" ht="24.75" customHeight="1">
      <c r="B36" s="410" t="s">
        <v>189</v>
      </c>
      <c r="C36" s="217">
        <v>5093</v>
      </c>
      <c r="D36" s="218">
        <v>933499</v>
      </c>
      <c r="E36" s="220">
        <v>17367735</v>
      </c>
      <c r="F36" s="217">
        <v>599353</v>
      </c>
      <c r="G36" s="218">
        <v>127555033</v>
      </c>
      <c r="H36" s="226">
        <v>2728088441</v>
      </c>
    </row>
    <row r="37" spans="2:8" s="324" customFormat="1" ht="24.75" customHeight="1">
      <c r="B37" s="411" t="s">
        <v>183</v>
      </c>
      <c r="C37" s="344">
        <v>4378</v>
      </c>
      <c r="D37" s="348">
        <v>856470</v>
      </c>
      <c r="E37" s="412">
        <v>16621817</v>
      </c>
      <c r="F37" s="344">
        <v>534747</v>
      </c>
      <c r="G37" s="348">
        <v>113743649</v>
      </c>
      <c r="H37" s="413">
        <v>2430658238</v>
      </c>
    </row>
    <row r="38" spans="2:8" ht="24.75" customHeight="1">
      <c r="B38" s="411" t="s">
        <v>192</v>
      </c>
      <c r="C38" s="344">
        <v>4901</v>
      </c>
      <c r="D38" s="348">
        <v>885790</v>
      </c>
      <c r="E38" s="412">
        <v>17241330</v>
      </c>
      <c r="F38" s="344">
        <v>572712</v>
      </c>
      <c r="G38" s="348">
        <v>122238890</v>
      </c>
      <c r="H38" s="413">
        <v>2626070728</v>
      </c>
    </row>
    <row r="39" spans="2:8" s="324" customFormat="1" ht="24.75" customHeight="1">
      <c r="B39" s="411" t="s">
        <v>200</v>
      </c>
      <c r="C39" s="344">
        <v>4832</v>
      </c>
      <c r="D39" s="348">
        <v>1018039</v>
      </c>
      <c r="E39" s="412">
        <v>21820381</v>
      </c>
      <c r="F39" s="344">
        <v>546616</v>
      </c>
      <c r="G39" s="348">
        <v>119466373</v>
      </c>
      <c r="H39" s="413">
        <v>2674681743</v>
      </c>
    </row>
    <row r="40" spans="2:8" s="324" customFormat="1" ht="24.75" customHeight="1" thickBot="1">
      <c r="B40" s="247" t="s">
        <v>206</v>
      </c>
      <c r="C40" s="248">
        <v>4196</v>
      </c>
      <c r="D40" s="249">
        <v>802037</v>
      </c>
      <c r="E40" s="250">
        <v>19090909</v>
      </c>
      <c r="F40" s="248">
        <v>502687</v>
      </c>
      <c r="G40" s="249">
        <v>111213656</v>
      </c>
      <c r="H40" s="251">
        <v>2856520110</v>
      </c>
    </row>
  </sheetData>
  <mergeCells count="4">
    <mergeCell ref="F4:H4"/>
    <mergeCell ref="B2:H2"/>
    <mergeCell ref="B4:B5"/>
    <mergeCell ref="C4:E4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H40"/>
  <sheetViews>
    <sheetView zoomScale="70" zoomScaleNormal="70" zoomScaleSheetLayoutView="100" workbookViewId="0">
      <pane ySplit="5" topLeftCell="A6" activePane="bottomLeft" state="frozen"/>
      <selection activeCell="N16" sqref="N16"/>
      <selection pane="bottomLeft" activeCell="M9" sqref="M9"/>
    </sheetView>
  </sheetViews>
  <sheetFormatPr defaultRowHeight="13.5"/>
  <cols>
    <col min="1" max="1" width="3.875" customWidth="1"/>
    <col min="2" max="2" width="12.625" style="7" customWidth="1"/>
    <col min="3" max="8" width="17.625" style="7" customWidth="1"/>
  </cols>
  <sheetData>
    <row r="2" spans="2:8" ht="20.100000000000001" customHeight="1">
      <c r="B2" s="505" t="s">
        <v>173</v>
      </c>
      <c r="C2" s="505"/>
      <c r="D2" s="505"/>
      <c r="E2" s="505"/>
      <c r="F2" s="505"/>
      <c r="G2" s="505"/>
      <c r="H2" s="505"/>
    </row>
    <row r="3" spans="2:8" ht="20.100000000000001" customHeight="1" thickBot="1"/>
    <row r="4" spans="2:8" ht="26.25" customHeight="1">
      <c r="B4" s="509"/>
      <c r="C4" s="559" t="s">
        <v>14</v>
      </c>
      <c r="D4" s="539"/>
      <c r="E4" s="540"/>
      <c r="F4" s="546" t="s">
        <v>15</v>
      </c>
      <c r="G4" s="547"/>
      <c r="H4" s="577"/>
    </row>
    <row r="5" spans="2:8" ht="26.25" customHeight="1" thickBot="1">
      <c r="B5" s="510"/>
      <c r="C5" s="169" t="s">
        <v>171</v>
      </c>
      <c r="D5" s="167" t="s">
        <v>167</v>
      </c>
      <c r="E5" s="168" t="s">
        <v>172</v>
      </c>
      <c r="F5" s="170" t="s">
        <v>171</v>
      </c>
      <c r="G5" s="221" t="s">
        <v>167</v>
      </c>
      <c r="H5" s="227" t="s">
        <v>172</v>
      </c>
    </row>
    <row r="6" spans="2:8" ht="24.75" customHeight="1">
      <c r="B6" s="228" t="s">
        <v>56</v>
      </c>
      <c r="C6" s="215">
        <v>9766</v>
      </c>
      <c r="D6" s="216">
        <v>2344804</v>
      </c>
      <c r="E6" s="219">
        <v>30306461</v>
      </c>
      <c r="F6" s="215">
        <v>1109549</v>
      </c>
      <c r="G6" s="216">
        <v>272880000</v>
      </c>
      <c r="H6" s="229">
        <v>4251103160</v>
      </c>
    </row>
    <row r="7" spans="2:8" ht="24.75" customHeight="1">
      <c r="B7" s="230" t="s">
        <v>57</v>
      </c>
      <c r="C7" s="217">
        <v>9450</v>
      </c>
      <c r="D7" s="218">
        <v>2439618</v>
      </c>
      <c r="E7" s="220">
        <v>34255798</v>
      </c>
      <c r="F7" s="217">
        <v>1070519</v>
      </c>
      <c r="G7" s="218">
        <v>279116061</v>
      </c>
      <c r="H7" s="231">
        <v>4982672372</v>
      </c>
    </row>
    <row r="8" spans="2:8" ht="24.75" customHeight="1">
      <c r="B8" s="230" t="s">
        <v>58</v>
      </c>
      <c r="C8" s="217">
        <v>8764</v>
      </c>
      <c r="D8" s="218">
        <v>2086977</v>
      </c>
      <c r="E8" s="220">
        <v>31009080</v>
      </c>
      <c r="F8" s="217">
        <v>992555</v>
      </c>
      <c r="G8" s="218">
        <v>252001294</v>
      </c>
      <c r="H8" s="231">
        <v>4725210390</v>
      </c>
    </row>
    <row r="9" spans="2:8" ht="24.75" customHeight="1">
      <c r="B9" s="230" t="s">
        <v>59</v>
      </c>
      <c r="C9" s="217">
        <v>9323</v>
      </c>
      <c r="D9" s="218">
        <v>2038302</v>
      </c>
      <c r="E9" s="220">
        <v>30437975</v>
      </c>
      <c r="F9" s="217">
        <v>1012236</v>
      </c>
      <c r="G9" s="218">
        <v>240139691</v>
      </c>
      <c r="H9" s="231">
        <v>4439228573</v>
      </c>
    </row>
    <row r="10" spans="2:8" ht="24.75" customHeight="1">
      <c r="B10" s="230" t="s">
        <v>60</v>
      </c>
      <c r="C10" s="217">
        <v>9986</v>
      </c>
      <c r="D10" s="218">
        <v>2055657</v>
      </c>
      <c r="E10" s="220">
        <v>30309465</v>
      </c>
      <c r="F10" s="217">
        <v>1048236</v>
      </c>
      <c r="G10" s="218">
        <v>230847987</v>
      </c>
      <c r="H10" s="231">
        <v>4115757111</v>
      </c>
    </row>
    <row r="11" spans="2:8" ht="24.75" customHeight="1">
      <c r="B11" s="230" t="s">
        <v>61</v>
      </c>
      <c r="C11" s="217">
        <v>10392</v>
      </c>
      <c r="D11" s="218">
        <v>2363541</v>
      </c>
      <c r="E11" s="220">
        <v>36237276</v>
      </c>
      <c r="F11" s="217">
        <v>1094541</v>
      </c>
      <c r="G11" s="218">
        <v>238586568</v>
      </c>
      <c r="H11" s="231">
        <v>4076706786</v>
      </c>
    </row>
    <row r="12" spans="2:8" ht="24.75" customHeight="1">
      <c r="B12" s="230" t="s">
        <v>62</v>
      </c>
      <c r="C12" s="217">
        <v>9196</v>
      </c>
      <c r="D12" s="218">
        <v>2064314</v>
      </c>
      <c r="E12" s="220">
        <v>30493859</v>
      </c>
      <c r="F12" s="217">
        <v>1051039</v>
      </c>
      <c r="G12" s="218">
        <v>232392396</v>
      </c>
      <c r="H12" s="231">
        <v>3875293906</v>
      </c>
    </row>
    <row r="13" spans="2:8" ht="24.75" customHeight="1">
      <c r="B13" s="230" t="s">
        <v>63</v>
      </c>
      <c r="C13" s="217">
        <v>10500</v>
      </c>
      <c r="D13" s="218">
        <v>2449388</v>
      </c>
      <c r="E13" s="220">
        <v>34755354</v>
      </c>
      <c r="F13" s="217">
        <v>1149203</v>
      </c>
      <c r="G13" s="218">
        <v>258360955</v>
      </c>
      <c r="H13" s="231">
        <v>4304573602</v>
      </c>
    </row>
    <row r="14" spans="2:8" ht="24.75" customHeight="1">
      <c r="B14" s="230" t="s">
        <v>64</v>
      </c>
      <c r="C14" s="217">
        <v>7882</v>
      </c>
      <c r="D14" s="218">
        <v>2146801</v>
      </c>
      <c r="E14" s="220">
        <v>32763556</v>
      </c>
      <c r="F14" s="217">
        <v>912098</v>
      </c>
      <c r="G14" s="218">
        <v>220580038</v>
      </c>
      <c r="H14" s="231">
        <v>3644475511</v>
      </c>
    </row>
    <row r="15" spans="2:8" ht="24.75" customHeight="1">
      <c r="B15" s="230" t="s">
        <v>65</v>
      </c>
      <c r="C15" s="217">
        <v>7111</v>
      </c>
      <c r="D15" s="218">
        <v>1681281</v>
      </c>
      <c r="E15" s="220">
        <v>26532091</v>
      </c>
      <c r="F15" s="217">
        <v>839927</v>
      </c>
      <c r="G15" s="218">
        <v>193352500</v>
      </c>
      <c r="H15" s="231">
        <v>3219991365</v>
      </c>
    </row>
    <row r="16" spans="2:8" ht="24.75" customHeight="1">
      <c r="B16" s="230" t="s">
        <v>66</v>
      </c>
      <c r="C16" s="217">
        <v>7707</v>
      </c>
      <c r="D16" s="218">
        <v>1711361</v>
      </c>
      <c r="E16" s="220">
        <v>25027297</v>
      </c>
      <c r="F16" s="217">
        <v>862489</v>
      </c>
      <c r="G16" s="218">
        <v>197017445</v>
      </c>
      <c r="H16" s="231">
        <v>3219389950</v>
      </c>
    </row>
    <row r="17" spans="2:8" ht="24.75" customHeight="1">
      <c r="B17" s="230" t="s">
        <v>67</v>
      </c>
      <c r="C17" s="217">
        <v>7082</v>
      </c>
      <c r="D17" s="218">
        <v>1543019</v>
      </c>
      <c r="E17" s="220">
        <v>22715229</v>
      </c>
      <c r="F17" s="217">
        <v>828061</v>
      </c>
      <c r="G17" s="218">
        <v>194480842</v>
      </c>
      <c r="H17" s="231">
        <v>3030594187</v>
      </c>
    </row>
    <row r="18" spans="2:8" ht="24.75" customHeight="1">
      <c r="B18" s="230" t="s">
        <v>68</v>
      </c>
      <c r="C18" s="217">
        <v>6344</v>
      </c>
      <c r="D18" s="218">
        <v>1473541</v>
      </c>
      <c r="E18" s="220">
        <v>26328180</v>
      </c>
      <c r="F18" s="217">
        <v>756268</v>
      </c>
      <c r="G18" s="218">
        <v>178902674</v>
      </c>
      <c r="H18" s="231">
        <v>2802155320</v>
      </c>
    </row>
    <row r="19" spans="2:8" ht="24.75" customHeight="1">
      <c r="B19" s="230" t="s">
        <v>69</v>
      </c>
      <c r="C19" s="217">
        <v>5958</v>
      </c>
      <c r="D19" s="218">
        <v>1306629</v>
      </c>
      <c r="E19" s="220">
        <v>19085304</v>
      </c>
      <c r="F19" s="217">
        <v>729981</v>
      </c>
      <c r="G19" s="218">
        <v>171030209</v>
      </c>
      <c r="H19" s="231">
        <v>2647205132</v>
      </c>
    </row>
    <row r="20" spans="2:8" ht="24.75" customHeight="1">
      <c r="B20" s="230" t="s">
        <v>70</v>
      </c>
      <c r="C20" s="217">
        <v>5695</v>
      </c>
      <c r="D20" s="218">
        <v>1332485</v>
      </c>
      <c r="E20" s="220">
        <v>18872746</v>
      </c>
      <c r="F20" s="217">
        <v>742010</v>
      </c>
      <c r="G20" s="218">
        <v>176532917</v>
      </c>
      <c r="H20" s="231">
        <v>2710783916</v>
      </c>
    </row>
    <row r="21" spans="2:8" ht="24.75" customHeight="1">
      <c r="B21" s="230" t="s">
        <v>71</v>
      </c>
      <c r="C21" s="217">
        <v>6405</v>
      </c>
      <c r="D21" s="218">
        <v>1523997</v>
      </c>
      <c r="E21" s="220">
        <v>20571563</v>
      </c>
      <c r="F21" s="217">
        <v>743771</v>
      </c>
      <c r="G21" s="218">
        <v>182774003</v>
      </c>
      <c r="H21" s="231">
        <v>2740871579</v>
      </c>
    </row>
    <row r="22" spans="2:8" ht="24.75" customHeight="1">
      <c r="B22" s="230" t="s">
        <v>72</v>
      </c>
      <c r="C22" s="217">
        <v>6240</v>
      </c>
      <c r="D22" s="218">
        <v>1387397</v>
      </c>
      <c r="E22" s="220">
        <v>18786580</v>
      </c>
      <c r="F22" s="217">
        <v>723920</v>
      </c>
      <c r="G22" s="218">
        <v>185680730</v>
      </c>
      <c r="H22" s="231">
        <v>2796408479</v>
      </c>
    </row>
    <row r="23" spans="2:8" ht="24.75" customHeight="1">
      <c r="B23" s="230" t="s">
        <v>73</v>
      </c>
      <c r="C23" s="217">
        <v>6069</v>
      </c>
      <c r="D23" s="218">
        <v>1537866</v>
      </c>
      <c r="E23" s="220">
        <v>20022144</v>
      </c>
      <c r="F23" s="217">
        <v>727882</v>
      </c>
      <c r="G23" s="218">
        <v>187614047</v>
      </c>
      <c r="H23" s="231">
        <v>2864449563</v>
      </c>
    </row>
    <row r="24" spans="2:8" ht="24.75" customHeight="1">
      <c r="B24" s="230" t="s">
        <v>78</v>
      </c>
      <c r="C24" s="217">
        <v>5296</v>
      </c>
      <c r="D24" s="218">
        <v>1353274</v>
      </c>
      <c r="E24" s="220">
        <v>18167615</v>
      </c>
      <c r="F24" s="217">
        <v>626763</v>
      </c>
      <c r="G24" s="218">
        <v>157221530</v>
      </c>
      <c r="H24" s="231">
        <v>2471507511</v>
      </c>
    </row>
    <row r="25" spans="2:8" ht="24.75" customHeight="1">
      <c r="B25" s="230" t="s">
        <v>147</v>
      </c>
      <c r="C25" s="217">
        <v>5287</v>
      </c>
      <c r="D25" s="218">
        <v>1236083</v>
      </c>
      <c r="E25" s="220">
        <v>18732307</v>
      </c>
      <c r="F25" s="217">
        <v>605467</v>
      </c>
      <c r="G25" s="218">
        <v>151393221</v>
      </c>
      <c r="H25" s="231">
        <v>2625509801</v>
      </c>
    </row>
    <row r="26" spans="2:8" ht="24.75" customHeight="1">
      <c r="B26" s="230" t="s">
        <v>148</v>
      </c>
      <c r="C26" s="217">
        <v>4600</v>
      </c>
      <c r="D26" s="218">
        <v>929101</v>
      </c>
      <c r="E26" s="220">
        <v>14643565</v>
      </c>
      <c r="F26" s="217">
        <v>538220</v>
      </c>
      <c r="G26" s="218">
        <v>113196104</v>
      </c>
      <c r="H26" s="231">
        <v>2000150734</v>
      </c>
    </row>
    <row r="27" spans="2:8" ht="24.75" customHeight="1">
      <c r="B27" s="230" t="s">
        <v>149</v>
      </c>
      <c r="C27" s="217">
        <v>4741</v>
      </c>
      <c r="D27" s="218">
        <v>1058542</v>
      </c>
      <c r="E27" s="220">
        <v>16206524</v>
      </c>
      <c r="F27" s="217">
        <v>582139</v>
      </c>
      <c r="G27" s="218">
        <v>122283007</v>
      </c>
      <c r="H27" s="231">
        <v>2066797809</v>
      </c>
    </row>
    <row r="28" spans="2:8" ht="24.75" customHeight="1">
      <c r="B28" s="230" t="s">
        <v>150</v>
      </c>
      <c r="C28" s="217">
        <v>4933</v>
      </c>
      <c r="D28" s="218">
        <v>1045537</v>
      </c>
      <c r="E28" s="220">
        <v>18981912</v>
      </c>
      <c r="F28" s="217">
        <v>585930</v>
      </c>
      <c r="G28" s="218">
        <v>127292010</v>
      </c>
      <c r="H28" s="231">
        <v>2131344271</v>
      </c>
    </row>
    <row r="29" spans="2:8" ht="24.75" customHeight="1">
      <c r="B29" s="230" t="s">
        <v>151</v>
      </c>
      <c r="C29" s="217">
        <v>4952</v>
      </c>
      <c r="D29" s="218">
        <v>979225</v>
      </c>
      <c r="E29" s="220">
        <v>15238375</v>
      </c>
      <c r="F29" s="217">
        <v>616510</v>
      </c>
      <c r="G29" s="218">
        <v>135454057</v>
      </c>
      <c r="H29" s="231">
        <v>2262419858</v>
      </c>
    </row>
    <row r="30" spans="2:8" ht="24.75" customHeight="1">
      <c r="B30" s="230" t="s">
        <v>152</v>
      </c>
      <c r="C30" s="217">
        <v>5952</v>
      </c>
      <c r="D30" s="218">
        <v>1312428</v>
      </c>
      <c r="E30" s="220">
        <v>20961279</v>
      </c>
      <c r="F30" s="217">
        <v>676684</v>
      </c>
      <c r="G30" s="218">
        <v>148455938</v>
      </c>
      <c r="H30" s="231">
        <v>2592728729</v>
      </c>
    </row>
    <row r="31" spans="2:8" ht="24.75" customHeight="1">
      <c r="B31" s="230" t="s">
        <v>153</v>
      </c>
      <c r="C31" s="217">
        <v>5003</v>
      </c>
      <c r="D31" s="218">
        <v>1088484</v>
      </c>
      <c r="E31" s="220">
        <v>18924967</v>
      </c>
      <c r="F31" s="217">
        <v>582115</v>
      </c>
      <c r="G31" s="218">
        <v>130790921</v>
      </c>
      <c r="H31" s="231">
        <v>2416915288</v>
      </c>
    </row>
    <row r="32" spans="2:8" ht="24.75" customHeight="1">
      <c r="B32" s="230" t="s">
        <v>154</v>
      </c>
      <c r="C32" s="217">
        <v>4892</v>
      </c>
      <c r="D32" s="218">
        <v>1090185</v>
      </c>
      <c r="E32" s="220">
        <v>18713404</v>
      </c>
      <c r="F32" s="217">
        <v>591382</v>
      </c>
      <c r="G32" s="218">
        <v>129604043</v>
      </c>
      <c r="H32" s="231">
        <v>2549413884</v>
      </c>
    </row>
    <row r="33" spans="2:8" ht="24.75" customHeight="1">
      <c r="B33" s="230" t="s">
        <v>155</v>
      </c>
      <c r="C33" s="217">
        <v>5005</v>
      </c>
      <c r="D33" s="218">
        <v>976364</v>
      </c>
      <c r="E33" s="220">
        <v>16697606</v>
      </c>
      <c r="F33" s="217">
        <v>610001</v>
      </c>
      <c r="G33" s="218">
        <v>134186801</v>
      </c>
      <c r="H33" s="231">
        <v>2701105007</v>
      </c>
    </row>
    <row r="34" spans="2:8" ht="24.75" customHeight="1">
      <c r="B34" s="261" t="s">
        <v>156</v>
      </c>
      <c r="C34" s="274">
        <v>5381</v>
      </c>
      <c r="D34" s="275">
        <v>1119116</v>
      </c>
      <c r="E34" s="276">
        <v>19906551</v>
      </c>
      <c r="F34" s="274">
        <v>599483</v>
      </c>
      <c r="G34" s="275">
        <v>133029356</v>
      </c>
      <c r="H34" s="278">
        <v>2712246925</v>
      </c>
    </row>
    <row r="35" spans="2:8" ht="24.75" customHeight="1">
      <c r="B35" s="279" t="s">
        <v>180</v>
      </c>
      <c r="C35" s="274">
        <v>5054</v>
      </c>
      <c r="D35" s="275">
        <v>966180</v>
      </c>
      <c r="E35" s="276">
        <v>19245241</v>
      </c>
      <c r="F35" s="274">
        <v>604622</v>
      </c>
      <c r="G35" s="275">
        <v>131079408</v>
      </c>
      <c r="H35" s="278">
        <v>2688307037</v>
      </c>
    </row>
    <row r="36" spans="2:8" ht="24.75" customHeight="1">
      <c r="B36" s="409" t="s">
        <v>184</v>
      </c>
      <c r="C36" s="217">
        <v>4941</v>
      </c>
      <c r="D36" s="218">
        <v>917668</v>
      </c>
      <c r="E36" s="220">
        <v>17209416</v>
      </c>
      <c r="F36" s="217">
        <v>589024</v>
      </c>
      <c r="G36" s="218">
        <v>124937770</v>
      </c>
      <c r="H36" s="231">
        <v>2676353230</v>
      </c>
    </row>
    <row r="37" spans="2:8" s="324" customFormat="1" ht="24.75" customHeight="1">
      <c r="B37" s="401" t="s">
        <v>187</v>
      </c>
      <c r="C37" s="344">
        <v>4397</v>
      </c>
      <c r="D37" s="348">
        <v>842187</v>
      </c>
      <c r="E37" s="412">
        <v>16344751</v>
      </c>
      <c r="F37" s="344">
        <v>533806</v>
      </c>
      <c r="G37" s="348">
        <v>114299670</v>
      </c>
      <c r="H37" s="414">
        <v>2452224946</v>
      </c>
    </row>
    <row r="38" spans="2:8" ht="24.75" customHeight="1">
      <c r="B38" s="401" t="s">
        <v>195</v>
      </c>
      <c r="C38" s="344">
        <v>4830</v>
      </c>
      <c r="D38" s="348">
        <v>913738</v>
      </c>
      <c r="E38" s="412">
        <v>17725196</v>
      </c>
      <c r="F38" s="344">
        <v>571832</v>
      </c>
      <c r="G38" s="348">
        <v>122467980</v>
      </c>
      <c r="H38" s="414">
        <v>2629541478</v>
      </c>
    </row>
    <row r="39" spans="2:8" s="324" customFormat="1" ht="24.75" customHeight="1">
      <c r="B39" s="401" t="s">
        <v>202</v>
      </c>
      <c r="C39" s="344">
        <v>4857</v>
      </c>
      <c r="D39" s="348">
        <v>1007307</v>
      </c>
      <c r="E39" s="412">
        <v>21795146</v>
      </c>
      <c r="F39" s="344">
        <v>539771</v>
      </c>
      <c r="G39" s="348">
        <v>118722364</v>
      </c>
      <c r="H39" s="414">
        <v>2711606918</v>
      </c>
    </row>
    <row r="40" spans="2:8" s="324" customFormat="1" ht="24.75" customHeight="1" thickBot="1">
      <c r="B40" s="237" t="s">
        <v>205</v>
      </c>
      <c r="C40" s="252">
        <v>4117</v>
      </c>
      <c r="D40" s="253">
        <v>770993</v>
      </c>
      <c r="E40" s="254">
        <v>19052137</v>
      </c>
      <c r="F40" s="252">
        <v>492741</v>
      </c>
      <c r="G40" s="253">
        <v>108310480</v>
      </c>
      <c r="H40" s="255">
        <v>2902650553</v>
      </c>
    </row>
  </sheetData>
  <mergeCells count="4">
    <mergeCell ref="B2:H2"/>
    <mergeCell ref="B4:B5"/>
    <mergeCell ref="C4:E4"/>
    <mergeCell ref="F4:H4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H40"/>
  <sheetViews>
    <sheetView zoomScale="70" zoomScaleNormal="70" zoomScaleSheetLayoutView="100" workbookViewId="0">
      <selection activeCell="G33" sqref="G33"/>
    </sheetView>
  </sheetViews>
  <sheetFormatPr defaultColWidth="9" defaultRowHeight="13.5"/>
  <cols>
    <col min="1" max="1" width="3.375" style="7" customWidth="1"/>
    <col min="2" max="2" width="15.625" style="6" customWidth="1"/>
    <col min="3" max="7" width="15.625" style="7" customWidth="1"/>
    <col min="8" max="8" width="18.75" style="7" bestFit="1" customWidth="1"/>
    <col min="9" max="16384" width="9" style="7"/>
  </cols>
  <sheetData>
    <row r="1" spans="2:8" ht="20.100000000000001" customHeight="1">
      <c r="B1" s="581" t="s">
        <v>75</v>
      </c>
      <c r="C1" s="581"/>
      <c r="D1" s="581"/>
      <c r="E1" s="581"/>
      <c r="F1" s="581"/>
      <c r="G1" s="581"/>
      <c r="H1" s="581"/>
    </row>
    <row r="2" spans="2:8" ht="20.100000000000001" customHeight="1"/>
    <row r="3" spans="2:8" ht="20.100000000000001" customHeight="1" thickBot="1">
      <c r="H3" s="19" t="s">
        <v>76</v>
      </c>
    </row>
    <row r="4" spans="2:8" ht="20.100000000000001" customHeight="1">
      <c r="B4" s="584"/>
      <c r="C4" s="582" t="s">
        <v>14</v>
      </c>
      <c r="D4" s="579"/>
      <c r="E4" s="583"/>
      <c r="F4" s="578" t="s">
        <v>34</v>
      </c>
      <c r="G4" s="579"/>
      <c r="H4" s="580"/>
    </row>
    <row r="5" spans="2:8" ht="20.100000000000001" customHeight="1" thickBot="1">
      <c r="B5" s="585"/>
      <c r="C5" s="125" t="s">
        <v>35</v>
      </c>
      <c r="D5" s="121" t="s">
        <v>36</v>
      </c>
      <c r="E5" s="126" t="s">
        <v>37</v>
      </c>
      <c r="F5" s="122" t="s">
        <v>35</v>
      </c>
      <c r="G5" s="121" t="s">
        <v>36</v>
      </c>
      <c r="H5" s="415" t="s">
        <v>37</v>
      </c>
    </row>
    <row r="6" spans="2:8" ht="20.100000000000001" customHeight="1" thickTop="1">
      <c r="B6" s="416" t="s">
        <v>56</v>
      </c>
      <c r="C6" s="127">
        <v>9766</v>
      </c>
      <c r="D6" s="120">
        <v>2344804</v>
      </c>
      <c r="E6" s="128">
        <v>30306461</v>
      </c>
      <c r="F6" s="123">
        <v>1109549</v>
      </c>
      <c r="G6" s="120">
        <v>272880000</v>
      </c>
      <c r="H6" s="417">
        <v>4251103160</v>
      </c>
    </row>
    <row r="7" spans="2:8" ht="20.100000000000001" customHeight="1">
      <c r="B7" s="418" t="s">
        <v>57</v>
      </c>
      <c r="C7" s="129">
        <v>9450</v>
      </c>
      <c r="D7" s="119">
        <v>2439618</v>
      </c>
      <c r="E7" s="130">
        <v>34255798</v>
      </c>
      <c r="F7" s="124">
        <v>1070519</v>
      </c>
      <c r="G7" s="119">
        <v>279116061</v>
      </c>
      <c r="H7" s="419">
        <v>4982672372</v>
      </c>
    </row>
    <row r="8" spans="2:8" ht="20.100000000000001" customHeight="1">
      <c r="B8" s="418" t="s">
        <v>58</v>
      </c>
      <c r="C8" s="129">
        <v>8764</v>
      </c>
      <c r="D8" s="119">
        <v>2086977</v>
      </c>
      <c r="E8" s="130">
        <v>31009080</v>
      </c>
      <c r="F8" s="124">
        <v>992555</v>
      </c>
      <c r="G8" s="119">
        <v>252001294</v>
      </c>
      <c r="H8" s="419">
        <v>4725210390</v>
      </c>
    </row>
    <row r="9" spans="2:8" ht="20.100000000000001" customHeight="1">
      <c r="B9" s="418" t="s">
        <v>59</v>
      </c>
      <c r="C9" s="129">
        <v>9323</v>
      </c>
      <c r="D9" s="119">
        <v>2038302</v>
      </c>
      <c r="E9" s="130">
        <v>30437975</v>
      </c>
      <c r="F9" s="124">
        <v>1012236</v>
      </c>
      <c r="G9" s="119">
        <v>240139691</v>
      </c>
      <c r="H9" s="419">
        <v>4439228573</v>
      </c>
    </row>
    <row r="10" spans="2:8" ht="20.100000000000001" customHeight="1">
      <c r="B10" s="418" t="s">
        <v>60</v>
      </c>
      <c r="C10" s="129">
        <v>9986</v>
      </c>
      <c r="D10" s="119">
        <v>2055657</v>
      </c>
      <c r="E10" s="130">
        <v>30309465</v>
      </c>
      <c r="F10" s="124">
        <v>1048236</v>
      </c>
      <c r="G10" s="119">
        <v>230847987</v>
      </c>
      <c r="H10" s="419">
        <v>4115757111</v>
      </c>
    </row>
    <row r="11" spans="2:8" ht="20.100000000000001" customHeight="1">
      <c r="B11" s="418" t="s">
        <v>61</v>
      </c>
      <c r="C11" s="129">
        <v>10392</v>
      </c>
      <c r="D11" s="119">
        <v>2363541</v>
      </c>
      <c r="E11" s="130">
        <v>36237276</v>
      </c>
      <c r="F11" s="124">
        <v>1094541</v>
      </c>
      <c r="G11" s="119">
        <v>238586568</v>
      </c>
      <c r="H11" s="419">
        <v>4076706786</v>
      </c>
    </row>
    <row r="12" spans="2:8" ht="20.100000000000001" customHeight="1">
      <c r="B12" s="418" t="s">
        <v>62</v>
      </c>
      <c r="C12" s="129">
        <v>9196</v>
      </c>
      <c r="D12" s="119">
        <v>2064314</v>
      </c>
      <c r="E12" s="130">
        <v>30493859</v>
      </c>
      <c r="F12" s="124">
        <v>1051039</v>
      </c>
      <c r="G12" s="119">
        <v>232392396</v>
      </c>
      <c r="H12" s="419">
        <v>3875293906</v>
      </c>
    </row>
    <row r="13" spans="2:8" ht="20.100000000000001" customHeight="1">
      <c r="B13" s="418" t="s">
        <v>63</v>
      </c>
      <c r="C13" s="129">
        <v>10500</v>
      </c>
      <c r="D13" s="119">
        <v>2449388</v>
      </c>
      <c r="E13" s="130">
        <v>34755354</v>
      </c>
      <c r="F13" s="124">
        <v>1149203</v>
      </c>
      <c r="G13" s="119">
        <v>258360955</v>
      </c>
      <c r="H13" s="419">
        <v>4304573602</v>
      </c>
    </row>
    <row r="14" spans="2:8" ht="20.100000000000001" customHeight="1">
      <c r="B14" s="418" t="s">
        <v>64</v>
      </c>
      <c r="C14" s="129">
        <v>7882</v>
      </c>
      <c r="D14" s="119">
        <v>2146801</v>
      </c>
      <c r="E14" s="130">
        <v>32763556</v>
      </c>
      <c r="F14" s="124">
        <v>912098</v>
      </c>
      <c r="G14" s="119">
        <v>220580038</v>
      </c>
      <c r="H14" s="419">
        <v>3644475511</v>
      </c>
    </row>
    <row r="15" spans="2:8" ht="20.100000000000001" customHeight="1">
      <c r="B15" s="418" t="s">
        <v>65</v>
      </c>
      <c r="C15" s="129">
        <v>7111</v>
      </c>
      <c r="D15" s="119">
        <v>1681281</v>
      </c>
      <c r="E15" s="130">
        <v>26532091</v>
      </c>
      <c r="F15" s="124">
        <v>839927</v>
      </c>
      <c r="G15" s="119">
        <v>193352500</v>
      </c>
      <c r="H15" s="419">
        <v>3219991365</v>
      </c>
    </row>
    <row r="16" spans="2:8" ht="20.100000000000001" customHeight="1">
      <c r="B16" s="418" t="s">
        <v>66</v>
      </c>
      <c r="C16" s="129">
        <v>7707</v>
      </c>
      <c r="D16" s="119">
        <v>1711361</v>
      </c>
      <c r="E16" s="130">
        <v>25027297</v>
      </c>
      <c r="F16" s="124">
        <v>862489</v>
      </c>
      <c r="G16" s="119">
        <v>197017445</v>
      </c>
      <c r="H16" s="419">
        <v>3219389950</v>
      </c>
    </row>
    <row r="17" spans="2:8" ht="20.100000000000001" customHeight="1">
      <c r="B17" s="418" t="s">
        <v>67</v>
      </c>
      <c r="C17" s="129">
        <v>7082</v>
      </c>
      <c r="D17" s="119">
        <v>1543019</v>
      </c>
      <c r="E17" s="130">
        <v>22715229</v>
      </c>
      <c r="F17" s="124">
        <v>828061</v>
      </c>
      <c r="G17" s="119">
        <v>194480842</v>
      </c>
      <c r="H17" s="419">
        <v>3030594187</v>
      </c>
    </row>
    <row r="18" spans="2:8" ht="20.100000000000001" customHeight="1">
      <c r="B18" s="418" t="s">
        <v>68</v>
      </c>
      <c r="C18" s="129">
        <v>6344</v>
      </c>
      <c r="D18" s="119">
        <v>1473541</v>
      </c>
      <c r="E18" s="130">
        <v>26328180</v>
      </c>
      <c r="F18" s="124">
        <v>756268</v>
      </c>
      <c r="G18" s="119">
        <v>178902674</v>
      </c>
      <c r="H18" s="419">
        <v>2802155320</v>
      </c>
    </row>
    <row r="19" spans="2:8" ht="20.100000000000001" customHeight="1">
      <c r="B19" s="418" t="s">
        <v>69</v>
      </c>
      <c r="C19" s="129">
        <v>5958</v>
      </c>
      <c r="D19" s="119">
        <v>1306629</v>
      </c>
      <c r="E19" s="130">
        <v>19085304</v>
      </c>
      <c r="F19" s="124">
        <v>729981</v>
      </c>
      <c r="G19" s="119">
        <v>171030209</v>
      </c>
      <c r="H19" s="419">
        <v>2647205132</v>
      </c>
    </row>
    <row r="20" spans="2:8" ht="20.100000000000001" customHeight="1">
      <c r="B20" s="418" t="s">
        <v>70</v>
      </c>
      <c r="C20" s="129">
        <v>5695</v>
      </c>
      <c r="D20" s="119">
        <v>1332485</v>
      </c>
      <c r="E20" s="130">
        <v>18872746</v>
      </c>
      <c r="F20" s="124">
        <v>742010</v>
      </c>
      <c r="G20" s="119">
        <v>176532917</v>
      </c>
      <c r="H20" s="419">
        <v>2710783916</v>
      </c>
    </row>
    <row r="21" spans="2:8" ht="20.100000000000001" customHeight="1">
      <c r="B21" s="418" t="s">
        <v>71</v>
      </c>
      <c r="C21" s="129">
        <v>6405</v>
      </c>
      <c r="D21" s="119">
        <v>1523997</v>
      </c>
      <c r="E21" s="130">
        <v>20571563</v>
      </c>
      <c r="F21" s="124">
        <v>743771</v>
      </c>
      <c r="G21" s="119">
        <v>182774003</v>
      </c>
      <c r="H21" s="419">
        <v>2740871579</v>
      </c>
    </row>
    <row r="22" spans="2:8" ht="20.100000000000001" customHeight="1">
      <c r="B22" s="418" t="s">
        <v>72</v>
      </c>
      <c r="C22" s="129">
        <v>6240</v>
      </c>
      <c r="D22" s="119">
        <v>1387397</v>
      </c>
      <c r="E22" s="130">
        <v>18786580</v>
      </c>
      <c r="F22" s="124">
        <v>723920</v>
      </c>
      <c r="G22" s="119">
        <v>185680730</v>
      </c>
      <c r="H22" s="419">
        <v>2796408479</v>
      </c>
    </row>
    <row r="23" spans="2:8" ht="20.100000000000001" customHeight="1">
      <c r="B23" s="418" t="s">
        <v>73</v>
      </c>
      <c r="C23" s="129">
        <v>6069</v>
      </c>
      <c r="D23" s="119">
        <v>1537866</v>
      </c>
      <c r="E23" s="130">
        <v>20022144</v>
      </c>
      <c r="F23" s="124">
        <v>727882</v>
      </c>
      <c r="G23" s="119">
        <v>187614047</v>
      </c>
      <c r="H23" s="419">
        <v>2864449563</v>
      </c>
    </row>
    <row r="24" spans="2:8" ht="20.100000000000001" customHeight="1">
      <c r="B24" s="418" t="s">
        <v>78</v>
      </c>
      <c r="C24" s="129">
        <v>5296</v>
      </c>
      <c r="D24" s="119">
        <v>1353274</v>
      </c>
      <c r="E24" s="130">
        <v>18167615</v>
      </c>
      <c r="F24" s="124">
        <v>626763</v>
      </c>
      <c r="G24" s="119">
        <v>157221530</v>
      </c>
      <c r="H24" s="419">
        <v>2471507511</v>
      </c>
    </row>
    <row r="25" spans="2:8" ht="20.100000000000001" customHeight="1">
      <c r="B25" s="418" t="s">
        <v>88</v>
      </c>
      <c r="C25" s="129">
        <v>5287</v>
      </c>
      <c r="D25" s="119">
        <v>1236083</v>
      </c>
      <c r="E25" s="130">
        <v>18732307</v>
      </c>
      <c r="F25" s="124">
        <v>605467</v>
      </c>
      <c r="G25" s="119">
        <v>151393221</v>
      </c>
      <c r="H25" s="419">
        <v>2625509801</v>
      </c>
    </row>
    <row r="26" spans="2:8" ht="20.100000000000001" customHeight="1">
      <c r="B26" s="418" t="s">
        <v>90</v>
      </c>
      <c r="C26" s="129">
        <v>4600</v>
      </c>
      <c r="D26" s="119">
        <v>929101</v>
      </c>
      <c r="E26" s="130">
        <v>14643565</v>
      </c>
      <c r="F26" s="124">
        <v>538220</v>
      </c>
      <c r="G26" s="119">
        <v>113196104</v>
      </c>
      <c r="H26" s="419">
        <v>2000150734</v>
      </c>
    </row>
    <row r="27" spans="2:8" ht="20.100000000000001" customHeight="1">
      <c r="B27" s="418" t="s">
        <v>91</v>
      </c>
      <c r="C27" s="129">
        <v>4741</v>
      </c>
      <c r="D27" s="119">
        <v>1058542</v>
      </c>
      <c r="E27" s="130">
        <v>16206524</v>
      </c>
      <c r="F27" s="124">
        <v>582139</v>
      </c>
      <c r="G27" s="119">
        <v>122283007</v>
      </c>
      <c r="H27" s="419">
        <v>2066797809</v>
      </c>
    </row>
    <row r="28" spans="2:8" ht="19.5" customHeight="1">
      <c r="B28" s="418" t="s">
        <v>99</v>
      </c>
      <c r="C28" s="129">
        <v>4933</v>
      </c>
      <c r="D28" s="119">
        <v>1045537</v>
      </c>
      <c r="E28" s="130">
        <v>18981912</v>
      </c>
      <c r="F28" s="124">
        <v>585930</v>
      </c>
      <c r="G28" s="119">
        <v>127292010</v>
      </c>
      <c r="H28" s="419">
        <v>2131344271</v>
      </c>
    </row>
    <row r="29" spans="2:8" ht="19.5" customHeight="1">
      <c r="B29" s="420" t="s">
        <v>100</v>
      </c>
      <c r="C29" s="129">
        <v>4952</v>
      </c>
      <c r="D29" s="119">
        <v>979225</v>
      </c>
      <c r="E29" s="130">
        <v>15238375</v>
      </c>
      <c r="F29" s="124">
        <v>616510</v>
      </c>
      <c r="G29" s="119">
        <v>135454057</v>
      </c>
      <c r="H29" s="419">
        <v>2262419858</v>
      </c>
    </row>
    <row r="30" spans="2:8" ht="18.75" customHeight="1">
      <c r="B30" s="421" t="s">
        <v>101</v>
      </c>
      <c r="C30" s="127">
        <v>5952</v>
      </c>
      <c r="D30" s="120">
        <v>1312428</v>
      </c>
      <c r="E30" s="128">
        <v>20961279</v>
      </c>
      <c r="F30" s="123">
        <v>676684</v>
      </c>
      <c r="G30" s="120">
        <v>148455938</v>
      </c>
      <c r="H30" s="417">
        <v>2592728729</v>
      </c>
    </row>
    <row r="31" spans="2:8" ht="18.75" customHeight="1">
      <c r="B31" s="422" t="s">
        <v>102</v>
      </c>
      <c r="C31" s="127">
        <v>5003</v>
      </c>
      <c r="D31" s="120">
        <v>1088484</v>
      </c>
      <c r="E31" s="128">
        <v>18924967</v>
      </c>
      <c r="F31" s="123">
        <v>582115</v>
      </c>
      <c r="G31" s="120">
        <v>130790921</v>
      </c>
      <c r="H31" s="417">
        <v>2416915288</v>
      </c>
    </row>
    <row r="32" spans="2:8" ht="18.75" customHeight="1">
      <c r="B32" s="422" t="s">
        <v>103</v>
      </c>
      <c r="C32" s="127">
        <v>4892</v>
      </c>
      <c r="D32" s="120">
        <v>1090185</v>
      </c>
      <c r="E32" s="128">
        <v>18713404</v>
      </c>
      <c r="F32" s="123">
        <v>591382</v>
      </c>
      <c r="G32" s="120">
        <v>129604043</v>
      </c>
      <c r="H32" s="417">
        <v>2549413884</v>
      </c>
    </row>
    <row r="33" spans="2:8" ht="18.75" customHeight="1">
      <c r="B33" s="422" t="s">
        <v>104</v>
      </c>
      <c r="C33" s="127">
        <v>5005</v>
      </c>
      <c r="D33" s="120">
        <v>976364</v>
      </c>
      <c r="E33" s="128">
        <v>16697606</v>
      </c>
      <c r="F33" s="123">
        <v>610001</v>
      </c>
      <c r="G33" s="120">
        <v>134186801</v>
      </c>
      <c r="H33" s="417">
        <v>2701105007</v>
      </c>
    </row>
    <row r="34" spans="2:8" ht="18.75" customHeight="1">
      <c r="B34" s="422" t="s">
        <v>106</v>
      </c>
      <c r="C34" s="127">
        <v>5381</v>
      </c>
      <c r="D34" s="120">
        <v>1119116</v>
      </c>
      <c r="E34" s="128">
        <v>19906551</v>
      </c>
      <c r="F34" s="123">
        <v>599483</v>
      </c>
      <c r="G34" s="120">
        <v>133029356</v>
      </c>
      <c r="H34" s="417">
        <v>2712246925</v>
      </c>
    </row>
    <row r="35" spans="2:8" ht="18.75" customHeight="1">
      <c r="B35" s="422" t="s">
        <v>181</v>
      </c>
      <c r="C35" s="127">
        <v>5054</v>
      </c>
      <c r="D35" s="120">
        <v>966180</v>
      </c>
      <c r="E35" s="128">
        <v>19245241</v>
      </c>
      <c r="F35" s="123">
        <v>604622</v>
      </c>
      <c r="G35" s="120">
        <v>131079408</v>
      </c>
      <c r="H35" s="417">
        <v>2688307037</v>
      </c>
    </row>
    <row r="36" spans="2:8" ht="18.75" customHeight="1">
      <c r="B36" s="422" t="s">
        <v>196</v>
      </c>
      <c r="C36" s="337">
        <v>4941</v>
      </c>
      <c r="D36" s="338">
        <v>917668</v>
      </c>
      <c r="E36" s="339">
        <v>17209416</v>
      </c>
      <c r="F36" s="340">
        <v>589024</v>
      </c>
      <c r="G36" s="338">
        <v>124937770</v>
      </c>
      <c r="H36" s="423">
        <v>2676353230</v>
      </c>
    </row>
    <row r="37" spans="2:8" ht="18.75" customHeight="1">
      <c r="B37" s="422" t="s">
        <v>197</v>
      </c>
      <c r="C37" s="127">
        <v>4397</v>
      </c>
      <c r="D37" s="120">
        <v>842187</v>
      </c>
      <c r="E37" s="128">
        <v>16344751</v>
      </c>
      <c r="F37" s="123">
        <v>533806</v>
      </c>
      <c r="G37" s="120">
        <v>114299670</v>
      </c>
      <c r="H37" s="417">
        <v>2452224946</v>
      </c>
    </row>
    <row r="38" spans="2:8" ht="18.75" customHeight="1">
      <c r="B38" s="422" t="s">
        <v>198</v>
      </c>
      <c r="C38" s="127">
        <v>4830</v>
      </c>
      <c r="D38" s="120">
        <v>913738</v>
      </c>
      <c r="E38" s="128">
        <v>17725196</v>
      </c>
      <c r="F38" s="123">
        <v>571832</v>
      </c>
      <c r="G38" s="120">
        <v>122467980</v>
      </c>
      <c r="H38" s="417">
        <v>2629541478</v>
      </c>
    </row>
    <row r="39" spans="2:8" ht="18.75" customHeight="1">
      <c r="B39" s="422" t="s">
        <v>207</v>
      </c>
      <c r="C39" s="127">
        <v>4857</v>
      </c>
      <c r="D39" s="120">
        <v>1007307</v>
      </c>
      <c r="E39" s="128">
        <v>21795146</v>
      </c>
      <c r="F39" s="123">
        <v>539771</v>
      </c>
      <c r="G39" s="120">
        <v>118722364</v>
      </c>
      <c r="H39" s="417">
        <v>2711606918</v>
      </c>
    </row>
    <row r="40" spans="2:8" ht="15" thickBot="1">
      <c r="B40" s="424" t="s">
        <v>208</v>
      </c>
      <c r="C40" s="425">
        <v>4117</v>
      </c>
      <c r="D40" s="426">
        <v>770993</v>
      </c>
      <c r="E40" s="427">
        <v>19052137</v>
      </c>
      <c r="F40" s="428">
        <v>492741</v>
      </c>
      <c r="G40" s="426">
        <v>108310480</v>
      </c>
      <c r="H40" s="429">
        <v>2902650553</v>
      </c>
    </row>
  </sheetData>
  <mergeCells count="4">
    <mergeCell ref="F4:H4"/>
    <mergeCell ref="B1:H1"/>
    <mergeCell ref="C4:E4"/>
    <mergeCell ref="B4:B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F76"/>
  <sheetViews>
    <sheetView zoomScale="70" zoomScaleNormal="70" zoomScaleSheetLayoutView="100" workbookViewId="0">
      <selection activeCell="G33" sqref="G33"/>
    </sheetView>
  </sheetViews>
  <sheetFormatPr defaultColWidth="9" defaultRowHeight="13.5"/>
  <cols>
    <col min="1" max="1" width="2.625" style="23" customWidth="1"/>
    <col min="2" max="2" width="12" style="23" customWidth="1"/>
    <col min="3" max="4" width="10.5" style="23" customWidth="1"/>
    <col min="5" max="5" width="9" style="23"/>
    <col min="6" max="6" width="10.625" style="23" bestFit="1" customWidth="1"/>
    <col min="7" max="16384" width="9" style="23"/>
  </cols>
  <sheetData>
    <row r="1" spans="2:6">
      <c r="B1" s="24" t="s">
        <v>83</v>
      </c>
    </row>
    <row r="3" spans="2:6" ht="14.25" thickBot="1">
      <c r="B3" s="25" t="s">
        <v>20</v>
      </c>
    </row>
    <row r="4" spans="2:6" ht="20.100000000000001" customHeight="1">
      <c r="B4" s="430" t="s">
        <v>16</v>
      </c>
      <c r="C4" s="431" t="s">
        <v>85</v>
      </c>
      <c r="D4" s="431" t="s">
        <v>86</v>
      </c>
      <c r="E4" s="431" t="s">
        <v>87</v>
      </c>
      <c r="F4" s="432" t="s">
        <v>84</v>
      </c>
    </row>
    <row r="5" spans="2:6">
      <c r="B5" s="433" t="s">
        <v>118</v>
      </c>
      <c r="C5" s="47">
        <v>5155</v>
      </c>
      <c r="D5" s="48">
        <v>6609</v>
      </c>
      <c r="E5" s="46">
        <f>+C5/F5</f>
        <v>0.43820129207752467</v>
      </c>
      <c r="F5" s="434">
        <v>11764</v>
      </c>
    </row>
    <row r="6" spans="2:6">
      <c r="B6" s="435" t="s">
        <v>119</v>
      </c>
      <c r="C6" s="49">
        <v>5008</v>
      </c>
      <c r="D6" s="50">
        <v>6650</v>
      </c>
      <c r="E6" s="46">
        <f t="shared" ref="E6:E24" si="0">+C6/F6</f>
        <v>0.42957625664779553</v>
      </c>
      <c r="F6" s="436">
        <v>11658</v>
      </c>
    </row>
    <row r="7" spans="2:6">
      <c r="B7" s="435" t="s">
        <v>120</v>
      </c>
      <c r="C7" s="51">
        <v>4489</v>
      </c>
      <c r="D7" s="52">
        <v>4761</v>
      </c>
      <c r="E7" s="46">
        <f t="shared" si="0"/>
        <v>0.48529729729729731</v>
      </c>
      <c r="F7" s="437">
        <v>9250</v>
      </c>
    </row>
    <row r="8" spans="2:6">
      <c r="B8" s="435" t="s">
        <v>121</v>
      </c>
      <c r="C8" s="53">
        <v>5186</v>
      </c>
      <c r="D8" s="54">
        <v>5417</v>
      </c>
      <c r="E8" s="46">
        <f t="shared" si="0"/>
        <v>0.489106856550033</v>
      </c>
      <c r="F8" s="438">
        <v>10603</v>
      </c>
    </row>
    <row r="9" spans="2:6">
      <c r="B9" s="435" t="s">
        <v>122</v>
      </c>
      <c r="C9" s="55">
        <v>5611</v>
      </c>
      <c r="D9" s="56">
        <v>6655</v>
      </c>
      <c r="E9" s="46">
        <f t="shared" si="0"/>
        <v>0.45744333931191911</v>
      </c>
      <c r="F9" s="439">
        <v>12266</v>
      </c>
    </row>
    <row r="10" spans="2:6">
      <c r="B10" s="435" t="s">
        <v>123</v>
      </c>
      <c r="C10" s="57">
        <v>6054</v>
      </c>
      <c r="D10" s="58">
        <v>6452</v>
      </c>
      <c r="E10" s="46">
        <f t="shared" si="0"/>
        <v>0.48408763793379178</v>
      </c>
      <c r="F10" s="440">
        <v>12506</v>
      </c>
    </row>
    <row r="11" spans="2:6">
      <c r="B11" s="435" t="s">
        <v>124</v>
      </c>
      <c r="C11" s="59">
        <v>5486</v>
      </c>
      <c r="D11" s="60">
        <v>5042</v>
      </c>
      <c r="E11" s="46">
        <f t="shared" si="0"/>
        <v>0.5210866261398176</v>
      </c>
      <c r="F11" s="441">
        <v>10528</v>
      </c>
    </row>
    <row r="12" spans="2:6">
      <c r="B12" s="435" t="s">
        <v>125</v>
      </c>
      <c r="C12" s="61">
        <v>6197</v>
      </c>
      <c r="D12" s="62">
        <v>5744</v>
      </c>
      <c r="E12" s="46">
        <f t="shared" si="0"/>
        <v>0.51896826061468893</v>
      </c>
      <c r="F12" s="442">
        <v>11941</v>
      </c>
    </row>
    <row r="13" spans="2:6">
      <c r="B13" s="435" t="s">
        <v>126</v>
      </c>
      <c r="C13" s="63">
        <v>4360</v>
      </c>
      <c r="D13" s="64">
        <v>4748</v>
      </c>
      <c r="E13" s="46">
        <f t="shared" si="0"/>
        <v>0.4787000439174352</v>
      </c>
      <c r="F13" s="443">
        <v>9108</v>
      </c>
    </row>
    <row r="14" spans="2:6">
      <c r="B14" s="435" t="s">
        <v>127</v>
      </c>
      <c r="C14" s="63">
        <v>4215</v>
      </c>
      <c r="D14" s="64">
        <v>4700</v>
      </c>
      <c r="E14" s="46">
        <f t="shared" si="0"/>
        <v>0.47279865395401011</v>
      </c>
      <c r="F14" s="443">
        <v>8915</v>
      </c>
    </row>
    <row r="15" spans="2:6">
      <c r="B15" s="435" t="s">
        <v>128</v>
      </c>
      <c r="C15" s="63">
        <v>4739</v>
      </c>
      <c r="D15" s="64">
        <v>5039</v>
      </c>
      <c r="E15" s="46">
        <f t="shared" si="0"/>
        <v>0.48465943955819185</v>
      </c>
      <c r="F15" s="443">
        <v>9778</v>
      </c>
    </row>
    <row r="16" spans="2:6">
      <c r="B16" s="435" t="s">
        <v>129</v>
      </c>
      <c r="C16" s="63">
        <v>4105</v>
      </c>
      <c r="D16" s="64">
        <v>5281</v>
      </c>
      <c r="E16" s="46">
        <f t="shared" si="0"/>
        <v>0.43735350522054123</v>
      </c>
      <c r="F16" s="443">
        <v>9386</v>
      </c>
    </row>
    <row r="17" spans="2:6">
      <c r="B17" s="435" t="s">
        <v>130</v>
      </c>
      <c r="C17" s="63">
        <v>3725</v>
      </c>
      <c r="D17" s="64">
        <v>4551</v>
      </c>
      <c r="E17" s="46">
        <f t="shared" si="0"/>
        <v>0.45009666505558243</v>
      </c>
      <c r="F17" s="443">
        <v>8276</v>
      </c>
    </row>
    <row r="18" spans="2:6">
      <c r="B18" s="435" t="s">
        <v>131</v>
      </c>
      <c r="C18" s="63">
        <v>3458</v>
      </c>
      <c r="D18" s="64">
        <v>4302</v>
      </c>
      <c r="E18" s="46">
        <f t="shared" si="0"/>
        <v>0.44561855670103095</v>
      </c>
      <c r="F18" s="443">
        <v>7760</v>
      </c>
    </row>
    <row r="19" spans="2:6">
      <c r="B19" s="435" t="s">
        <v>132</v>
      </c>
      <c r="C19" s="63">
        <v>3361</v>
      </c>
      <c r="D19" s="64">
        <v>3987</v>
      </c>
      <c r="E19" s="46">
        <f t="shared" si="0"/>
        <v>0.45740337506804574</v>
      </c>
      <c r="F19" s="443">
        <v>7348</v>
      </c>
    </row>
    <row r="20" spans="2:6">
      <c r="B20" s="435" t="s">
        <v>133</v>
      </c>
      <c r="C20" s="63">
        <v>4472</v>
      </c>
      <c r="D20" s="64">
        <v>3810</v>
      </c>
      <c r="E20" s="46">
        <f t="shared" si="0"/>
        <v>0.53996619174112537</v>
      </c>
      <c r="F20" s="443">
        <v>8282</v>
      </c>
    </row>
    <row r="21" spans="2:6">
      <c r="B21" s="435" t="s">
        <v>134</v>
      </c>
      <c r="C21" s="63">
        <v>4322</v>
      </c>
      <c r="D21" s="64">
        <v>3429</v>
      </c>
      <c r="E21" s="46">
        <f t="shared" si="0"/>
        <v>0.55760547026190166</v>
      </c>
      <c r="F21" s="443">
        <v>7751</v>
      </c>
    </row>
    <row r="22" spans="2:6">
      <c r="B22" s="435" t="s">
        <v>135</v>
      </c>
      <c r="C22" s="63">
        <v>4188</v>
      </c>
      <c r="D22" s="64">
        <v>3524</v>
      </c>
      <c r="E22" s="46">
        <f t="shared" si="0"/>
        <v>0.54304979253112029</v>
      </c>
      <c r="F22" s="443">
        <v>7712</v>
      </c>
    </row>
    <row r="23" spans="2:6">
      <c r="B23" s="435" t="s">
        <v>136</v>
      </c>
      <c r="C23" s="63">
        <v>4448</v>
      </c>
      <c r="D23" s="64">
        <v>2282</v>
      </c>
      <c r="E23" s="46">
        <f t="shared" si="0"/>
        <v>0.66092124814264486</v>
      </c>
      <c r="F23" s="443">
        <v>6730</v>
      </c>
    </row>
    <row r="24" spans="2:6">
      <c r="B24" s="435" t="s">
        <v>137</v>
      </c>
      <c r="C24" s="63">
        <v>4423</v>
      </c>
      <c r="D24" s="64">
        <v>3069</v>
      </c>
      <c r="E24" s="46">
        <f t="shared" si="0"/>
        <v>0.59036305392418575</v>
      </c>
      <c r="F24" s="443">
        <v>7492</v>
      </c>
    </row>
    <row r="25" spans="2:6">
      <c r="B25" s="435" t="s">
        <v>138</v>
      </c>
      <c r="C25" s="63">
        <v>3843</v>
      </c>
      <c r="D25" s="64">
        <v>1837</v>
      </c>
      <c r="E25" s="46">
        <f t="shared" ref="E25:E30" si="1">+C25/F25</f>
        <v>0.67658450704225348</v>
      </c>
      <c r="F25" s="443">
        <v>5680</v>
      </c>
    </row>
    <row r="26" spans="2:6">
      <c r="B26" s="435" t="s">
        <v>139</v>
      </c>
      <c r="C26" s="63">
        <v>3741</v>
      </c>
      <c r="D26" s="64">
        <v>1714</v>
      </c>
      <c r="E26" s="46">
        <f t="shared" si="1"/>
        <v>0.68579285059578365</v>
      </c>
      <c r="F26" s="443">
        <v>5455</v>
      </c>
    </row>
    <row r="27" spans="2:6">
      <c r="B27" s="435" t="s">
        <v>140</v>
      </c>
      <c r="C27" s="63">
        <v>3891</v>
      </c>
      <c r="D27" s="64">
        <f t="shared" ref="D27:D37" si="2">+F27-C27</f>
        <v>1527</v>
      </c>
      <c r="E27" s="46">
        <f t="shared" si="1"/>
        <v>0.71816168327796237</v>
      </c>
      <c r="F27" s="443">
        <v>5418</v>
      </c>
    </row>
    <row r="28" spans="2:6">
      <c r="B28" s="435" t="s">
        <v>141</v>
      </c>
      <c r="C28" s="63">
        <v>3882</v>
      </c>
      <c r="D28" s="64">
        <f t="shared" si="2"/>
        <v>1526</v>
      </c>
      <c r="E28" s="46">
        <f t="shared" si="1"/>
        <v>0.71782544378698221</v>
      </c>
      <c r="F28" s="443">
        <v>5408</v>
      </c>
    </row>
    <row r="29" spans="2:6">
      <c r="B29" s="435" t="s">
        <v>142</v>
      </c>
      <c r="C29" s="63">
        <v>4673</v>
      </c>
      <c r="D29" s="64">
        <f t="shared" si="2"/>
        <v>2226</v>
      </c>
      <c r="E29" s="46">
        <f t="shared" si="1"/>
        <v>0.67734454268734601</v>
      </c>
      <c r="F29" s="443">
        <v>6899</v>
      </c>
    </row>
    <row r="30" spans="2:6">
      <c r="B30" s="435" t="s">
        <v>143</v>
      </c>
      <c r="C30" s="63">
        <v>4264</v>
      </c>
      <c r="D30" s="64">
        <f t="shared" si="2"/>
        <v>1789</v>
      </c>
      <c r="E30" s="46">
        <f t="shared" si="1"/>
        <v>0.70444407731703285</v>
      </c>
      <c r="F30" s="443">
        <v>6053</v>
      </c>
    </row>
    <row r="31" spans="2:6">
      <c r="B31" s="435" t="s">
        <v>144</v>
      </c>
      <c r="C31" s="63">
        <v>4700</v>
      </c>
      <c r="D31" s="64">
        <f t="shared" si="2"/>
        <v>1838</v>
      </c>
      <c r="E31" s="46">
        <f>+C31/F31</f>
        <v>0.71887427347812782</v>
      </c>
      <c r="F31" s="443">
        <v>6538</v>
      </c>
    </row>
    <row r="32" spans="2:6">
      <c r="B32" s="435" t="s">
        <v>145</v>
      </c>
      <c r="C32" s="63">
        <v>4717</v>
      </c>
      <c r="D32" s="64">
        <f t="shared" si="2"/>
        <v>2072</v>
      </c>
      <c r="E32" s="46">
        <f>+C32/F32</f>
        <v>0.69480041243187507</v>
      </c>
      <c r="F32" s="443">
        <v>6789</v>
      </c>
    </row>
    <row r="33" spans="2:6">
      <c r="B33" s="435" t="s">
        <v>146</v>
      </c>
      <c r="C33" s="63">
        <v>4728</v>
      </c>
      <c r="D33" s="64">
        <f t="shared" si="2"/>
        <v>2218</v>
      </c>
      <c r="E33" s="46">
        <f>+C33/F33</f>
        <v>0.68067952778577601</v>
      </c>
      <c r="F33" s="443">
        <v>6946</v>
      </c>
    </row>
    <row r="34" spans="2:6">
      <c r="B34" s="435" t="s">
        <v>177</v>
      </c>
      <c r="C34" s="63">
        <v>4205</v>
      </c>
      <c r="D34" s="64">
        <f t="shared" si="2"/>
        <v>1868</v>
      </c>
      <c r="E34" s="46">
        <v>0.69240902354684675</v>
      </c>
      <c r="F34" s="443">
        <v>6073</v>
      </c>
    </row>
    <row r="35" spans="2:6">
      <c r="B35" s="435" t="s">
        <v>186</v>
      </c>
      <c r="C35" s="63">
        <v>3980</v>
      </c>
      <c r="D35" s="64">
        <f t="shared" si="2"/>
        <v>1366</v>
      </c>
      <c r="E35" s="46">
        <v>0.69240902354684675</v>
      </c>
      <c r="F35" s="443">
        <v>5346</v>
      </c>
    </row>
    <row r="36" spans="2:6">
      <c r="B36" s="435" t="s">
        <v>185</v>
      </c>
      <c r="C36" s="63">
        <v>3344</v>
      </c>
      <c r="D36" s="64">
        <v>1344</v>
      </c>
      <c r="E36" s="46">
        <v>0.71331058020477811</v>
      </c>
      <c r="F36" s="443">
        <v>4688</v>
      </c>
    </row>
    <row r="37" spans="2:6">
      <c r="B37" s="435" t="s">
        <v>199</v>
      </c>
      <c r="C37" s="63">
        <v>4027</v>
      </c>
      <c r="D37" s="64">
        <f t="shared" si="2"/>
        <v>1685</v>
      </c>
      <c r="E37" s="46">
        <f>+C37/F37</f>
        <v>0.7050070028011205</v>
      </c>
      <c r="F37" s="443">
        <v>5712</v>
      </c>
    </row>
    <row r="38" spans="2:6">
      <c r="B38" s="435" t="s">
        <v>203</v>
      </c>
      <c r="C38" s="63">
        <v>3960</v>
      </c>
      <c r="D38" s="64">
        <f t="shared" ref="D38" si="3">+F38-C38</f>
        <v>1474</v>
      </c>
      <c r="E38" s="46">
        <f>+C38/F38</f>
        <v>0.72874493927125505</v>
      </c>
      <c r="F38" s="443">
        <v>5434</v>
      </c>
    </row>
    <row r="39" spans="2:6" ht="14.25" thickBot="1">
      <c r="B39" s="444" t="s">
        <v>209</v>
      </c>
      <c r="C39" s="445">
        <v>3738</v>
      </c>
      <c r="D39" s="449">
        <f t="shared" ref="D39" si="4">+F39-C39</f>
        <v>1375</v>
      </c>
      <c r="E39" s="446">
        <f>+C39/F39</f>
        <v>0.73107764521807161</v>
      </c>
      <c r="F39" s="447">
        <v>5113</v>
      </c>
    </row>
    <row r="40" spans="2:6" ht="14.25" thickBot="1">
      <c r="B40" s="153" t="s">
        <v>36</v>
      </c>
    </row>
    <row r="41" spans="2:6" ht="19.5" customHeight="1">
      <c r="B41" s="430" t="s">
        <v>16</v>
      </c>
      <c r="C41" s="431" t="s">
        <v>85</v>
      </c>
      <c r="D41" s="431" t="s">
        <v>89</v>
      </c>
      <c r="E41" s="448" t="s">
        <v>87</v>
      </c>
      <c r="F41" s="432" t="s">
        <v>84</v>
      </c>
    </row>
    <row r="42" spans="2:6">
      <c r="B42" s="433" t="s">
        <v>118</v>
      </c>
      <c r="C42" s="47">
        <v>617192</v>
      </c>
      <c r="D42" s="47">
        <v>450210</v>
      </c>
      <c r="E42" s="46">
        <f t="shared" ref="E42:E62" si="5">+C42/F42</f>
        <v>0.57821889035246332</v>
      </c>
      <c r="F42" s="434">
        <v>1067402</v>
      </c>
    </row>
    <row r="43" spans="2:6">
      <c r="B43" s="435" t="s">
        <v>119</v>
      </c>
      <c r="C43" s="49">
        <v>617562</v>
      </c>
      <c r="D43" s="49">
        <v>479304</v>
      </c>
      <c r="E43" s="46">
        <f t="shared" si="5"/>
        <v>0.56302410686446658</v>
      </c>
      <c r="F43" s="436">
        <v>1096866</v>
      </c>
    </row>
    <row r="44" spans="2:6">
      <c r="B44" s="435" t="s">
        <v>120</v>
      </c>
      <c r="C44" s="51">
        <v>563218</v>
      </c>
      <c r="D44" s="51">
        <v>357472</v>
      </c>
      <c r="E44" s="46">
        <f t="shared" si="5"/>
        <v>0.61173467725292985</v>
      </c>
      <c r="F44" s="437">
        <v>920690</v>
      </c>
    </row>
    <row r="45" spans="2:6">
      <c r="B45" s="435" t="s">
        <v>121</v>
      </c>
      <c r="C45" s="53">
        <v>639147</v>
      </c>
      <c r="D45" s="53">
        <v>387711</v>
      </c>
      <c r="E45" s="46">
        <f t="shared" si="5"/>
        <v>0.62242978094342161</v>
      </c>
      <c r="F45" s="438">
        <v>1026858</v>
      </c>
    </row>
    <row r="46" spans="2:6">
      <c r="B46" s="435" t="s">
        <v>122</v>
      </c>
      <c r="C46" s="55">
        <v>689573</v>
      </c>
      <c r="D46" s="55">
        <v>497735</v>
      </c>
      <c r="E46" s="46">
        <f t="shared" si="5"/>
        <v>0.58078695671215896</v>
      </c>
      <c r="F46" s="439">
        <v>1187308</v>
      </c>
    </row>
    <row r="47" spans="2:6">
      <c r="B47" s="435" t="s">
        <v>123</v>
      </c>
      <c r="C47" s="57">
        <v>768822</v>
      </c>
      <c r="D47" s="57">
        <v>510244</v>
      </c>
      <c r="E47" s="46">
        <f t="shared" si="5"/>
        <v>0.60108078863795922</v>
      </c>
      <c r="F47" s="440">
        <v>1279066</v>
      </c>
    </row>
    <row r="48" spans="2:6">
      <c r="B48" s="435" t="s">
        <v>124</v>
      </c>
      <c r="C48" s="59">
        <v>670244</v>
      </c>
      <c r="D48" s="59">
        <v>402798</v>
      </c>
      <c r="E48" s="46">
        <f t="shared" si="5"/>
        <v>0.62462047151928812</v>
      </c>
      <c r="F48" s="441">
        <v>1073042</v>
      </c>
    </row>
    <row r="49" spans="2:6">
      <c r="B49" s="435" t="s">
        <v>125</v>
      </c>
      <c r="C49" s="61">
        <v>813354</v>
      </c>
      <c r="D49" s="61">
        <v>496690</v>
      </c>
      <c r="E49" s="46">
        <f t="shared" si="5"/>
        <v>0.6208600627154508</v>
      </c>
      <c r="F49" s="442">
        <v>1310044</v>
      </c>
    </row>
    <row r="50" spans="2:6">
      <c r="B50" s="435" t="s">
        <v>126</v>
      </c>
      <c r="C50" s="63">
        <v>555733</v>
      </c>
      <c r="D50" s="63">
        <v>390840</v>
      </c>
      <c r="E50" s="46">
        <f t="shared" si="5"/>
        <v>0.58709999123152679</v>
      </c>
      <c r="F50" s="443">
        <v>946573</v>
      </c>
    </row>
    <row r="51" spans="2:6">
      <c r="B51" s="435" t="s">
        <v>127</v>
      </c>
      <c r="C51" s="63">
        <v>524592</v>
      </c>
      <c r="D51" s="63">
        <v>363950</v>
      </c>
      <c r="E51" s="46">
        <f t="shared" si="5"/>
        <v>0.59039640219595702</v>
      </c>
      <c r="F51" s="443">
        <v>888542</v>
      </c>
    </row>
    <row r="52" spans="2:6">
      <c r="B52" s="435" t="s">
        <v>128</v>
      </c>
      <c r="C52" s="63">
        <v>612660</v>
      </c>
      <c r="D52" s="63">
        <v>375547</v>
      </c>
      <c r="E52" s="46">
        <f t="shared" si="5"/>
        <v>0.61997132179796344</v>
      </c>
      <c r="F52" s="443">
        <v>988207</v>
      </c>
    </row>
    <row r="53" spans="2:6">
      <c r="B53" s="435" t="s">
        <v>129</v>
      </c>
      <c r="C53" s="63">
        <v>527636</v>
      </c>
      <c r="D53" s="63">
        <v>411848</v>
      </c>
      <c r="E53" s="46">
        <f t="shared" si="5"/>
        <v>0.56162318889943841</v>
      </c>
      <c r="F53" s="443">
        <v>939484</v>
      </c>
    </row>
    <row r="54" spans="2:6">
      <c r="B54" s="435" t="s">
        <v>130</v>
      </c>
      <c r="C54" s="63">
        <v>469956</v>
      </c>
      <c r="D54" s="63">
        <v>337973</v>
      </c>
      <c r="E54" s="46">
        <f t="shared" si="5"/>
        <v>0.58167982582627931</v>
      </c>
      <c r="F54" s="443">
        <v>807929</v>
      </c>
    </row>
    <row r="55" spans="2:6">
      <c r="B55" s="435" t="s">
        <v>131</v>
      </c>
      <c r="C55" s="63">
        <v>436559</v>
      </c>
      <c r="D55" s="63">
        <v>318964</v>
      </c>
      <c r="E55" s="46">
        <f t="shared" si="5"/>
        <v>0.57782357386869754</v>
      </c>
      <c r="F55" s="443">
        <v>755523</v>
      </c>
    </row>
    <row r="56" spans="2:6">
      <c r="B56" s="435" t="s">
        <v>132</v>
      </c>
      <c r="C56" s="63">
        <v>416707</v>
      </c>
      <c r="D56" s="63">
        <v>303559</v>
      </c>
      <c r="E56" s="46">
        <f t="shared" si="5"/>
        <v>0.57854598162345583</v>
      </c>
      <c r="F56" s="443">
        <v>720266</v>
      </c>
    </row>
    <row r="57" spans="2:6">
      <c r="B57" s="435" t="s">
        <v>133</v>
      </c>
      <c r="C57" s="63">
        <v>512466</v>
      </c>
      <c r="D57" s="63">
        <v>311913</v>
      </c>
      <c r="E57" s="46">
        <f t="shared" si="5"/>
        <v>0.62163883359474226</v>
      </c>
      <c r="F57" s="443">
        <v>824379</v>
      </c>
    </row>
    <row r="58" spans="2:6">
      <c r="B58" s="435" t="s">
        <v>134</v>
      </c>
      <c r="C58" s="63">
        <v>495498</v>
      </c>
      <c r="D58" s="63">
        <v>285426</v>
      </c>
      <c r="E58" s="46">
        <f t="shared" si="5"/>
        <v>0.63450220508013588</v>
      </c>
      <c r="F58" s="443">
        <v>780924</v>
      </c>
    </row>
    <row r="59" spans="2:6">
      <c r="B59" s="435" t="s">
        <v>135</v>
      </c>
      <c r="C59" s="63">
        <v>490483</v>
      </c>
      <c r="D59" s="63">
        <v>289061</v>
      </c>
      <c r="E59" s="46">
        <f t="shared" si="5"/>
        <v>0.62919219441109164</v>
      </c>
      <c r="F59" s="443">
        <v>779544</v>
      </c>
    </row>
    <row r="60" spans="2:6">
      <c r="B60" s="435" t="s">
        <v>136</v>
      </c>
      <c r="C60" s="63">
        <v>460345</v>
      </c>
      <c r="D60" s="63">
        <v>183476</v>
      </c>
      <c r="E60" s="46">
        <f t="shared" si="5"/>
        <v>0.71502016864936058</v>
      </c>
      <c r="F60" s="443">
        <v>643821</v>
      </c>
    </row>
    <row r="61" spans="2:6">
      <c r="B61" s="435" t="s">
        <v>137</v>
      </c>
      <c r="C61" s="63">
        <v>458331</v>
      </c>
      <c r="D61" s="63">
        <v>232527</v>
      </c>
      <c r="E61" s="46">
        <f>+C61/F61</f>
        <v>0.66342287416516854</v>
      </c>
      <c r="F61" s="443">
        <v>690858</v>
      </c>
    </row>
    <row r="62" spans="2:6">
      <c r="B62" s="435" t="s">
        <v>138</v>
      </c>
      <c r="C62" s="63">
        <v>401654</v>
      </c>
      <c r="D62" s="63">
        <v>135992</v>
      </c>
      <c r="E62" s="46">
        <f t="shared" si="5"/>
        <v>0.74706033337921229</v>
      </c>
      <c r="F62" s="443">
        <v>537646</v>
      </c>
    </row>
    <row r="63" spans="2:6">
      <c r="B63" s="435" t="s">
        <v>139</v>
      </c>
      <c r="C63" s="63">
        <v>409671</v>
      </c>
      <c r="D63" s="63">
        <v>144893</v>
      </c>
      <c r="E63" s="46">
        <f t="shared" ref="E63:E74" si="6">+C63/F63</f>
        <v>0.73872627866215623</v>
      </c>
      <c r="F63" s="443">
        <v>554564</v>
      </c>
    </row>
    <row r="64" spans="2:6">
      <c r="B64" s="435" t="s">
        <v>140</v>
      </c>
      <c r="C64" s="63">
        <v>415140</v>
      </c>
      <c r="D64" s="63">
        <f t="shared" ref="D64:D68" si="7">+F64-C64</f>
        <v>127681</v>
      </c>
      <c r="E64" s="46">
        <f t="shared" si="6"/>
        <v>0.76478249736100856</v>
      </c>
      <c r="F64" s="443">
        <v>542821</v>
      </c>
    </row>
    <row r="65" spans="2:6">
      <c r="B65" s="435" t="s">
        <v>141</v>
      </c>
      <c r="C65" s="63">
        <v>414638</v>
      </c>
      <c r="D65" s="63">
        <f t="shared" si="7"/>
        <v>137136</v>
      </c>
      <c r="E65" s="46">
        <f t="shared" si="6"/>
        <v>0.75146346148966792</v>
      </c>
      <c r="F65" s="443">
        <v>551774</v>
      </c>
    </row>
    <row r="66" spans="2:6">
      <c r="B66" s="435" t="s">
        <v>142</v>
      </c>
      <c r="C66" s="63">
        <v>513593</v>
      </c>
      <c r="D66" s="63">
        <f t="shared" si="7"/>
        <v>171946</v>
      </c>
      <c r="E66" s="46">
        <f t="shared" si="6"/>
        <v>0.74918130113676973</v>
      </c>
      <c r="F66" s="443">
        <v>685539</v>
      </c>
    </row>
    <row r="67" spans="2:6">
      <c r="B67" s="435" t="s">
        <v>143</v>
      </c>
      <c r="C67" s="63">
        <v>425186</v>
      </c>
      <c r="D67" s="63">
        <f t="shared" si="7"/>
        <v>130587</v>
      </c>
      <c r="E67" s="46">
        <f t="shared" si="6"/>
        <v>0.76503536515807713</v>
      </c>
      <c r="F67" s="443">
        <v>555773</v>
      </c>
    </row>
    <row r="68" spans="2:6">
      <c r="B68" s="435" t="s">
        <v>144</v>
      </c>
      <c r="C68" s="63">
        <v>451685</v>
      </c>
      <c r="D68" s="63">
        <f t="shared" si="7"/>
        <v>143575</v>
      </c>
      <c r="E68" s="46">
        <f>+C68/F68</f>
        <v>0.75880287605416119</v>
      </c>
      <c r="F68" s="443">
        <v>595260</v>
      </c>
    </row>
    <row r="69" spans="2:6">
      <c r="B69" s="435" t="s">
        <v>145</v>
      </c>
      <c r="C69" s="63">
        <v>457676</v>
      </c>
      <c r="D69" s="63">
        <f>+F69-C69</f>
        <v>149337</v>
      </c>
      <c r="E69" s="46">
        <f>+C69/F69</f>
        <v>0.75398055725330426</v>
      </c>
      <c r="F69" s="443">
        <v>607013</v>
      </c>
    </row>
    <row r="70" spans="2:6">
      <c r="B70" s="435" t="s">
        <v>146</v>
      </c>
      <c r="C70" s="63">
        <v>463593</v>
      </c>
      <c r="D70" s="63">
        <f t="shared" ref="D70:D74" si="8">+F70-C70</f>
        <v>157791</v>
      </c>
      <c r="E70" s="46">
        <f t="shared" ref="E70" si="9">+C70/F70</f>
        <v>0.74606523502375344</v>
      </c>
      <c r="F70" s="443">
        <v>621384</v>
      </c>
    </row>
    <row r="71" spans="2:6">
      <c r="B71" s="435" t="s">
        <v>177</v>
      </c>
      <c r="C71" s="63">
        <v>427750</v>
      </c>
      <c r="D71" s="63">
        <f t="shared" si="8"/>
        <v>131785</v>
      </c>
      <c r="E71" s="46">
        <v>0.7644740722206832</v>
      </c>
      <c r="F71" s="443">
        <v>559535</v>
      </c>
    </row>
    <row r="72" spans="2:6">
      <c r="B72" s="435" t="s">
        <v>186</v>
      </c>
      <c r="C72" s="63">
        <v>406186</v>
      </c>
      <c r="D72" s="63">
        <f t="shared" si="8"/>
        <v>105370</v>
      </c>
      <c r="E72" s="46">
        <v>0.7644740722206832</v>
      </c>
      <c r="F72" s="443">
        <v>511556</v>
      </c>
    </row>
    <row r="73" spans="2:6">
      <c r="B73" s="435" t="s">
        <v>185</v>
      </c>
      <c r="C73" s="63">
        <v>353664</v>
      </c>
      <c r="D73" s="63">
        <v>103174</v>
      </c>
      <c r="E73" s="46">
        <v>0.77415626545952831</v>
      </c>
      <c r="F73" s="443">
        <v>456838</v>
      </c>
    </row>
    <row r="74" spans="2:6">
      <c r="B74" s="435" t="s">
        <v>193</v>
      </c>
      <c r="C74" s="63">
        <v>413780</v>
      </c>
      <c r="D74" s="63">
        <f t="shared" si="8"/>
        <v>130599</v>
      </c>
      <c r="E74" s="46">
        <f t="shared" si="6"/>
        <v>0.76009544820795805</v>
      </c>
      <c r="F74" s="443">
        <v>544379</v>
      </c>
    </row>
    <row r="75" spans="2:6">
      <c r="B75" s="435" t="s">
        <v>201</v>
      </c>
      <c r="C75" s="63">
        <v>383491</v>
      </c>
      <c r="D75" s="63">
        <f t="shared" ref="D75" si="10">+F75-C75</f>
        <v>104151</v>
      </c>
      <c r="E75" s="46">
        <f t="shared" ref="E75" si="11">+C75/F75</f>
        <v>0.78641913534929309</v>
      </c>
      <c r="F75" s="443">
        <v>487642</v>
      </c>
    </row>
    <row r="76" spans="2:6" ht="14.25" thickBot="1">
      <c r="B76" s="444" t="s">
        <v>204</v>
      </c>
      <c r="C76" s="445">
        <v>349711</v>
      </c>
      <c r="D76" s="445">
        <f t="shared" ref="D76" si="12">+F76-C76</f>
        <v>93663</v>
      </c>
      <c r="E76" s="446">
        <f t="shared" ref="E76" si="13">+C76/F76</f>
        <v>0.7887494530576894</v>
      </c>
      <c r="F76" s="447">
        <v>443374</v>
      </c>
    </row>
  </sheetData>
  <phoneticPr fontId="2"/>
  <pageMargins left="1.3779527559055118" right="0.59055118110236227" top="0.78740157480314965" bottom="0.39370078740157483" header="0.51181102362204722" footer="0.51181102362204722"/>
  <pageSetup paperSize="9" scale="76" fitToWidth="2" fitToHeight="2" pageOrder="overThenDown" orientation="portrait" r:id="rId1"/>
  <headerFooter alignWithMargins="0">
    <oddFooter>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L40"/>
  <sheetViews>
    <sheetView view="pageBreakPreview" zoomScale="70" zoomScaleNormal="100" zoomScaleSheetLayoutView="70" workbookViewId="0">
      <pane ySplit="5" topLeftCell="A6" activePane="bottomLeft" state="frozen"/>
      <selection activeCell="G33" sqref="G33"/>
      <selection pane="bottomLeft" activeCell="G33" sqref="G33"/>
    </sheetView>
  </sheetViews>
  <sheetFormatPr defaultColWidth="9" defaultRowHeight="13.5"/>
  <cols>
    <col min="1" max="1" width="3.875" style="7" customWidth="1"/>
    <col min="2" max="2" width="13.625" style="6" customWidth="1"/>
    <col min="3" max="8" width="15.625" style="7" customWidth="1"/>
    <col min="9" max="16384" width="9" style="7"/>
  </cols>
  <sheetData>
    <row r="1" spans="2:8" ht="20.100000000000001" customHeight="1">
      <c r="B1" s="581" t="s">
        <v>74</v>
      </c>
      <c r="C1" s="581"/>
      <c r="D1" s="581"/>
      <c r="E1" s="581"/>
      <c r="F1" s="581"/>
      <c r="G1" s="581"/>
      <c r="H1" s="581"/>
    </row>
    <row r="2" spans="2:8" ht="20.100000000000001" customHeight="1"/>
    <row r="3" spans="2:8" ht="20.100000000000001" customHeight="1" thickBot="1">
      <c r="H3" s="19" t="s">
        <v>76</v>
      </c>
    </row>
    <row r="4" spans="2:8" ht="20.100000000000001" customHeight="1">
      <c r="B4" s="584"/>
      <c r="C4" s="582" t="s">
        <v>14</v>
      </c>
      <c r="D4" s="579"/>
      <c r="E4" s="583"/>
      <c r="F4" s="578" t="s">
        <v>34</v>
      </c>
      <c r="G4" s="579"/>
      <c r="H4" s="580"/>
    </row>
    <row r="5" spans="2:8" ht="20.100000000000001" customHeight="1" thickBot="1">
      <c r="B5" s="585"/>
      <c r="C5" s="125" t="s">
        <v>35</v>
      </c>
      <c r="D5" s="121" t="s">
        <v>36</v>
      </c>
      <c r="E5" s="126" t="s">
        <v>37</v>
      </c>
      <c r="F5" s="122" t="s">
        <v>35</v>
      </c>
      <c r="G5" s="121" t="s">
        <v>36</v>
      </c>
      <c r="H5" s="415" t="s">
        <v>37</v>
      </c>
    </row>
    <row r="6" spans="2:8" ht="20.100000000000001" customHeight="1" thickTop="1">
      <c r="B6" s="450" t="s">
        <v>38</v>
      </c>
      <c r="C6" s="127">
        <v>9582</v>
      </c>
      <c r="D6" s="120">
        <v>2207938</v>
      </c>
      <c r="E6" s="128">
        <v>26941521</v>
      </c>
      <c r="F6" s="123">
        <v>1117803</v>
      </c>
      <c r="G6" s="120">
        <v>269210058</v>
      </c>
      <c r="H6" s="417">
        <v>4057403868</v>
      </c>
    </row>
    <row r="7" spans="2:8" ht="20.100000000000001" customHeight="1">
      <c r="B7" s="451" t="s">
        <v>39</v>
      </c>
      <c r="C7" s="129">
        <v>9600</v>
      </c>
      <c r="D7" s="119">
        <v>2489265</v>
      </c>
      <c r="E7" s="130">
        <v>35328638</v>
      </c>
      <c r="F7" s="124">
        <v>1090661</v>
      </c>
      <c r="G7" s="119">
        <v>283420981</v>
      </c>
      <c r="H7" s="419">
        <v>4929143602</v>
      </c>
    </row>
    <row r="8" spans="2:8" ht="20.100000000000001" customHeight="1">
      <c r="B8" s="451" t="s">
        <v>40</v>
      </c>
      <c r="C8" s="129">
        <v>8762</v>
      </c>
      <c r="D8" s="119">
        <v>2063512</v>
      </c>
      <c r="E8" s="130">
        <v>29201420</v>
      </c>
      <c r="F8" s="124">
        <v>987769</v>
      </c>
      <c r="G8" s="119">
        <v>252259745</v>
      </c>
      <c r="H8" s="419">
        <v>4717955488</v>
      </c>
    </row>
    <row r="9" spans="2:8" ht="20.100000000000001" customHeight="1">
      <c r="B9" s="451" t="s">
        <v>41</v>
      </c>
      <c r="C9" s="129">
        <v>9174</v>
      </c>
      <c r="D9" s="119">
        <v>2111580</v>
      </c>
      <c r="E9" s="130">
        <v>32609431</v>
      </c>
      <c r="F9" s="124">
        <v>1016349</v>
      </c>
      <c r="G9" s="119">
        <v>246601113</v>
      </c>
      <c r="H9" s="419">
        <v>4604528118</v>
      </c>
    </row>
    <row r="10" spans="2:8" ht="20.100000000000001" customHeight="1">
      <c r="B10" s="451" t="s">
        <v>42</v>
      </c>
      <c r="C10" s="129">
        <v>9982</v>
      </c>
      <c r="D10" s="119">
        <v>2081326</v>
      </c>
      <c r="E10" s="130">
        <v>30209922</v>
      </c>
      <c r="F10" s="124">
        <v>1040837</v>
      </c>
      <c r="G10" s="119">
        <v>230654181</v>
      </c>
      <c r="H10" s="419">
        <v>4139146908</v>
      </c>
    </row>
    <row r="11" spans="2:8" ht="20.100000000000001" customHeight="1">
      <c r="B11" s="451" t="s">
        <v>43</v>
      </c>
      <c r="C11" s="129">
        <v>10279</v>
      </c>
      <c r="D11" s="119">
        <v>2276706</v>
      </c>
      <c r="E11" s="130">
        <v>35873291</v>
      </c>
      <c r="F11" s="124">
        <v>1090830</v>
      </c>
      <c r="G11" s="119">
        <v>238065617</v>
      </c>
      <c r="H11" s="419">
        <v>4130972013</v>
      </c>
    </row>
    <row r="12" spans="2:8" ht="20.100000000000001" customHeight="1">
      <c r="B12" s="451" t="s">
        <v>44</v>
      </c>
      <c r="C12" s="129">
        <v>9283</v>
      </c>
      <c r="D12" s="119">
        <v>2116066</v>
      </c>
      <c r="E12" s="130">
        <v>30756653</v>
      </c>
      <c r="F12" s="124">
        <v>1037455</v>
      </c>
      <c r="G12" s="119">
        <v>228145188</v>
      </c>
      <c r="H12" s="419">
        <v>3789191734</v>
      </c>
    </row>
    <row r="13" spans="2:8" ht="20.100000000000001" customHeight="1">
      <c r="B13" s="451" t="s">
        <v>45</v>
      </c>
      <c r="C13" s="129">
        <v>10409</v>
      </c>
      <c r="D13" s="119">
        <v>2296452</v>
      </c>
      <c r="E13" s="130">
        <v>33571624</v>
      </c>
      <c r="F13" s="124">
        <v>1159093</v>
      </c>
      <c r="G13" s="119">
        <v>259792768</v>
      </c>
      <c r="H13" s="419">
        <v>4333982148</v>
      </c>
    </row>
    <row r="14" spans="2:8" ht="20.100000000000001" customHeight="1">
      <c r="B14" s="451" t="s">
        <v>46</v>
      </c>
      <c r="C14" s="129">
        <v>8453</v>
      </c>
      <c r="D14" s="119">
        <v>2369492</v>
      </c>
      <c r="E14" s="130">
        <v>34446067</v>
      </c>
      <c r="F14" s="124">
        <v>951554</v>
      </c>
      <c r="G14" s="119">
        <v>227966262</v>
      </c>
      <c r="H14" s="419">
        <v>3792493134</v>
      </c>
    </row>
    <row r="15" spans="2:8" ht="20.100000000000001" customHeight="1">
      <c r="B15" s="451" t="s">
        <v>47</v>
      </c>
      <c r="C15" s="129">
        <v>7171</v>
      </c>
      <c r="D15" s="119">
        <v>1693176</v>
      </c>
      <c r="E15" s="130">
        <v>27025867</v>
      </c>
      <c r="F15" s="124">
        <v>841177</v>
      </c>
      <c r="G15" s="119">
        <v>195996590</v>
      </c>
      <c r="H15" s="419">
        <v>3243449073</v>
      </c>
    </row>
    <row r="16" spans="2:8" ht="20.100000000000001" customHeight="1">
      <c r="B16" s="451" t="s">
        <v>48</v>
      </c>
      <c r="C16" s="129">
        <v>7616</v>
      </c>
      <c r="D16" s="119">
        <v>1726579</v>
      </c>
      <c r="E16" s="130">
        <v>25843644</v>
      </c>
      <c r="F16" s="124">
        <v>860126</v>
      </c>
      <c r="G16" s="119">
        <v>194277657</v>
      </c>
      <c r="H16" s="419">
        <v>3204912961</v>
      </c>
    </row>
    <row r="17" spans="2:8" ht="20.100000000000001" customHeight="1">
      <c r="B17" s="451" t="s">
        <v>49</v>
      </c>
      <c r="C17" s="129">
        <v>7314</v>
      </c>
      <c r="D17" s="119">
        <v>1606944</v>
      </c>
      <c r="E17" s="130">
        <v>22929690</v>
      </c>
      <c r="F17" s="124">
        <v>846830</v>
      </c>
      <c r="G17" s="119">
        <v>200258659</v>
      </c>
      <c r="H17" s="419">
        <v>3156105006</v>
      </c>
    </row>
    <row r="18" spans="2:8" ht="20.100000000000001" customHeight="1">
      <c r="B18" s="451" t="s">
        <v>50</v>
      </c>
      <c r="C18" s="129">
        <v>6582</v>
      </c>
      <c r="D18" s="119">
        <v>1469287</v>
      </c>
      <c r="E18" s="130">
        <v>26684840</v>
      </c>
      <c r="F18" s="124">
        <v>769121</v>
      </c>
      <c r="G18" s="119">
        <v>181093193</v>
      </c>
      <c r="H18" s="419">
        <v>2827128132</v>
      </c>
    </row>
    <row r="19" spans="2:8" ht="20.100000000000001" customHeight="1">
      <c r="B19" s="451" t="s">
        <v>51</v>
      </c>
      <c r="C19" s="129">
        <v>6005</v>
      </c>
      <c r="D19" s="119">
        <v>1347025</v>
      </c>
      <c r="E19" s="130">
        <v>19563964</v>
      </c>
      <c r="F19" s="124">
        <v>732256</v>
      </c>
      <c r="G19" s="119">
        <v>172344269</v>
      </c>
      <c r="H19" s="419">
        <v>2678125701</v>
      </c>
    </row>
    <row r="20" spans="2:8" ht="20.100000000000001" customHeight="1">
      <c r="B20" s="451" t="s">
        <v>52</v>
      </c>
      <c r="C20" s="129">
        <v>5760</v>
      </c>
      <c r="D20" s="119">
        <v>1299380</v>
      </c>
      <c r="E20" s="130">
        <v>18215453</v>
      </c>
      <c r="F20" s="124">
        <v>736508</v>
      </c>
      <c r="G20" s="119">
        <v>173096346</v>
      </c>
      <c r="H20" s="419">
        <v>2645472406</v>
      </c>
    </row>
    <row r="21" spans="2:8" ht="20.100000000000001" customHeight="1">
      <c r="B21" s="451" t="s">
        <v>53</v>
      </c>
      <c r="C21" s="129">
        <v>6242</v>
      </c>
      <c r="D21" s="119">
        <v>1525480</v>
      </c>
      <c r="E21" s="130">
        <v>20961876</v>
      </c>
      <c r="F21" s="124">
        <v>747013</v>
      </c>
      <c r="G21" s="119">
        <v>181504756</v>
      </c>
      <c r="H21" s="419">
        <v>2734047017</v>
      </c>
    </row>
    <row r="22" spans="2:8" ht="20.100000000000001" customHeight="1">
      <c r="B22" s="451" t="s">
        <v>54</v>
      </c>
      <c r="C22" s="129">
        <v>6301</v>
      </c>
      <c r="D22" s="119">
        <v>1412747</v>
      </c>
      <c r="E22" s="130">
        <v>19342387</v>
      </c>
      <c r="F22" s="124">
        <v>725614</v>
      </c>
      <c r="G22" s="119">
        <v>186058118</v>
      </c>
      <c r="H22" s="419">
        <v>2802685023</v>
      </c>
    </row>
    <row r="23" spans="2:8" ht="20.100000000000001" customHeight="1">
      <c r="B23" s="451" t="s">
        <v>55</v>
      </c>
      <c r="C23" s="129">
        <v>6071</v>
      </c>
      <c r="D23" s="119">
        <v>1575681</v>
      </c>
      <c r="E23" s="130">
        <v>20227502</v>
      </c>
      <c r="F23" s="124">
        <v>731681</v>
      </c>
      <c r="G23" s="119">
        <v>188874535</v>
      </c>
      <c r="H23" s="419">
        <v>2884258483</v>
      </c>
    </row>
    <row r="24" spans="2:8" ht="20.100000000000001" customHeight="1">
      <c r="B24" s="451" t="s">
        <v>77</v>
      </c>
      <c r="C24" s="129">
        <v>5352</v>
      </c>
      <c r="D24" s="119">
        <v>1350596</v>
      </c>
      <c r="E24" s="130">
        <v>17959385</v>
      </c>
      <c r="F24" s="124">
        <v>637377</v>
      </c>
      <c r="G24" s="119">
        <v>160990717</v>
      </c>
      <c r="H24" s="419">
        <v>2489426901</v>
      </c>
    </row>
    <row r="25" spans="2:8" ht="20.100000000000001" customHeight="1">
      <c r="B25" s="451" t="s">
        <v>108</v>
      </c>
      <c r="C25" s="129">
        <v>5382</v>
      </c>
      <c r="D25" s="119">
        <v>1223353</v>
      </c>
      <c r="E25" s="130">
        <v>18450065</v>
      </c>
      <c r="F25" s="124">
        <v>629255</v>
      </c>
      <c r="G25" s="119">
        <v>157410982</v>
      </c>
      <c r="H25" s="419">
        <v>2680816104</v>
      </c>
    </row>
    <row r="26" spans="2:8" ht="19.5" customHeight="1">
      <c r="B26" s="451" t="s">
        <v>109</v>
      </c>
      <c r="C26" s="129">
        <v>4583</v>
      </c>
      <c r="D26" s="119">
        <v>932873</v>
      </c>
      <c r="E26" s="130">
        <v>14386383</v>
      </c>
      <c r="F26" s="124">
        <v>533509</v>
      </c>
      <c r="G26" s="119">
        <v>115485828</v>
      </c>
      <c r="H26" s="419">
        <v>2040661336</v>
      </c>
    </row>
    <row r="27" spans="2:8" ht="19.5" customHeight="1">
      <c r="B27" s="451" t="s">
        <v>110</v>
      </c>
      <c r="C27" s="129">
        <v>4859</v>
      </c>
      <c r="D27" s="119">
        <v>1016550</v>
      </c>
      <c r="E27" s="130">
        <v>15516128</v>
      </c>
      <c r="F27" s="124">
        <v>575693</v>
      </c>
      <c r="G27" s="119">
        <v>121455109</v>
      </c>
      <c r="H27" s="419">
        <v>2069126945</v>
      </c>
    </row>
    <row r="28" spans="2:8" ht="19.5" customHeight="1">
      <c r="B28" s="451" t="s">
        <v>111</v>
      </c>
      <c r="C28" s="129">
        <v>4946</v>
      </c>
      <c r="D28" s="119">
        <v>1118985</v>
      </c>
      <c r="E28" s="130">
        <v>17797144</v>
      </c>
      <c r="F28" s="124">
        <v>584300</v>
      </c>
      <c r="G28" s="119">
        <v>126508570</v>
      </c>
      <c r="H28" s="419">
        <v>2130298249</v>
      </c>
    </row>
    <row r="29" spans="2:8" ht="19.5" customHeight="1">
      <c r="B29" s="451" t="s">
        <v>112</v>
      </c>
      <c r="C29" s="132">
        <v>4693</v>
      </c>
      <c r="D29" s="133">
        <v>964347</v>
      </c>
      <c r="E29" s="134">
        <v>17835109</v>
      </c>
      <c r="F29" s="135">
        <v>608770</v>
      </c>
      <c r="G29" s="133">
        <v>132608530</v>
      </c>
      <c r="H29" s="452">
        <v>2202603101</v>
      </c>
    </row>
    <row r="30" spans="2:8" ht="19.5" customHeight="1">
      <c r="B30" s="451" t="s">
        <v>113</v>
      </c>
      <c r="C30" s="127">
        <v>6117</v>
      </c>
      <c r="D30" s="120">
        <v>1304621</v>
      </c>
      <c r="E30" s="128">
        <v>20503582</v>
      </c>
      <c r="F30" s="123">
        <v>676332</v>
      </c>
      <c r="G30" s="120">
        <v>147672808</v>
      </c>
      <c r="H30" s="417">
        <v>2543574124</v>
      </c>
    </row>
    <row r="31" spans="2:8" ht="19.5" customHeight="1">
      <c r="B31" s="451" t="s">
        <v>114</v>
      </c>
      <c r="C31" s="310">
        <v>4972</v>
      </c>
      <c r="D31" s="311">
        <v>1123736</v>
      </c>
      <c r="E31" s="312">
        <v>19195724</v>
      </c>
      <c r="F31" s="310">
        <v>592573</v>
      </c>
      <c r="G31" s="311">
        <v>134021335</v>
      </c>
      <c r="H31" s="453">
        <v>2460598293</v>
      </c>
    </row>
    <row r="32" spans="2:8" ht="19.5" customHeight="1">
      <c r="B32" s="451" t="s">
        <v>115</v>
      </c>
      <c r="C32" s="217">
        <v>4896</v>
      </c>
      <c r="D32" s="218">
        <v>1007779</v>
      </c>
      <c r="E32" s="220">
        <v>16937245</v>
      </c>
      <c r="F32" s="217">
        <v>587154</v>
      </c>
      <c r="G32" s="218">
        <v>129623858</v>
      </c>
      <c r="H32" s="226">
        <v>2513920080</v>
      </c>
    </row>
    <row r="33" spans="2:12" ht="19.5" customHeight="1">
      <c r="B33" s="451" t="s">
        <v>116</v>
      </c>
      <c r="C33" s="217">
        <v>5084</v>
      </c>
      <c r="D33" s="218">
        <v>1079268</v>
      </c>
      <c r="E33" s="220">
        <v>18862372</v>
      </c>
      <c r="F33" s="217">
        <v>609535</v>
      </c>
      <c r="G33" s="218">
        <v>132962092</v>
      </c>
      <c r="H33" s="226">
        <v>2631501828</v>
      </c>
    </row>
    <row r="34" spans="2:12" ht="19.5" customHeight="1">
      <c r="B34" s="451" t="s">
        <v>117</v>
      </c>
      <c r="C34" s="274">
        <v>5352</v>
      </c>
      <c r="D34" s="275">
        <v>1119097</v>
      </c>
      <c r="E34" s="276">
        <v>19720179</v>
      </c>
      <c r="F34" s="274">
        <v>604503</v>
      </c>
      <c r="G34" s="275">
        <v>134678953</v>
      </c>
      <c r="H34" s="277">
        <v>2769813169</v>
      </c>
    </row>
    <row r="35" spans="2:12" ht="19.5" customHeight="1">
      <c r="B35" s="451" t="s">
        <v>176</v>
      </c>
      <c r="C35" s="274">
        <v>5014</v>
      </c>
      <c r="D35" s="275">
        <v>967800</v>
      </c>
      <c r="E35" s="276">
        <v>19208125</v>
      </c>
      <c r="F35" s="274">
        <v>598154</v>
      </c>
      <c r="G35" s="275">
        <v>131149252</v>
      </c>
      <c r="H35" s="277">
        <v>2671768092</v>
      </c>
    </row>
    <row r="36" spans="2:12" ht="19.5" customHeight="1">
      <c r="B36" s="451" t="s">
        <v>190</v>
      </c>
      <c r="C36" s="217">
        <v>5093</v>
      </c>
      <c r="D36" s="345">
        <v>933499</v>
      </c>
      <c r="E36" s="346">
        <v>17367735</v>
      </c>
      <c r="F36" s="347">
        <v>599353</v>
      </c>
      <c r="G36" s="218">
        <v>127555033</v>
      </c>
      <c r="H36" s="226">
        <v>2728088441</v>
      </c>
      <c r="L36" s="349"/>
    </row>
    <row r="37" spans="2:12" ht="19.5" customHeight="1">
      <c r="B37" s="451" t="s">
        <v>183</v>
      </c>
      <c r="C37" s="344">
        <v>4378</v>
      </c>
      <c r="D37" s="218">
        <v>856470</v>
      </c>
      <c r="E37" s="220">
        <v>16621817</v>
      </c>
      <c r="F37" s="217">
        <v>534747</v>
      </c>
      <c r="G37" s="348">
        <v>113743649</v>
      </c>
      <c r="H37" s="413">
        <v>2430658238</v>
      </c>
    </row>
    <row r="38" spans="2:12" ht="19.5" customHeight="1">
      <c r="B38" s="451" t="s">
        <v>192</v>
      </c>
      <c r="C38" s="343">
        <v>4901</v>
      </c>
      <c r="D38" s="218">
        <v>885790</v>
      </c>
      <c r="E38" s="220">
        <v>17241330</v>
      </c>
      <c r="F38" s="217">
        <v>572712</v>
      </c>
      <c r="G38" s="342">
        <v>122238890</v>
      </c>
      <c r="H38" s="226">
        <v>2626070728</v>
      </c>
    </row>
    <row r="39" spans="2:12" ht="19.5" customHeight="1">
      <c r="B39" s="451" t="s">
        <v>200</v>
      </c>
      <c r="C39" s="351">
        <v>4832</v>
      </c>
      <c r="D39" s="352">
        <v>1018039</v>
      </c>
      <c r="E39" s="353">
        <v>21820381</v>
      </c>
      <c r="F39" s="351">
        <v>546616</v>
      </c>
      <c r="G39" s="352">
        <v>119466373</v>
      </c>
      <c r="H39" s="454">
        <v>2674681743</v>
      </c>
    </row>
    <row r="40" spans="2:12" ht="15" thickBot="1">
      <c r="B40" s="455" t="s">
        <v>206</v>
      </c>
      <c r="C40" s="248">
        <v>4196</v>
      </c>
      <c r="D40" s="249">
        <v>802037</v>
      </c>
      <c r="E40" s="250">
        <v>19090909</v>
      </c>
      <c r="F40" s="248">
        <v>502687</v>
      </c>
      <c r="G40" s="249">
        <v>111213656</v>
      </c>
      <c r="H40" s="251">
        <v>2856520110</v>
      </c>
    </row>
  </sheetData>
  <mergeCells count="4">
    <mergeCell ref="F4:H4"/>
    <mergeCell ref="B1:H1"/>
    <mergeCell ref="C4:E4"/>
    <mergeCell ref="B4:B5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12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住宅着工戸数　年次</vt:lpstr>
      <vt:lpstr>住宅着工戸数　年度次</vt:lpstr>
      <vt:lpstr>分譲住宅等　年度次</vt:lpstr>
      <vt:lpstr>木造・非木造　年度次</vt:lpstr>
      <vt:lpstr>建築着工数　年次</vt:lpstr>
      <vt:lpstr>建築着工数　年度次</vt:lpstr>
      <vt:lpstr>建築物　年度計</vt:lpstr>
      <vt:lpstr>建て方・構造</vt:lpstr>
      <vt:lpstr>建築物　年計</vt:lpstr>
      <vt:lpstr>マンション</vt:lpstr>
      <vt:lpstr>分譲住宅</vt:lpstr>
      <vt:lpstr>プレハブ等</vt:lpstr>
      <vt:lpstr>木造非木造</vt:lpstr>
      <vt:lpstr>木造割合</vt:lpstr>
      <vt:lpstr>プレハブ等!Print_Area</vt:lpstr>
      <vt:lpstr>マンション!Print_Area</vt:lpstr>
      <vt:lpstr>建て方・構造!Print_Area</vt:lpstr>
      <vt:lpstr>'建築着工数　年次'!Print_Area</vt:lpstr>
      <vt:lpstr>'建築着工数　年度次'!Print_Area</vt:lpstr>
      <vt:lpstr>'建築物　年計'!Print_Area</vt:lpstr>
      <vt:lpstr>'住宅着工戸数　年次'!Print_Area</vt:lpstr>
      <vt:lpstr>'住宅着工戸数　年度次'!Print_Area</vt:lpstr>
      <vt:lpstr>'分譲住宅等　年度次'!Print_Area</vt:lpstr>
      <vt:lpstr>'木造・非木造　年度次'!Print_Area</vt:lpstr>
      <vt:lpstr>建て方・構造!Print_Titles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SG17700のC14-4089</dc:creator>
  <cp:lastModifiedBy>sg17700のC20-5039</cp:lastModifiedBy>
  <cp:lastPrinted>2024-07-04T04:31:17Z</cp:lastPrinted>
  <dcterms:created xsi:type="dcterms:W3CDTF">2006-01-27T09:16:29Z</dcterms:created>
  <dcterms:modified xsi:type="dcterms:W3CDTF">2024-07-09T04:41:24Z</dcterms:modified>
</cp:coreProperties>
</file>