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Y:\02副業のフォルダ\決算統計\R4決算統計\18　財政状況資料集（３月）\08　HPアップロード（R2年度・R3年度分もアップし忘れているので併せて）\"/>
    </mc:Choice>
  </mc:AlternateContent>
  <bookViews>
    <workbookView xWindow="0" yWindow="600" windowWidth="19200" windowHeight="7845"/>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3" i="10" l="1"/>
  <c r="BG32" i="10"/>
  <c r="BG31" i="10"/>
  <c r="AO32" i="10"/>
  <c r="AO31" i="10"/>
  <c r="W32"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AM34" i="10"/>
  <c r="U34" i="10"/>
  <c r="BW33" i="10"/>
  <c r="AM33" i="10"/>
  <c r="U33" i="10"/>
  <c r="C32" i="10"/>
  <c r="C33" i="10" s="1"/>
  <c r="C34" i="10" s="1"/>
  <c r="C35" i="10" s="1"/>
  <c r="C36" i="10" s="1"/>
  <c r="C37" i="10" s="1"/>
  <c r="C38" i="10" s="1"/>
  <c r="C39" i="10" s="1"/>
  <c r="C40" i="10" s="1"/>
  <c r="C31" i="10"/>
  <c r="U31"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1" i="10"/>
  <c r="AM32" i="10" s="1"/>
  <c r="BE31" i="10" l="1"/>
  <c r="BE32" i="10" s="1"/>
  <c r="BE33" i="10" s="1"/>
  <c r="BW31" i="10" s="1"/>
  <c r="BW32" i="10" s="1"/>
  <c r="CO31" i="10" l="1"/>
  <c r="CO32" i="10" s="1"/>
  <c r="CO33" i="10" s="1"/>
  <c r="CO34" i="10" s="1"/>
  <c r="CO35" i="10" s="1"/>
  <c r="CO36" i="10" s="1"/>
  <c r="CO37" i="10" s="1"/>
  <c r="CO38" i="10" s="1"/>
  <c r="CO39" i="10" s="1"/>
  <c r="CO40" i="10" s="1"/>
</calcChain>
</file>

<file path=xl/sharedStrings.xml><?xml version="1.0" encoding="utf-8"?>
<sst xmlns="http://schemas.openxmlformats.org/spreadsheetml/2006/main" count="1446" uniqueCount="608">
  <si>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</si>
  <si>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</si>
  <si>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</si>
  <si>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</si>
  <si>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</si>
  <si>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</si>
  <si>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</si>
  <si>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</si>
  <si>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</si>
  <si>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</si>
  <si>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</si>
  <si>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</si>
  <si>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</si>
  <si>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</si>
  <si>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</si>
  <si>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</si>
  <si>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</si>
  <si>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</si>
  <si>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</si>
  <si>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</si>
  <si>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</si>
  <si>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</si>
  <si>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</si>
  <si>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</si>
  <si>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</si>
  <si>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</si>
  <si>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</si>
  <si>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</si>
  <si>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</si>
  <si>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</si>
  <si>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</si>
  <si>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</si>
  <si>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</si>
  <si>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</si>
  <si>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</si>
  <si>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</si>
  <si>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</si>
  <si>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</si>
  <si>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</si>
  <si>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</si>
  <si>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</si>
  <si>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</si>
  <si>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</si>
  <si>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</si>
  <si>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</si>
  <si>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</si>
  <si>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</si>
  <si>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</si>
  <si>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</si>
  <si>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</si>
  <si>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</si>
  <si>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</si>
  <si>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</si>
  <si>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</si>
  <si>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</si>
  <si>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</si>
  <si>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</si>
  <si>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</si>
  <si>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</si>
  <si>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</si>
  <si>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</si>
  <si>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</si>
  <si>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</si>
  <si>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</si>
  <si>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</si>
  <si>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</si>
  <si>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</si>
  <si>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</si>
  <si>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</si>
  <si>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</si>
  <si>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</si>
  <si>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</si>
  <si>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</si>
  <si>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</si>
  <si>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</si>
  <si>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</si>
  <si>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</si>
  <si>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</si>
  <si>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</si>
  <si>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</si>
  <si>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</si>
  <si>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香川県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</si>
  <si>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</si>
  <si>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</si>
  <si>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</si>
  <si>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</si>
  <si>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</si>
  <si>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</si>
  <si>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</si>
  <si>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</si>
  <si>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</si>
  <si>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</si>
  <si>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</si>
  <si>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</si>
  <si>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</si>
  <si>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</si>
  <si>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</si>
  <si>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</si>
  <si>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</si>
  <si>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</si>
  <si>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</si>
  <si>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</si>
  <si>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</si>
  <si>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</si>
  <si>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</si>
  <si>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</si>
  <si>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</si>
  <si>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</si>
  <si>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</si>
  <si>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</si>
  <si>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</si>
  <si>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</si>
  <si>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</si>
  <si>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</si>
  <si>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</si>
  <si>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-2.7</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</si>
  <si>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</si>
  <si>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</si>
  <si>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</si>
  <si>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</si>
  <si>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</si>
  <si>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</si>
  <si>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</si>
  <si>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</si>
  <si>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</si>
  <si>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</si>
  <si>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</si>
  <si>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</si>
  <si>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</si>
  <si>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</si>
  <si>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</si>
  <si>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</si>
  <si>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</si>
  <si>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</si>
  <si>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</si>
  <si>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</si>
  <si>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</si>
  <si>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</si>
  <si>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</si>
  <si>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</si>
  <si>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</si>
  <si>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-0.7</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</si>
  <si>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</si>
  <si>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</si>
  <si>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</si>
  <si>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-0.8</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</si>
  <si>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</si>
  <si>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</si>
  <si>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</si>
  <si>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</si>
  <si>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</si>
  <si>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</si>
  <si>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</si>
  <si>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</si>
  <si>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</si>
  <si>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</si>
  <si>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</si>
  <si>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</si>
  <si>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</si>
  <si>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</si>
  <si>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</si>
  <si>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</si>
  <si>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</si>
  <si>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</si>
  <si>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</si>
  <si>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</si>
  <si>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</si>
  <si>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</si>
  <si>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</si>
  <si>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</si>
  <si>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</si>
  <si>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</si>
  <si>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</si>
  <si>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</si>
  <si>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</si>
  <si>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</si>
  <si>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</si>
  <si>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</si>
  <si>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</si>
  <si>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</si>
  <si>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</si>
  <si>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</si>
  <si>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</si>
  <si>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</si>
  <si>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</si>
  <si>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香川県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</si>
  <si>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</si>
  <si>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</si>
  <si>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</si>
  <si>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</si>
  <si>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</si>
  <si>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</si>
  <si>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</si>
  <si>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</si>
  <si>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</si>
  <si>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</si>
  <si>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</si>
  <si>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</si>
  <si>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</si>
  <si>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</si>
  <si>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</si>
  <si>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</si>
  <si>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</si>
  <si>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</si>
  <si>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</si>
  <si>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</si>
  <si>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</si>
  <si>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</si>
  <si>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</si>
  <si>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</si>
  <si>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</si>
  <si>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</si>
  <si>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</si>
  <si>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</si>
  <si>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</si>
  <si>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</si>
  <si>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</si>
  <si>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</si>
  <si>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</si>
  <si>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</si>
  <si>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</si>
  <si>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</si>
  <si>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</si>
  <si>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</si>
  <si>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</si>
  <si>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</si>
  <si>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</si>
  <si>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</si>
  <si>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</si>
  <si>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</si>
  <si>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</si>
  <si>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</si>
  <si>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</si>
  <si>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</si>
  <si>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</si>
  <si>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</si>
  <si>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</si>
  <si>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</si>
  <si>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</si>
  <si>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</si>
  <si>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</si>
  <si>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</si>
  <si>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</si>
  <si>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</si>
  <si>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</si>
  <si>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</si>
  <si>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</si>
  <si>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</si>
  <si>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</si>
  <si>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</si>
  <si>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</si>
  <si>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</si>
  <si>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</si>
  <si>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</si>
  <si>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</si>
  <si>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</si>
  <si>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</si>
  <si>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</si>
  <si>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</si>
  <si>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</si>
  <si>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</si>
  <si>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</si>
  <si>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</si>
  <si>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</si>
  <si>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</si>
  <si>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</si>
  <si>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</si>
  <si>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</si>
  <si>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</si>
  <si>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</si>
  <si>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</si>
  <si>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</si>
  <si>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</si>
  <si>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</si>
  <si>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</si>
  <si>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</si>
  <si>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</si>
  <si>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</si>
  <si>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</si>
  <si>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</si>
  <si>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</si>
  <si>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</si>
  <si>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</si>
  <si>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</si>
  <si>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</si>
  <si>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</si>
  <si>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</si>
  <si>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</si>
  <si>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</si>
  <si>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</si>
  <si>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</si>
  <si>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</si>
  <si>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</si>
  <si>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</si>
  <si>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</si>
  <si>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</si>
  <si>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</si>
  <si>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</si>
  <si>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</si>
  <si>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</si>
  <si>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</si>
  <si>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</si>
  <si>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</si>
  <si>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</si>
  <si>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</si>
  <si>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</si>
  <si>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</si>
  <si>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</si>
  <si>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</si>
  <si>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</si>
  <si>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</si>
  <si>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</si>
  <si>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</si>
  <si>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</si>
  <si>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</si>
  <si>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</si>
  <si>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</si>
  <si>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</si>
  <si>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</si>
  <si>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</si>
  <si>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</si>
  <si>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</si>
  <si>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</si>
  <si>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</si>
  <si>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</si>
  <si>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</si>
  <si>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</si>
  <si>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</si>
  <si>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</si>
  <si>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</si>
  <si>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</si>
  <si>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</si>
  <si>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</si>
  <si>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</si>
  <si>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</si>
  <si>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</si>
  <si>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</si>
  <si>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</si>
  <si>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</si>
  <si>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</si>
  <si>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</si>
  <si>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</si>
  <si>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香川県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</si>
  <si>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</si>
  <si>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</si>
  <si>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</si>
  <si>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</si>
  <si>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</si>
  <si>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</si>
  <si>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</si>
  <si>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</si>
  <si>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</si>
  <si>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</si>
  <si>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</si>
  <si>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</si>
  <si>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</si>
  <si>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</si>
  <si>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</si>
  <si>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</si>
  <si>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</si>
  <si>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</si>
  <si>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</si>
  <si>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</si>
  <si>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母子父子寡婦福祉資金特別会計</t>
    <phoneticPr fontId="3"/>
  </si>
  <si>
    <t>中小企業高度化資金特別会計</t>
    <phoneticPr fontId="3"/>
  </si>
  <si>
    <t>集中管理特別会計</t>
    <phoneticPr fontId="3"/>
  </si>
  <si>
    <t>証紙特別会計</t>
    <phoneticPr fontId="3"/>
  </si>
  <si>
    <t>栗林公園特別会計</t>
    <phoneticPr fontId="3"/>
  </si>
  <si>
    <t>吉野川総合開発香川用水建設事業特別会計</t>
    <phoneticPr fontId="3"/>
  </si>
  <si>
    <t>林業・木材産業改善資金特別会計</t>
    <phoneticPr fontId="3"/>
  </si>
  <si>
    <t>沿岸漁業改善資金特別会計</t>
    <phoneticPr fontId="3"/>
  </si>
  <si>
    <t>県立大学特別会計</t>
    <phoneticPr fontId="3"/>
  </si>
  <si>
    <t>奨学金特別会計</t>
    <phoneticPr fontId="3"/>
  </si>
  <si>
    <t>県債管理特別会計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</si>
  <si>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</si>
  <si>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</si>
  <si>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</si>
  <si>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</si>
  <si>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</si>
  <si>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</si>
  <si>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</si>
  <si>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</si>
  <si>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</si>
  <si>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</si>
  <si>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</si>
  <si>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</si>
  <si>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</si>
  <si>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</si>
  <si>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t>
    <phoneticPr fontId="3"/>
  </si>
  <si>
    <t>駐車場事業特別会計</t>
    <phoneticPr fontId="3"/>
  </si>
  <si>
    <t>香川県立病院事業会計</t>
    <phoneticPr fontId="3"/>
  </si>
  <si>
    <t>法適用企業</t>
    <phoneticPr fontId="3"/>
  </si>
  <si>
    <t>香川県流域下水道事業会計</t>
    <phoneticPr fontId="3"/>
  </si>
  <si>
    <t>臨海工業地帯造成事業特別会計</t>
    <phoneticPr fontId="3"/>
  </si>
  <si>
    <t>法非適用企業</t>
    <phoneticPr fontId="3"/>
  </si>
  <si>
    <t>番の州地区臨海工業用土地造成事業特別会計</t>
    <phoneticPr fontId="3"/>
  </si>
  <si>
    <t>内陸工業団地造成事業特別会計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</si>
  <si>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</si>
  <si>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</si>
  <si>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</si>
  <si>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</si>
  <si>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</si>
  <si>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</si>
  <si>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</si>
  <si>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</si>
  <si>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</si>
  <si>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</si>
  <si>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</si>
  <si>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</si>
  <si>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</si>
  <si>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</si>
  <si>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</si>
  <si>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</si>
  <si>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</si>
  <si>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</si>
  <si>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</si>
  <si>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</si>
  <si>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</si>
  <si>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</si>
  <si>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</si>
  <si>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</si>
  <si>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</si>
  <si>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</si>
  <si>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</si>
  <si>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</si>
  <si>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</si>
  <si>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</si>
  <si>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</si>
  <si>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</si>
  <si>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</si>
  <si>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</si>
  <si>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</si>
  <si>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</si>
  <si>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</si>
  <si>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</si>
  <si>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</si>
  <si>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</si>
  <si>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</si>
  <si>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</si>
  <si>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</si>
  <si>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</si>
  <si>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</si>
  <si>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</si>
  <si>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</si>
  <si>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</si>
  <si>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</si>
  <si>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</si>
  <si>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</si>
  <si>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</si>
  <si>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</si>
  <si>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</si>
  <si>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</si>
  <si>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</si>
  <si>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香川県立病院事業会計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</si>
  <si>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</si>
  <si>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</si>
  <si>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</si>
  <si>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</si>
  <si>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駐車場事業特別会計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</si>
  <si>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</si>
  <si>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</si>
  <si>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</si>
  <si>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</si>
  <si>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</si>
  <si>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</si>
  <si>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</si>
  <si>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</si>
  <si>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</si>
  <si>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</si>
  <si>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</si>
  <si>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</si>
  <si>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</si>
  <si>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</si>
  <si>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</si>
  <si>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</si>
  <si>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</si>
  <si>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</si>
  <si>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</si>
  <si>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</si>
  <si>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</si>
  <si>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</si>
  <si>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</si>
  <si>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</si>
  <si>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</si>
  <si>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</si>
  <si>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</si>
  <si>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</si>
  <si>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</si>
  <si>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</si>
  <si>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</si>
  <si>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</si>
  <si>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</si>
  <si>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</si>
  <si>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</si>
  <si>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</si>
  <si>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</si>
  <si>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</si>
  <si>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</si>
  <si>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</si>
  <si>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</si>
  <si>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</si>
  <si>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</si>
  <si>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</si>
  <si>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</si>
  <si>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</si>
  <si>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</si>
  <si>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</si>
  <si>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</si>
  <si>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</si>
  <si>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</si>
  <si>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</si>
  <si>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</si>
  <si>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</si>
  <si>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</si>
  <si>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</si>
  <si>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</si>
  <si>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</si>
  <si>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</si>
  <si>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</si>
  <si>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</si>
  <si>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</si>
  <si>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</si>
  <si>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</si>
  <si>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</si>
  <si>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</si>
  <si>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</si>
  <si>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</si>
  <si>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</si>
  <si>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</si>
  <si>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</si>
  <si>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</si>
  <si>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</si>
  <si>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</si>
  <si>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</si>
  <si>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</si>
  <si>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</si>
  <si>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</si>
  <si>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</si>
  <si>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</si>
  <si>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</si>
  <si>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</si>
  <si>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1.20</t>
  </si>
  <si>
    <t>▲ 0.01</t>
  </si>
  <si>
    <t>▲ 1.93</t>
  </si>
  <si>
    <t>一般会計</t>
  </si>
  <si>
    <t>香川県立病院事業会計</t>
  </si>
  <si>
    <t>証紙特別会計</t>
  </si>
  <si>
    <t>香川県流域下水道事業会計</t>
  </si>
  <si>
    <t>奨学金特別会計</t>
  </si>
  <si>
    <t>集中管理特別会計</t>
  </si>
  <si>
    <t>母子父子寡婦福祉資金特別会計</t>
  </si>
  <si>
    <t>中小企業高度化資金特別会計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</si>
  <si>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</si>
  <si>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</si>
  <si>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</si>
  <si>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</si>
  <si>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</si>
  <si>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</si>
  <si>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</si>
  <si>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</si>
  <si>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t>
    <phoneticPr fontId="2"/>
  </si>
  <si>
    <t>公益財団法人　香川県環境保全公社</t>
  </si>
  <si>
    <t>公益財団法人　香川県下水道公社</t>
  </si>
  <si>
    <t>公益財団法人　香川県児童・青少年健全育成事業団</t>
  </si>
  <si>
    <t>公益財団法人　明治百年記念香川県青少年基金</t>
  </si>
  <si>
    <t>公益財団法人　香川県水産振興基金</t>
  </si>
  <si>
    <t>公益財団法人　かがわ水と緑の財団</t>
  </si>
  <si>
    <t>公益財団法人　瀬戸大橋記念公園管理協会</t>
  </si>
  <si>
    <t>公益財団法人　置県百年記念香川県文化芸術振興財団</t>
  </si>
  <si>
    <t>公益財団法人　香川県国際交流協会</t>
  </si>
  <si>
    <t>公益財団法人　香川いのちのリレー財団</t>
  </si>
  <si>
    <t>公益財団法人　香川県食鳥衛生検査センター</t>
  </si>
  <si>
    <t>公益財団法人　香川県身体障害者団体連合会</t>
  </si>
  <si>
    <t>公益財団法人　香川県暴力追放運動推進センター</t>
  </si>
  <si>
    <t>公益財団法人　香川県建設技術センター</t>
  </si>
  <si>
    <t>公益財団法人　かがわ産業支援財団</t>
  </si>
  <si>
    <t>公益財団法人　かがわ健康福祉機構</t>
  </si>
  <si>
    <t>公益財団法人　香川県農地機構</t>
  </si>
  <si>
    <t>公益財団法人　香川県農業振興公社 ※H25決算
公益財団法人　香川県農地機構 ※H26予算</t>
  </si>
  <si>
    <t>公益財団法人　吉野川水源地域対策基金</t>
  </si>
  <si>
    <t>公益財団法人　香川県生活衛生営業指導センター</t>
  </si>
  <si>
    <t>公益財団法人　高松観光コンベンション・ビューロー</t>
  </si>
  <si>
    <t>公益社団法人　香川県青果物協会</t>
  </si>
  <si>
    <t>公益社団法人　香川県畜産協会</t>
  </si>
  <si>
    <t>瀬戸大橋高速鉄道保有株式会社</t>
  </si>
  <si>
    <t>一般財団法人　かがわ県産品振興機構</t>
  </si>
  <si>
    <t>法非適用企業</t>
    <rPh sb="0" eb="1">
      <t>ホウ</t>
    </rPh>
    <rPh sb="1" eb="2">
      <t>ヒ</t>
    </rPh>
    <rPh sb="2" eb="4">
      <t>テキヨウ</t>
    </rPh>
    <rPh sb="4" eb="6">
      <t>キギョウ</t>
    </rPh>
    <phoneticPr fontId="2"/>
  </si>
  <si>
    <t>香川県広域水道企業団（水道事業会計）</t>
    <rPh sb="0" eb="3">
      <t>カガワケン</t>
    </rPh>
    <rPh sb="3" eb="5">
      <t>コウイキ</t>
    </rPh>
    <rPh sb="5" eb="7">
      <t>スイドウ</t>
    </rPh>
    <rPh sb="7" eb="9">
      <t>キギョウ</t>
    </rPh>
    <rPh sb="9" eb="10">
      <t>ダン</t>
    </rPh>
    <rPh sb="11" eb="13">
      <t>スイドウ</t>
    </rPh>
    <rPh sb="13" eb="15">
      <t>ジギョウ</t>
    </rPh>
    <rPh sb="15" eb="17">
      <t>カイケイ</t>
    </rPh>
    <phoneticPr fontId="2"/>
  </si>
  <si>
    <t>法適用企業</t>
    <rPh sb="0" eb="1">
      <t>ホウ</t>
    </rPh>
    <rPh sb="1" eb="3">
      <t>テキヨウ</t>
    </rPh>
    <rPh sb="3" eb="5">
      <t>キギョウ</t>
    </rPh>
    <phoneticPr fontId="2"/>
  </si>
  <si>
    <t>香川県広域水道企業団（工業用水事業会計）</t>
    <rPh sb="0" eb="3">
      <t>カガワケン</t>
    </rPh>
    <rPh sb="3" eb="5">
      <t>コウイキ</t>
    </rPh>
    <rPh sb="5" eb="7">
      <t>スイドウ</t>
    </rPh>
    <rPh sb="7" eb="9">
      <t>キギョウ</t>
    </rPh>
    <rPh sb="9" eb="10">
      <t>ダン</t>
    </rPh>
    <rPh sb="11" eb="13">
      <t>コウギョウ</t>
    </rPh>
    <rPh sb="13" eb="15">
      <t>ヨウスイ</t>
    </rPh>
    <rPh sb="15" eb="17">
      <t>ジギョウ</t>
    </rPh>
    <rPh sb="17" eb="19">
      <t>カイケイ</t>
    </rPh>
    <phoneticPr fontId="2"/>
  </si>
  <si>
    <t>吉野川総合開発香川用水事業基金</t>
    <rPh sb="0" eb="3">
      <t>ヨシノガワ</t>
    </rPh>
    <rPh sb="3" eb="7">
      <t>ソウゴウカイハツ</t>
    </rPh>
    <rPh sb="7" eb="11">
      <t>カガワヨウスイ</t>
    </rPh>
    <rPh sb="11" eb="13">
      <t>ジギョウ</t>
    </rPh>
    <rPh sb="13" eb="15">
      <t>キキン</t>
    </rPh>
    <phoneticPr fontId="3"/>
  </si>
  <si>
    <t>香川県地域医療介護総合確保基金</t>
    <rPh sb="0" eb="3">
      <t>カガワケン</t>
    </rPh>
    <rPh sb="3" eb="9">
      <t>チイキイリョウカイゴ</t>
    </rPh>
    <rPh sb="9" eb="11">
      <t>ソウゴウ</t>
    </rPh>
    <rPh sb="11" eb="13">
      <t>カクホ</t>
    </rPh>
    <rPh sb="13" eb="15">
      <t>キキン</t>
    </rPh>
    <phoneticPr fontId="3"/>
  </si>
  <si>
    <t>香川県長期投資準備基金</t>
    <rPh sb="0" eb="3">
      <t>カガワケン</t>
    </rPh>
    <rPh sb="3" eb="7">
      <t>チョウキトウシ</t>
    </rPh>
    <rPh sb="7" eb="9">
      <t>ジュンビ</t>
    </rPh>
    <rPh sb="9" eb="11">
      <t>キキン</t>
    </rPh>
    <phoneticPr fontId="3"/>
  </si>
  <si>
    <t>香川県後期高齢者医療財政安定化基金</t>
    <rPh sb="0" eb="3">
      <t>カガワケン</t>
    </rPh>
    <rPh sb="3" eb="8">
      <t>コウキコウレイシャ</t>
    </rPh>
    <rPh sb="8" eb="12">
      <t>イリョウザイセイ</t>
    </rPh>
    <rPh sb="12" eb="15">
      <t>アンテイカ</t>
    </rPh>
    <rPh sb="15" eb="17">
      <t>キキン</t>
    </rPh>
    <phoneticPr fontId="3"/>
  </si>
  <si>
    <t>香川県中山間地域等保全基金</t>
    <rPh sb="0" eb="2">
      <t>カガワ</t>
    </rPh>
    <rPh sb="2" eb="3">
      <t>ケン</t>
    </rPh>
    <rPh sb="3" eb="6">
      <t>チュウサンカン</t>
    </rPh>
    <rPh sb="6" eb="8">
      <t>チイキ</t>
    </rPh>
    <rPh sb="8" eb="9">
      <t>トウ</t>
    </rPh>
    <rPh sb="9" eb="11">
      <t>ホゼン</t>
    </rPh>
    <rPh sb="11" eb="13">
      <t>キキン</t>
    </rPh>
    <phoneticPr fontId="3"/>
  </si>
  <si>
    <t>-</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</si>
  <si>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</si>
  <si>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</si>
  <si>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</si>
  <si>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</si>
  <si>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</si>
  <si>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将来負担比率については、近年は上昇傾向にありましたが、令和２年度は下降に転じました。
グループ内平均値との比較では、将来負担比率と実質公債費率のいずれも低い水準で推移しています。
今後、財政運営指針（令和３年度～令和７年度）に基づき、一般会計及び全会計の臨時財政対策債を除く県債残高を減少させるとともに、さらに元金プライマリーバランスの黒字化を図り、一般会計及び全会計の県債残高の減少を目指していきます。</t>
    <rPh sb="27" eb="29">
      <t>レイワ</t>
    </rPh>
    <rPh sb="30" eb="32">
      <t>ネンド</t>
    </rPh>
    <rPh sb="33" eb="35">
      <t>カコウ</t>
    </rPh>
    <rPh sb="36" eb="37">
      <t>テン</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</si>
  <si>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</si>
  <si>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</si>
  <si>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</si>
  <si>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いずれも前年度に比べて上昇しましたが、グループ内平均値との比較では、低い水準で推移しています。
　「香川県ファシリティマネジメント推進計画」や「香川県県有建物長寿命化指針」に基づき、計画的な予防保全を実施することにより、建物の長寿命化、改修・修繕費用の総額抑制を図っていくこととしており、有形固定資産減価償却率は今後も上昇傾向が続くことが想定されますが、これまでの取組みを継続し、計画的に施設整備・維持補修を行っていくことで、将来負担比率の上昇の抑制を図っていきます。</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</si>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</sst>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7">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188" fontId="1" fillId="6" borderId="34" xfId="17" applyNumberFormat="1" applyFont="1" applyFill="1" applyBorder="1" applyAlignment="1">
      <alignment horizontal="center" vertical="center"/>
    </xf>
    <xf numFmtId="179" fontId="1" fillId="6" borderId="0" xfId="17" applyNumberFormat="1" applyFont="1" applyFill="1" applyAlignment="1">
      <alignment horizontal="center" vertical="center" wrapText="1"/>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0" fontId="1" fillId="0" borderId="0" xfId="16" applyFont="1" applyAlignment="1">
      <alignment horizontal="center" vertical="center"/>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0" fontId="1" fillId="0" borderId="34" xfId="16" applyFont="1" applyBorder="1" applyAlignment="1">
      <alignment horizontal="center" vertical="center"/>
    </xf>
    <xf numFmtId="188" fontId="1" fillId="6" borderId="0" xfId="17" applyNumberFormat="1" applyFont="1" applyFill="1" applyAlignment="1">
      <alignment horizontal="center" vertical="center"/>
    </xf>
    <xf numFmtId="179" fontId="1" fillId="6" borderId="34" xfId="17" applyNumberFormat="1" applyFont="1" applyFill="1" applyBorder="1" applyAlignment="1">
      <alignment horizontal="center" vertical="center" wrapText="1"/>
    </xf>
    <xf numFmtId="178" fontId="11" fillId="0" borderId="0" xfId="16" applyNumberFormat="1" applyAlignment="1">
      <alignment horizontal="center" vertical="center"/>
    </xf>
    <xf numFmtId="179" fontId="1" fillId="0" borderId="0" xfId="17" applyNumberFormat="1" applyFont="1" applyAlignment="1">
      <alignment horizontal="center" vertical="center" wrapText="1"/>
    </xf>
    <xf numFmtId="188" fontId="1" fillId="6" borderId="0" xfId="17" applyNumberFormat="1" applyFont="1" applyFill="1" applyAlignment="1">
      <alignment horizontal="center" vertical="center" wrapText="1"/>
    </xf>
    <xf numFmtId="188" fontId="1" fillId="0" borderId="0" xfId="16" applyNumberFormat="1" applyFont="1" applyAlignment="1">
      <alignment horizontal="center" vertical="center"/>
    </xf>
  </cellXfs>
  <cellStyles count="21">
    <cellStyle name="標準" xfId="0" builtinId="0"/>
    <cellStyle name="標準 2" xfId="6"/>
    <cellStyle name="標準 2 2" xfId="7"/>
    <cellStyle name="標準 3" xfId="10"/>
    <cellStyle name="標準 3 3" xfId="11"/>
    <cellStyle name="標準 4" xfId="5"/>
    <cellStyle name="標準 4_APAHO401600" xfId="1"/>
    <cellStyle name="標準 4_APAHO401900" xfId="4"/>
    <cellStyle name="標準 4_ZJ08_022012_青森市_2010" xfId="3"/>
    <cellStyle name="標準 6" xfId="8"/>
    <cellStyle name="標準 6_APAHO401000" xfId="9"/>
    <cellStyle name="標準 6_APAHO401200_O-JJ1016-001-3_財政状況資料集(決算状況カード(各会計・関係団体))(Rev2)2" xfId="15"/>
    <cellStyle name="標準 6_APAHO402200_O-JJ1016-001-3_財政状況資料集(決算状況カード(各会計・関係団体))(Rev2)2" xfId="12"/>
    <cellStyle name="標準 7" xfId="20"/>
    <cellStyle name="標準_【レイアウト】（県）資料３（Ｐ２）　歳出比較分析表" xfId="16"/>
    <cellStyle name="標準_【レイアウト】（市）資料３（Ｐ２）　歳出比較分析表" xfId="17"/>
    <cellStyle name="標準_APAHO251300" xfId="18"/>
    <cellStyle name="標準_APAHO252300" xfId="19"/>
    <cellStyle name="標準_Book1" xfId="13"/>
    <cellStyle name="標準_O-JJ0722-001-3_決算状況カード(各会計・関係団体)_O-JJ1016-001-3_財政状況資料集(決算状況カード(各会計・関係団体))(Rev2)2" xfId="14"/>
    <cellStyle name="標準_O-JJ0722-001-8_連結実質赤字比率に係る赤字・黒字の構成分析"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72635</c:v>
                </c:pt>
                <c:pt idx="1">
                  <c:v>77936</c:v>
                </c:pt>
                <c:pt idx="2">
                  <c:v>82531</c:v>
                </c:pt>
                <c:pt idx="3">
                  <c:v>91743</c:v>
                </c:pt>
                <c:pt idx="4">
                  <c:v>95429</c:v>
                </c:pt>
              </c:numCache>
            </c:numRef>
          </c:val>
          <c:smooth val="0"/>
          <c:extLst>
            <c:ext xmlns:c16="http://schemas.microsoft.com/office/drawing/2014/chart" uri="{C3380CC4-5D6E-409C-BE32-E72D297353CC}">
              <c16:uniqueId val="{00000000-A3B5-42FF-86E2-D39E50A342DD}"/>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61465</c:v>
                </c:pt>
                <c:pt idx="1">
                  <c:v>57880</c:v>
                </c:pt>
                <c:pt idx="2">
                  <c:v>59053</c:v>
                </c:pt>
                <c:pt idx="3">
                  <c:v>63419</c:v>
                </c:pt>
                <c:pt idx="4">
                  <c:v>67962</c:v>
                </c:pt>
              </c:numCache>
            </c:numRef>
          </c:val>
          <c:smooth val="0"/>
          <c:extLst>
            <c:ext xmlns:c16="http://schemas.microsoft.com/office/drawing/2014/chart" uri="{C3380CC4-5D6E-409C-BE32-E72D297353CC}">
              <c16:uniqueId val="{00000001-A3B5-42FF-86E2-D39E50A342DD}"/>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2.35</c:v>
                </c:pt>
                <c:pt idx="1">
                  <c:v>1.96</c:v>
                </c:pt>
                <c:pt idx="2">
                  <c:v>1.68</c:v>
                </c:pt>
                <c:pt idx="3">
                  <c:v>2.0299999999999998</c:v>
                </c:pt>
                <c:pt idx="4">
                  <c:v>3.74</c:v>
                </c:pt>
              </c:numCache>
            </c:numRef>
          </c:val>
          <c:extLst>
            <c:ext xmlns:c16="http://schemas.microsoft.com/office/drawing/2014/chart" uri="{C3380CC4-5D6E-409C-BE32-E72D297353CC}">
              <c16:uniqueId val="{00000000-7A94-4A7D-85DA-B2E3EA0D84AD}"/>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6.07</c:v>
                </c:pt>
                <c:pt idx="1">
                  <c:v>6.51</c:v>
                </c:pt>
                <c:pt idx="2">
                  <c:v>4.8600000000000003</c:v>
                </c:pt>
                <c:pt idx="3">
                  <c:v>4.74</c:v>
                </c:pt>
                <c:pt idx="4">
                  <c:v>4.62</c:v>
                </c:pt>
              </c:numCache>
            </c:numRef>
          </c:val>
          <c:extLst>
            <c:ext xmlns:c16="http://schemas.microsoft.com/office/drawing/2014/chart" uri="{C3380CC4-5D6E-409C-BE32-E72D297353CC}">
              <c16:uniqueId val="{00000001-7A94-4A7D-85DA-B2E3EA0D84AD}"/>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-1.2</c:v>
                </c:pt>
                <c:pt idx="1">
                  <c:v>-0.01</c:v>
                </c:pt>
                <c:pt idx="2">
                  <c:v>-1.93</c:v>
                </c:pt>
                <c:pt idx="3">
                  <c:v>0.22</c:v>
                </c:pt>
                <c:pt idx="4">
                  <c:v>1.66</c:v>
                </c:pt>
              </c:numCache>
            </c:numRef>
          </c:val>
          <c:smooth val="0"/>
          <c:extLst>
            <c:ext xmlns:c16="http://schemas.microsoft.com/office/drawing/2014/chart" uri="{C3380CC4-5D6E-409C-BE32-E72D297353CC}">
              <c16:uniqueId val="{00000002-7A94-4A7D-85DA-B2E3EA0D84AD}"/>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6.11</c:v>
                </c:pt>
                <c:pt idx="2">
                  <c:v>#N/A</c:v>
                </c:pt>
                <c:pt idx="3">
                  <c:v>5.89</c:v>
                </c:pt>
                <c:pt idx="4">
                  <c:v>#N/A</c:v>
                </c:pt>
                <c:pt idx="5">
                  <c:v>0.19</c:v>
                </c:pt>
                <c:pt idx="6">
                  <c:v>#N/A</c:v>
                </c:pt>
                <c:pt idx="7">
                  <c:v>0.19</c:v>
                </c:pt>
                <c:pt idx="8">
                  <c:v>#N/A</c:v>
                </c:pt>
                <c:pt idx="9">
                  <c:v>0</c:v>
                </c:pt>
              </c:numCache>
            </c:numRef>
          </c:val>
          <c:extLst>
            <c:ext xmlns:c16="http://schemas.microsoft.com/office/drawing/2014/chart" uri="{C3380CC4-5D6E-409C-BE32-E72D297353CC}">
              <c16:uniqueId val="{00000000-FDB9-4EA3-94CF-15CF7BCA5E41}"/>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DB9-4EA3-94CF-15CF7BCA5E41}"/>
            </c:ext>
          </c:extLst>
        </c:ser>
        <c:ser>
          <c:idx val="2"/>
          <c:order val="2"/>
          <c:tx>
            <c:strRef>
              <c:f>データシート!$A$29</c:f>
              <c:strCache>
                <c:ptCount val="1"/>
                <c:pt idx="0">
                  <c:v>中小企業高度化資金特別会計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FDB9-4EA3-94CF-15CF7BCA5E41}"/>
            </c:ext>
          </c:extLst>
        </c:ser>
        <c:ser>
          <c:idx val="3"/>
          <c:order val="3"/>
          <c:tx>
            <c:strRef>
              <c:f>データシート!$A$30</c:f>
              <c:strCache>
                <c:ptCount val="1"/>
                <c:pt idx="0">
                  <c:v>母子父子寡婦福祉資金特別会計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FDB9-4EA3-94CF-15CF7BCA5E41}"/>
            </c:ext>
          </c:extLst>
        </c:ser>
        <c:ser>
          <c:idx val="4"/>
          <c:order val="4"/>
          <c:tx>
            <c:strRef>
              <c:f>データシート!$A$31</c:f>
              <c:strCache>
                <c:ptCount val="1"/>
                <c:pt idx="0">
                  <c:v>集中管理特別会計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4-FDB9-4EA3-94CF-15CF7BCA5E41}"/>
            </c:ext>
          </c:extLst>
        </c:ser>
        <c:ser>
          <c:idx val="5"/>
          <c:order val="5"/>
          <c:tx>
            <c:strRef>
              <c:f>データシート!$A$32</c:f>
              <c:strCache>
                <c:ptCount val="1"/>
                <c:pt idx="0">
                  <c:v>奨学金特別会計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5-FDB9-4EA3-94CF-15CF7BCA5E41}"/>
            </c:ext>
          </c:extLst>
        </c:ser>
        <c:ser>
          <c:idx val="6"/>
          <c:order val="6"/>
          <c:tx>
            <c:strRef>
              <c:f>データシート!$A$33</c:f>
              <c:strCache>
                <c:ptCount val="1"/>
                <c:pt idx="0">
                  <c:v>香川県流域下水道事業会計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c:v>
                </c:pt>
                <c:pt idx="2">
                  <c:v>#N/A</c:v>
                </c:pt>
                <c:pt idx="3">
                  <c:v>0</c:v>
                </c:pt>
                <c:pt idx="4">
                  <c:v>#N/A</c:v>
                </c:pt>
                <c:pt idx="5">
                  <c:v>0</c:v>
                </c:pt>
                <c:pt idx="6">
                  <c:v>#N/A</c:v>
                </c:pt>
                <c:pt idx="7">
                  <c:v>0</c:v>
                </c:pt>
                <c:pt idx="8">
                  <c:v>#N/A</c:v>
                </c:pt>
                <c:pt idx="9">
                  <c:v>0.01</c:v>
                </c:pt>
              </c:numCache>
            </c:numRef>
          </c:val>
          <c:extLst>
            <c:ext xmlns:c16="http://schemas.microsoft.com/office/drawing/2014/chart" uri="{C3380CC4-5D6E-409C-BE32-E72D297353CC}">
              <c16:uniqueId val="{00000006-FDB9-4EA3-94CF-15CF7BCA5E41}"/>
            </c:ext>
          </c:extLst>
        </c:ser>
        <c:ser>
          <c:idx val="7"/>
          <c:order val="7"/>
          <c:tx>
            <c:strRef>
              <c:f>データシート!$A$34</c:f>
              <c:strCache>
                <c:ptCount val="1"/>
                <c:pt idx="0">
                  <c:v>証紙特別会計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0.05</c:v>
                </c:pt>
                <c:pt idx="2">
                  <c:v>#N/A</c:v>
                </c:pt>
                <c:pt idx="3">
                  <c:v>0.06</c:v>
                </c:pt>
                <c:pt idx="4">
                  <c:v>#N/A</c:v>
                </c:pt>
                <c:pt idx="5">
                  <c:v>0.06</c:v>
                </c:pt>
                <c:pt idx="6">
                  <c:v>#N/A</c:v>
                </c:pt>
                <c:pt idx="7">
                  <c:v>0.06</c:v>
                </c:pt>
                <c:pt idx="8">
                  <c:v>#N/A</c:v>
                </c:pt>
                <c:pt idx="9">
                  <c:v>0.06</c:v>
                </c:pt>
              </c:numCache>
            </c:numRef>
          </c:val>
          <c:extLst>
            <c:ext xmlns:c16="http://schemas.microsoft.com/office/drawing/2014/chart" uri="{C3380CC4-5D6E-409C-BE32-E72D297353CC}">
              <c16:uniqueId val="{00000007-FDB9-4EA3-94CF-15CF7BCA5E41}"/>
            </c:ext>
          </c:extLst>
        </c:ser>
        <c:ser>
          <c:idx val="8"/>
          <c:order val="8"/>
          <c:tx>
            <c:strRef>
              <c:f>データシート!$A$35</c:f>
              <c:strCache>
                <c:ptCount val="1"/>
                <c:pt idx="0">
                  <c:v>香川県立病院事業会計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2.29</c:v>
                </c:pt>
                <c:pt idx="2">
                  <c:v>#N/A</c:v>
                </c:pt>
                <c:pt idx="3">
                  <c:v>1.68</c:v>
                </c:pt>
                <c:pt idx="4">
                  <c:v>#N/A</c:v>
                </c:pt>
                <c:pt idx="5">
                  <c:v>1.34</c:v>
                </c:pt>
                <c:pt idx="6">
                  <c:v>#N/A</c:v>
                </c:pt>
                <c:pt idx="7">
                  <c:v>1.25</c:v>
                </c:pt>
                <c:pt idx="8">
                  <c:v>#N/A</c:v>
                </c:pt>
                <c:pt idx="9">
                  <c:v>2.2000000000000002</c:v>
                </c:pt>
              </c:numCache>
            </c:numRef>
          </c:val>
          <c:extLst>
            <c:ext xmlns:c16="http://schemas.microsoft.com/office/drawing/2014/chart" uri="{C3380CC4-5D6E-409C-BE32-E72D297353CC}">
              <c16:uniqueId val="{00000008-FDB9-4EA3-94CF-15CF7BCA5E41}"/>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2.29</c:v>
                </c:pt>
                <c:pt idx="2">
                  <c:v>#N/A</c:v>
                </c:pt>
                <c:pt idx="3">
                  <c:v>1.89</c:v>
                </c:pt>
                <c:pt idx="4">
                  <c:v>#N/A</c:v>
                </c:pt>
                <c:pt idx="5">
                  <c:v>1.61</c:v>
                </c:pt>
                <c:pt idx="6">
                  <c:v>#N/A</c:v>
                </c:pt>
                <c:pt idx="7">
                  <c:v>1.95</c:v>
                </c:pt>
                <c:pt idx="8">
                  <c:v>#N/A</c:v>
                </c:pt>
                <c:pt idx="9">
                  <c:v>3.65</c:v>
                </c:pt>
              </c:numCache>
            </c:numRef>
          </c:val>
          <c:extLst>
            <c:ext xmlns:c16="http://schemas.microsoft.com/office/drawing/2014/chart" uri="{C3380CC4-5D6E-409C-BE32-E72D297353CC}">
              <c16:uniqueId val="{00000009-FDB9-4EA3-94CF-15CF7BCA5E41}"/>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41657</c:v>
                </c:pt>
                <c:pt idx="5">
                  <c:v>50869</c:v>
                </c:pt>
                <c:pt idx="8">
                  <c:v>41688</c:v>
                </c:pt>
                <c:pt idx="11">
                  <c:v>43379</c:v>
                </c:pt>
                <c:pt idx="14">
                  <c:v>40074</c:v>
                </c:pt>
              </c:numCache>
            </c:numRef>
          </c:val>
          <c:extLst>
            <c:ext xmlns:c16="http://schemas.microsoft.com/office/drawing/2014/chart" uri="{C3380CC4-5D6E-409C-BE32-E72D297353CC}">
              <c16:uniqueId val="{00000000-8204-4964-A487-72450529DC79}"/>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6</c:v>
                </c:pt>
                <c:pt idx="3">
                  <c:v>2</c:v>
                </c:pt>
                <c:pt idx="6">
                  <c:v>4</c:v>
                </c:pt>
                <c:pt idx="9">
                  <c:v>12</c:v>
                </c:pt>
                <c:pt idx="12">
                  <c:v>14</c:v>
                </c:pt>
              </c:numCache>
            </c:numRef>
          </c:val>
          <c:extLst>
            <c:ext xmlns:c16="http://schemas.microsoft.com/office/drawing/2014/chart" uri="{C3380CC4-5D6E-409C-BE32-E72D297353CC}">
              <c16:uniqueId val="{00000001-8204-4964-A487-72450529DC79}"/>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627</c:v>
                </c:pt>
                <c:pt idx="3">
                  <c:v>527</c:v>
                </c:pt>
                <c:pt idx="6">
                  <c:v>435</c:v>
                </c:pt>
                <c:pt idx="9">
                  <c:v>294</c:v>
                </c:pt>
                <c:pt idx="12">
                  <c:v>223</c:v>
                </c:pt>
              </c:numCache>
            </c:numRef>
          </c:val>
          <c:extLst>
            <c:ext xmlns:c16="http://schemas.microsoft.com/office/drawing/2014/chart" uri="{C3380CC4-5D6E-409C-BE32-E72D297353CC}">
              <c16:uniqueId val="{00000002-8204-4964-A487-72450529DC79}"/>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8204-4964-A487-72450529DC79}"/>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2169</c:v>
                </c:pt>
                <c:pt idx="3">
                  <c:v>2244</c:v>
                </c:pt>
                <c:pt idx="6">
                  <c:v>2049</c:v>
                </c:pt>
                <c:pt idx="9">
                  <c:v>1209</c:v>
                </c:pt>
                <c:pt idx="12">
                  <c:v>1600</c:v>
                </c:pt>
              </c:numCache>
            </c:numRef>
          </c:val>
          <c:extLst>
            <c:ext xmlns:c16="http://schemas.microsoft.com/office/drawing/2014/chart" uri="{C3380CC4-5D6E-409C-BE32-E72D297353CC}">
              <c16:uniqueId val="{00000004-8204-4964-A487-72450529DC79}"/>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8204-4964-A487-72450529DC79}"/>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8204-4964-A487-72450529DC79}"/>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61935</c:v>
                </c:pt>
                <c:pt idx="3">
                  <c:v>70062</c:v>
                </c:pt>
                <c:pt idx="6">
                  <c:v>60172</c:v>
                </c:pt>
                <c:pt idx="9">
                  <c:v>62157</c:v>
                </c:pt>
                <c:pt idx="12">
                  <c:v>59853</c:v>
                </c:pt>
              </c:numCache>
            </c:numRef>
          </c:val>
          <c:extLst>
            <c:ext xmlns:c16="http://schemas.microsoft.com/office/drawing/2014/chart" uri="{C3380CC4-5D6E-409C-BE32-E72D297353CC}">
              <c16:uniqueId val="{00000007-8204-4964-A487-72450529DC79}"/>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23080</c:v>
                </c:pt>
                <c:pt idx="2">
                  <c:v>#N/A</c:v>
                </c:pt>
                <c:pt idx="3">
                  <c:v>#N/A</c:v>
                </c:pt>
                <c:pt idx="4">
                  <c:v>21966</c:v>
                </c:pt>
                <c:pt idx="5">
                  <c:v>#N/A</c:v>
                </c:pt>
                <c:pt idx="6">
                  <c:v>#N/A</c:v>
                </c:pt>
                <c:pt idx="7">
                  <c:v>20972</c:v>
                </c:pt>
                <c:pt idx="8">
                  <c:v>#N/A</c:v>
                </c:pt>
                <c:pt idx="9">
                  <c:v>#N/A</c:v>
                </c:pt>
                <c:pt idx="10">
                  <c:v>20293</c:v>
                </c:pt>
                <c:pt idx="11">
                  <c:v>#N/A</c:v>
                </c:pt>
                <c:pt idx="12">
                  <c:v>#N/A</c:v>
                </c:pt>
                <c:pt idx="13">
                  <c:v>21616</c:v>
                </c:pt>
                <c:pt idx="14">
                  <c:v>#N/A</c:v>
                </c:pt>
              </c:numCache>
            </c:numRef>
          </c:val>
          <c:smooth val="0"/>
          <c:extLst>
            <c:ext xmlns:c16="http://schemas.microsoft.com/office/drawing/2014/chart" uri="{C3380CC4-5D6E-409C-BE32-E72D297353CC}">
              <c16:uniqueId val="{00000008-8204-4964-A487-72450529DC79}"/>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506045</c:v>
                </c:pt>
                <c:pt idx="5">
                  <c:v>500209</c:v>
                </c:pt>
                <c:pt idx="8">
                  <c:v>491824</c:v>
                </c:pt>
                <c:pt idx="11">
                  <c:v>485289</c:v>
                </c:pt>
                <c:pt idx="14">
                  <c:v>478869</c:v>
                </c:pt>
              </c:numCache>
            </c:numRef>
          </c:val>
          <c:extLst>
            <c:ext xmlns:c16="http://schemas.microsoft.com/office/drawing/2014/chart" uri="{C3380CC4-5D6E-409C-BE32-E72D297353CC}">
              <c16:uniqueId val="{00000000-AF75-44E1-884C-FFA4084AE77E}"/>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17833</c:v>
                </c:pt>
                <c:pt idx="5">
                  <c:v>17250</c:v>
                </c:pt>
                <c:pt idx="8">
                  <c:v>16702</c:v>
                </c:pt>
                <c:pt idx="11">
                  <c:v>14437</c:v>
                </c:pt>
                <c:pt idx="14">
                  <c:v>14144</c:v>
                </c:pt>
              </c:numCache>
            </c:numRef>
          </c:val>
          <c:extLst>
            <c:ext xmlns:c16="http://schemas.microsoft.com/office/drawing/2014/chart" uri="{C3380CC4-5D6E-409C-BE32-E72D297353CC}">
              <c16:uniqueId val="{00000001-AF75-44E1-884C-FFA4084AE77E}"/>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52886</c:v>
                </c:pt>
                <c:pt idx="5">
                  <c:v>51501</c:v>
                </c:pt>
                <c:pt idx="8">
                  <c:v>47706</c:v>
                </c:pt>
                <c:pt idx="11">
                  <c:v>42314</c:v>
                </c:pt>
                <c:pt idx="14">
                  <c:v>42121</c:v>
                </c:pt>
              </c:numCache>
            </c:numRef>
          </c:val>
          <c:extLst>
            <c:ext xmlns:c16="http://schemas.microsoft.com/office/drawing/2014/chart" uri="{C3380CC4-5D6E-409C-BE32-E72D297353CC}">
              <c16:uniqueId val="{00000002-AF75-44E1-884C-FFA4084AE77E}"/>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F75-44E1-884C-FFA4084AE77E}"/>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AF75-44E1-884C-FFA4084AE77E}"/>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77</c:v>
                </c:pt>
                <c:pt idx="3">
                  <c:v>48</c:v>
                </c:pt>
                <c:pt idx="6">
                  <c:v>22</c:v>
                </c:pt>
                <c:pt idx="9">
                  <c:v>48</c:v>
                </c:pt>
                <c:pt idx="12">
                  <c:v>67</c:v>
                </c:pt>
              </c:numCache>
            </c:numRef>
          </c:val>
          <c:extLst>
            <c:ext xmlns:c16="http://schemas.microsoft.com/office/drawing/2014/chart" uri="{C3380CC4-5D6E-409C-BE32-E72D297353CC}">
              <c16:uniqueId val="{00000005-AF75-44E1-884C-FFA4084AE77E}"/>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113146</c:v>
                </c:pt>
                <c:pt idx="3">
                  <c:v>111298</c:v>
                </c:pt>
                <c:pt idx="6">
                  <c:v>103625</c:v>
                </c:pt>
                <c:pt idx="9">
                  <c:v>101621</c:v>
                </c:pt>
                <c:pt idx="12">
                  <c:v>95958</c:v>
                </c:pt>
              </c:numCache>
            </c:numRef>
          </c:val>
          <c:extLst>
            <c:ext xmlns:c16="http://schemas.microsoft.com/office/drawing/2014/chart" uri="{C3380CC4-5D6E-409C-BE32-E72D297353CC}">
              <c16:uniqueId val="{00000006-AF75-44E1-884C-FFA4084AE77E}"/>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AF75-44E1-884C-FFA4084AE77E}"/>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17709</c:v>
                </c:pt>
                <c:pt idx="3">
                  <c:v>17532</c:v>
                </c:pt>
                <c:pt idx="6">
                  <c:v>16939</c:v>
                </c:pt>
                <c:pt idx="9">
                  <c:v>16428</c:v>
                </c:pt>
                <c:pt idx="12">
                  <c:v>16750</c:v>
                </c:pt>
              </c:numCache>
            </c:numRef>
          </c:val>
          <c:extLst>
            <c:ext xmlns:c16="http://schemas.microsoft.com/office/drawing/2014/chart" uri="{C3380CC4-5D6E-409C-BE32-E72D297353CC}">
              <c16:uniqueId val="{00000008-AF75-44E1-884C-FFA4084AE77E}"/>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1819</c:v>
                </c:pt>
                <c:pt idx="3">
                  <c:v>1327</c:v>
                </c:pt>
                <c:pt idx="6">
                  <c:v>1004</c:v>
                </c:pt>
                <c:pt idx="9">
                  <c:v>613</c:v>
                </c:pt>
                <c:pt idx="12">
                  <c:v>373</c:v>
                </c:pt>
              </c:numCache>
            </c:numRef>
          </c:val>
          <c:extLst>
            <c:ext xmlns:c16="http://schemas.microsoft.com/office/drawing/2014/chart" uri="{C3380CC4-5D6E-409C-BE32-E72D297353CC}">
              <c16:uniqueId val="{00000009-AF75-44E1-884C-FFA4084AE77E}"/>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867798</c:v>
                </c:pt>
                <c:pt idx="3">
                  <c:v>868743</c:v>
                </c:pt>
                <c:pt idx="6">
                  <c:v>868933</c:v>
                </c:pt>
                <c:pt idx="9">
                  <c:v>865004</c:v>
                </c:pt>
                <c:pt idx="12">
                  <c:v>860813</c:v>
                </c:pt>
              </c:numCache>
            </c:numRef>
          </c:val>
          <c:extLst>
            <c:ext xmlns:c16="http://schemas.microsoft.com/office/drawing/2014/chart" uri="{C3380CC4-5D6E-409C-BE32-E72D297353CC}">
              <c16:uniqueId val="{0000000A-AF75-44E1-884C-FFA4084AE77E}"/>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423785</c:v>
                </c:pt>
                <c:pt idx="2">
                  <c:v>#N/A</c:v>
                </c:pt>
                <c:pt idx="3">
                  <c:v>#N/A</c:v>
                </c:pt>
                <c:pt idx="4">
                  <c:v>429989</c:v>
                </c:pt>
                <c:pt idx="5">
                  <c:v>#N/A</c:v>
                </c:pt>
                <c:pt idx="6">
                  <c:v>#N/A</c:v>
                </c:pt>
                <c:pt idx="7">
                  <c:v>434293</c:v>
                </c:pt>
                <c:pt idx="8">
                  <c:v>#N/A</c:v>
                </c:pt>
                <c:pt idx="9">
                  <c:v>#N/A</c:v>
                </c:pt>
                <c:pt idx="10">
                  <c:v>441674</c:v>
                </c:pt>
                <c:pt idx="11">
                  <c:v>#N/A</c:v>
                </c:pt>
                <c:pt idx="12">
                  <c:v>#N/A</c:v>
                </c:pt>
                <c:pt idx="13">
                  <c:v>438828</c:v>
                </c:pt>
                <c:pt idx="14">
                  <c:v>#N/A</c:v>
                </c:pt>
              </c:numCache>
            </c:numRef>
          </c:val>
          <c:smooth val="0"/>
          <c:extLst>
            <c:ext xmlns:c16="http://schemas.microsoft.com/office/drawing/2014/chart" uri="{C3380CC4-5D6E-409C-BE32-E72D297353CC}">
              <c16:uniqueId val="{0000000B-AF75-44E1-884C-FFA4084AE77E}"/>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12592</c:v>
                </c:pt>
                <c:pt idx="1">
                  <c:v>12269</c:v>
                </c:pt>
                <c:pt idx="2">
                  <c:v>12085</c:v>
                </c:pt>
              </c:numCache>
            </c:numRef>
          </c:val>
          <c:extLst>
            <c:ext xmlns:c16="http://schemas.microsoft.com/office/drawing/2014/chart" uri="{C3380CC4-5D6E-409C-BE32-E72D297353CC}">
              <c16:uniqueId val="{00000000-2191-4B90-A3D7-AB9BA2EF9EC3}"/>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19901</c:v>
                </c:pt>
                <c:pt idx="1">
                  <c:v>15302</c:v>
                </c:pt>
                <c:pt idx="2">
                  <c:v>17738</c:v>
                </c:pt>
              </c:numCache>
            </c:numRef>
          </c:val>
          <c:extLst>
            <c:ext xmlns:c16="http://schemas.microsoft.com/office/drawing/2014/chart" uri="{C3380CC4-5D6E-409C-BE32-E72D297353CC}">
              <c16:uniqueId val="{00000001-2191-4B90-A3D7-AB9BA2EF9EC3}"/>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21806</c:v>
                </c:pt>
                <c:pt idx="1">
                  <c:v>21660</c:v>
                </c:pt>
                <c:pt idx="2">
                  <c:v>19410</c:v>
                </c:pt>
              </c:numCache>
            </c:numRef>
          </c:val>
          <c:extLst>
            <c:ext xmlns:c16="http://schemas.microsoft.com/office/drawing/2014/chart" uri="{C3380CC4-5D6E-409C-BE32-E72D297353CC}">
              <c16:uniqueId val="{00000002-2191-4B90-A3D7-AB9BA2EF9EC3}"/>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{72AB287B-71EB-4F91-BDF4-BAC8605E1CB5}</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C7D5-4E4B-A4D5-072AFE3F2A3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{2C0CEDDF-DE3F-408F-A932-2A7BD1A0A21B}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7D5-4E4B-A4D5-072AFE3F2A3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{D4B68F7B-AC01-46FB-884A-F6F061EFB26A}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7D5-4E4B-A4D5-072AFE3F2A3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{1BA06D2D-DC6A-49AC-A2E3-67B985E0AB04}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7D5-4E4B-A4D5-072AFE3F2A3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{5324BC6A-DB41-4A71-B384-92CF6881E668}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7D5-4E4B-A4D5-072AFE3F2A3E}"/>
                </c:ext>
              </c:extLst>
            </c:dLbl>
            <c:dLbl>
              <c:idx val="8"/>
              <c:layout/>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{A31592A3-144E-4042-A40B-9AA57F71B2B9}</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C7D5-4E4B-A4D5-072AFE3F2A3E}"/>
                </c:ext>
              </c:extLst>
            </c:dLbl>
            <c:dLbl>
              <c:idx val="16"/>
              <c:layout>
                <c:manualLayout>
                  <c:x val="-2.9864903314527083E-2"/>
                  <c:y val="-6.4739042105865174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{EC8F11C9-979D-491D-BF29-E891311B1B5F}</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C7D5-4E4B-A4D5-072AFE3F2A3E}"/>
                </c:ext>
              </c:extLst>
            </c:dLbl>
            <c:dLbl>
              <c:idx val="24"/>
              <c:layout>
                <c:manualLayout>
                  <c:x val="-3.4296047805279652E-2"/>
                  <c:y val="-6.4739042105865174E-2"/>
                </c:manualLayout>
              </c:layout>
              <c:tx>
                <c:strRef>
                  <c:f>公会計指標分析・財政指標組合せ分析表!$CN$50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{A004DA5A-619B-421C-9BFD-8879D1431296}</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C7D5-4E4B-A4D5-072AFE3F2A3E}"/>
                </c:ext>
              </c:extLst>
            </c:dLbl>
            <c:dLbl>
              <c:idx val="32"/>
              <c:layout/>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{8B98C6DE-44EE-42C5-BD8C-2262F512C881}</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C7D5-4E4B-A4D5-072AFE3F2A3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41.2</c:v>
                </c:pt>
                <c:pt idx="8">
                  <c:v>41.8</c:v>
                </c:pt>
                <c:pt idx="16">
                  <c:v>43.3</c:v>
                </c:pt>
                <c:pt idx="24">
                  <c:v>44.1</c:v>
                </c:pt>
                <c:pt idx="32">
                  <c:v>45</c:v>
                </c:pt>
              </c:numCache>
            </c:numRef>
          </c:xVal>
          <c:yVal>
            <c:numRef>
              <c:f>公会計指標分析・財政指標組合せ分析表!$BP$51:$DC$51</c:f>
              <c:numCache>
                <c:formatCode>#,##0.0;"▲ "#,##0.0</c:formatCode>
                <c:ptCount val="40"/>
                <c:pt idx="0">
                  <c:v>192.6</c:v>
                </c:pt>
                <c:pt idx="8">
                  <c:v>197</c:v>
                </c:pt>
                <c:pt idx="16">
                  <c:v>199.2</c:v>
                </c:pt>
                <c:pt idx="24">
                  <c:v>202.9</c:v>
                </c:pt>
                <c:pt idx="32">
                  <c:v>197.6</c:v>
                </c:pt>
              </c:numCache>
            </c:numRef>
          </c:yVal>
          <c:smooth val="0"/>
          <c:extLst>
            <c:ext xmlns:c16="http://schemas.microsoft.com/office/drawing/2014/chart" uri="{C3380CC4-5D6E-409C-BE32-E72D297353CC}">
              <c16:uniqueId val="{00000009-C7D5-4E4B-A4D5-072AFE3F2A3E}"/>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manualLayout>
                  <c:x val="-4.2938315777763379E-2"/>
                  <c:y val="-6.4739042105865174E-2"/>
                </c:manualLayout>
              </c:layout>
              <c:tx>
                <c:strRef>
                  <c:f>公会計指標分析・財政指標組合せ分析表!$BP$50</c:f>
                  <c:strCache>
                    <c:ptCount val="1"/>
                    <c:pt idx="0">
                      <c:v>H28</c:v>
                    </c:pt>
                  </c:strCache>
                </c:strRef>
              </c:tx>
              <c:dLblPos val="r"/>
              <c:showLegendKey val="0"/>
              <c:showVal val="0"/>
              <c:showCatName val="0"/>
              <c:showSerName val="0"/>
              <c:showPercent val="0"/>
              <c:showBubbleSize val="0"/>
              <c:extLst>
                <c:ext xmlns:c15="http://schemas.microsoft.com/office/drawing/2012/chart" uri="{CE6537A1-D6FC-4f65-9D91-7224C49458BB}">
                  <c15:layout/>
                  <c15:dlblFieldTable>
                    <c15:dlblFTEntry>
                      <c15:txfldGUID>{36FE01EB-8CB8-4E94-A4E5-FD20382093E1}</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C7D5-4E4B-A4D5-072AFE3F2A3E}"/>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{40D2157C-A052-4118-AB90-07F6499C06C5}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7D5-4E4B-A4D5-072AFE3F2A3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{A1C3CD14-9236-4013-A44F-3CDA5898A2F8}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7D5-4E4B-A4D5-072AFE3F2A3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{52B7A085-7C9A-4B1B-A0AD-CD0B7B65AE1E}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7D5-4E4B-A4D5-072AFE3F2A3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{F357841E-A065-4636-AFAB-4BAAD9D652D7}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7D5-4E4B-A4D5-072AFE3F2A3E}"/>
                </c:ext>
              </c:extLst>
            </c:dLbl>
            <c:dLbl>
              <c:idx val="8"/>
              <c:layout/>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{792A29AC-C21C-4635-BEB0-3197708FFDDE}</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C7D5-4E4B-A4D5-072AFE3F2A3E}"/>
                </c:ext>
              </c:extLst>
            </c:dLbl>
            <c:dLbl>
              <c:idx val="16"/>
              <c:layout>
                <c:manualLayout>
                  <c:x val="-2.1352085161381328E-2"/>
                  <c:y val="-6.4739042105865174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{4633257E-014C-4E7E-A172-CBEBB0240A7E}</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C7D5-4E4B-A4D5-072AFE3F2A3E}"/>
                </c:ext>
              </c:extLst>
            </c:dLbl>
            <c:dLbl>
              <c:idx val="24"/>
              <c:layout/>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{153509F2-7520-414C-AC24-2628A13E3F0B}</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C7D5-4E4B-A4D5-072AFE3F2A3E}"/>
                </c:ext>
              </c:extLst>
            </c:dLbl>
            <c:dLbl>
              <c:idx val="32"/>
              <c:layout/>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{195AABD0-1DC5-4341-9283-00C948710845}</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C7D5-4E4B-A4D5-072AFE3F2A3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55</c:v>
                </c:pt>
                <c:pt idx="8">
                  <c:v>53.4</c:v>
                </c:pt>
                <c:pt idx="16">
                  <c:v>54.8</c:v>
                </c:pt>
                <c:pt idx="24">
                  <c:v>55.8</c:v>
                </c:pt>
                <c:pt idx="32">
                  <c:v>57.1</c:v>
                </c:pt>
              </c:numCache>
            </c:numRef>
          </c:xVal>
          <c:yVal>
            <c:numRef>
              <c:f>公会計指標分析・財政指標組合せ分析表!$BP$55:$DC$55</c:f>
              <c:numCache>
                <c:formatCode>#,##0.0;"▲ "#,##0.0</c:formatCode>
                <c:ptCount val="40"/>
                <c:pt idx="0">
                  <c:v>244</c:v>
                </c:pt>
                <c:pt idx="8">
                  <c:v>245.1</c:v>
                </c:pt>
                <c:pt idx="16">
                  <c:v>246.9</c:v>
                </c:pt>
                <c:pt idx="24">
                  <c:v>250.4</c:v>
                </c:pt>
                <c:pt idx="32">
                  <c:v>246.3</c:v>
                </c:pt>
              </c:numCache>
            </c:numRef>
          </c:yVal>
          <c:smooth val="0"/>
          <c:extLst>
            <c:ext xmlns:c16="http://schemas.microsoft.com/office/drawing/2014/chart" uri="{C3380CC4-5D6E-409C-BE32-E72D297353CC}">
              <c16:uniqueId val="{00000013-C7D5-4E4B-A4D5-072AFE3F2A3E}"/>
            </c:ext>
          </c:extLst>
        </c:ser>
        <c:dLbls>
          <c:showLegendKey val="0"/>
          <c:showVal val="1"/>
          <c:showCatName val="0"/>
          <c:showSerName val="0"/>
          <c:showPercent val="0"/>
          <c:showBubbleSize val="0"/>
        </c:dLbls>
        <c:axId val="46179840"/>
        <c:axId val="46181760"/>
      </c:scatterChart>
      <c:valAx>
        <c:axId val="46179840"/>
        <c:scaling>
          <c:orientation val="maxMin"/>
          <c:max val="60"/>
          <c:min val="3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6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{608A6973-DDB8-40C8-B09E-F1243C3D5ECC}</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4833-4608-9E8E-7D2BAFABC515}"/>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{5B65A090-B9E0-40DC-89F5-2E259854C381}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833-4608-9E8E-7D2BAFABC515}"/>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{FEB6C21C-708F-49B2-AD20-09C7531915BF}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833-4608-9E8E-7D2BAFABC515}"/>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{33AAEE51-B079-43D2-9060-B2999ACD9D74}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833-4608-9E8E-7D2BAFABC515}"/>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{D10F6FC0-DD59-4E18-97F3-4D534435E013}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833-4608-9E8E-7D2BAFABC515}"/>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{041845AA-A26A-4B71-B318-F94DB7DF38E6}</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4833-4608-9E8E-7D2BAFABC515}"/>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{E870B628-62C3-4AF4-8C3E-6BBD8FB31974}</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4833-4608-9E8E-7D2BAFABC515}"/>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{269600AF-DA31-4B97-9E25-4353851B1DD1}</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4833-4608-9E8E-7D2BAFABC515}"/>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{55D0444C-10B8-4BE0-8C7B-EF74073ED1E7}</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4833-4608-9E8E-7D2BAFABC515}"/>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10.8</c:v>
                </c:pt>
                <c:pt idx="8">
                  <c:v>10.3</c:v>
                </c:pt>
                <c:pt idx="16">
                  <c:v>10</c:v>
                </c:pt>
                <c:pt idx="24">
                  <c:v>9.6</c:v>
                </c:pt>
                <c:pt idx="32">
                  <c:v>9.5</c:v>
                </c:pt>
              </c:numCache>
            </c:numRef>
          </c:xVal>
          <c:yVal>
            <c:numRef>
              <c:f>公会計指標分析・財政指標組合せ分析表!$BP$73:$DC$73</c:f>
              <c:numCache>
                <c:formatCode>#,##0.0;"▲ "#,##0.0</c:formatCode>
                <c:ptCount val="40"/>
                <c:pt idx="0">
                  <c:v>192.6</c:v>
                </c:pt>
                <c:pt idx="8">
                  <c:v>197</c:v>
                </c:pt>
                <c:pt idx="16">
                  <c:v>199.2</c:v>
                </c:pt>
                <c:pt idx="24">
                  <c:v>202.9</c:v>
                </c:pt>
                <c:pt idx="32">
                  <c:v>197.6</c:v>
                </c:pt>
              </c:numCache>
            </c:numRef>
          </c:yVal>
          <c:smooth val="0"/>
          <c:extLst>
            <c:ext xmlns:c16="http://schemas.microsoft.com/office/drawing/2014/chart" uri="{C3380CC4-5D6E-409C-BE32-E72D297353CC}">
              <c16:uniqueId val="{00000009-4833-4608-9E8E-7D2BAFABC515}"/>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layout>
                <c:manualLayout>
                  <c:x val="-3.4566143090820504E-2"/>
                  <c:y val="-6.2416647087793951E-2"/>
                </c:manualLayout>
              </c:layout>
              <c:tx>
                <c:strRef>
                  <c:f>公会計指標分析・財政指標組合せ分析表!$BP$72</c:f>
                  <c:strCache>
                    <c:ptCount val="1"/>
                    <c:pt idx="0">
                      <c:v>H28</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{D1BE1AB9-46FD-4368-A354-4EF91D722D20}</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4833-4608-9E8E-7D2BAFABC515}"/>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{88B16249-568A-44CA-825E-8E5DCFF73DF6}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833-4608-9E8E-7D2BAFABC515}"/>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{E4C8FFA2-D226-4AC7-AD0A-A55E6A479DD1}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833-4608-9E8E-7D2BAFABC515}"/>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{529AD4F7-04B6-4815-9D46-B7D35C2ABECE}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833-4608-9E8E-7D2BAFABC515}"/>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{95B7E025-CA0F-489F-9D16-C83BF18D9D29}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833-4608-9E8E-7D2BAFABC515}"/>
                </c:ext>
              </c:extLst>
            </c:dLbl>
            <c:dLbl>
              <c:idx val="8"/>
              <c:layout>
                <c:manualLayout>
                  <c:x val="-2.8829840147400764E-2"/>
                  <c:y val="-6.2416647087793951E-2"/>
                </c:manualLayout>
              </c:layout>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{62DC0D4C-F86B-4C0F-8C48-94B0DFB1909E}</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4833-4608-9E8E-7D2BAFABC515}"/>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{6EDD600E-AF1E-406A-B3F5-12B9C859867E}</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4833-4608-9E8E-7D2BAFABC515}"/>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{1F92D594-5D15-4B6F-BF7D-851B4444F62A}</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4833-4608-9E8E-7D2BAFABC515}"/>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{B27524F0-ED2E-4A85-9F59-94D9DBC45A33}</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4833-4608-9E8E-7D2BAFABC515}"/>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15.4</c:v>
                </c:pt>
                <c:pt idx="8">
                  <c:v>15.2</c:v>
                </c:pt>
                <c:pt idx="16">
                  <c:v>14.9</c:v>
                </c:pt>
                <c:pt idx="24">
                  <c:v>14.4</c:v>
                </c:pt>
                <c:pt idx="32">
                  <c:v>13.8</c:v>
                </c:pt>
              </c:numCache>
            </c:numRef>
          </c:xVal>
          <c:yVal>
            <c:numRef>
              <c:f>公会計指標分析・財政指標組合せ分析表!$BP$77:$DC$77</c:f>
              <c:numCache>
                <c:formatCode>#,##0.0;"▲ "#,##0.0</c:formatCode>
                <c:ptCount val="40"/>
                <c:pt idx="0">
                  <c:v>244</c:v>
                </c:pt>
                <c:pt idx="8">
                  <c:v>245.1</c:v>
                </c:pt>
                <c:pt idx="16">
                  <c:v>246.9</c:v>
                </c:pt>
                <c:pt idx="24">
                  <c:v>250.4</c:v>
                </c:pt>
                <c:pt idx="32">
                  <c:v>246.3</c:v>
                </c:pt>
              </c:numCache>
            </c:numRef>
          </c:yVal>
          <c:smooth val="0"/>
          <c:extLst>
            <c:ext xmlns:c16="http://schemas.microsoft.com/office/drawing/2014/chart" uri="{C3380CC4-5D6E-409C-BE32-E72D297353CC}">
              <c16:uniqueId val="{00000013-4833-4608-9E8E-7D2BAFABC515}"/>
            </c:ext>
          </c:extLst>
        </c:ser>
        <c:dLbls>
          <c:showLegendKey val="0"/>
          <c:showVal val="1"/>
          <c:showCatName val="0"/>
          <c:showSerName val="0"/>
          <c:showPercent val="0"/>
          <c:showBubbleSize val="0"/>
        </c:dLbls>
        <c:axId val="84219776"/>
        <c:axId val="84234240"/>
      </c:scatterChart>
      <c:valAx>
        <c:axId val="84219776"/>
        <c:scaling>
          <c:orientation val="maxMin"/>
          <c:max val="16"/>
          <c:min val="8"/>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6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香川県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令和２年度の元利償還金等は、前年度に比べ、中小企業高度化資金に係る元利償還金の減少（約</a:t>
          </a:r>
          <a:r>
            <a:rPr kumimoji="1" lang="en-US" altLang="ja-JP" sz="1400">
              <a:latin typeface="ＭＳ ゴシック" pitchFamily="49" charset="-128"/>
              <a:ea typeface="ＭＳ ゴシック" pitchFamily="49" charset="-128"/>
            </a:rPr>
            <a:t>20</a:t>
          </a:r>
          <a:r>
            <a:rPr kumimoji="1" lang="ja-JP" altLang="en-US" sz="1400">
              <a:latin typeface="ＭＳ ゴシック" pitchFamily="49" charset="-128"/>
              <a:ea typeface="ＭＳ ゴシック" pitchFamily="49" charset="-128"/>
            </a:rPr>
            <a:t>億円）などに伴い、約</a:t>
          </a:r>
          <a:r>
            <a:rPr kumimoji="1" lang="en-US" altLang="ja-JP" sz="1400">
              <a:latin typeface="ＭＳ ゴシック" pitchFamily="49" charset="-128"/>
              <a:ea typeface="ＭＳ ゴシック" pitchFamily="49" charset="-128"/>
            </a:rPr>
            <a:t>20</a:t>
          </a:r>
          <a:r>
            <a:rPr kumimoji="1" lang="ja-JP" altLang="en-US" sz="1400">
              <a:latin typeface="ＭＳ ゴシック" pitchFamily="49" charset="-128"/>
              <a:ea typeface="ＭＳ ゴシック" pitchFamily="49" charset="-128"/>
            </a:rPr>
            <a:t>億円減少しています。</a:t>
          </a:r>
        </a:p>
        <a:p>
          <a:r>
            <a:rPr kumimoji="1" lang="ja-JP" altLang="en-US" sz="1400">
              <a:latin typeface="ＭＳ ゴシック" pitchFamily="49" charset="-128"/>
              <a:ea typeface="ＭＳ ゴシック" pitchFamily="49" charset="-128"/>
            </a:rPr>
            <a:t>　また、算入公債費等についても、中小企業高度化資金に係る元利償還金の減少（約</a:t>
          </a:r>
          <a:r>
            <a:rPr kumimoji="1" lang="en-US" altLang="ja-JP" sz="1400">
              <a:latin typeface="ＭＳ ゴシック" pitchFamily="49" charset="-128"/>
              <a:ea typeface="ＭＳ ゴシック" pitchFamily="49" charset="-128"/>
            </a:rPr>
            <a:t>20</a:t>
          </a:r>
          <a:r>
            <a:rPr kumimoji="1" lang="ja-JP" altLang="en-US" sz="1400">
              <a:latin typeface="ＭＳ ゴシック" pitchFamily="49" charset="-128"/>
              <a:ea typeface="ＭＳ ゴシック" pitchFamily="49" charset="-128"/>
            </a:rPr>
            <a:t>億円）などに伴い約</a:t>
          </a:r>
          <a:r>
            <a:rPr kumimoji="1" lang="en-US" altLang="ja-JP" sz="1400">
              <a:latin typeface="ＭＳ ゴシック" pitchFamily="49" charset="-128"/>
              <a:ea typeface="ＭＳ ゴシック" pitchFamily="49" charset="-128"/>
            </a:rPr>
            <a:t>33</a:t>
          </a:r>
          <a:r>
            <a:rPr kumimoji="1" lang="ja-JP" altLang="en-US" sz="1400">
              <a:latin typeface="ＭＳ ゴシック" pitchFamily="49" charset="-128"/>
              <a:ea typeface="ＭＳ ゴシック" pitchFamily="49" charset="-128"/>
            </a:rPr>
            <a:t>億円減少しており、実質公債費比率の分子（（</a:t>
          </a:r>
          <a:r>
            <a:rPr kumimoji="1" lang="en-US" altLang="ja-JP" sz="1400">
              <a:latin typeface="ＭＳ ゴシック" pitchFamily="49" charset="-128"/>
              <a:ea typeface="ＭＳ ゴシック" pitchFamily="49" charset="-128"/>
            </a:rPr>
            <a:t>A</a:t>
          </a:r>
          <a:r>
            <a:rPr kumimoji="1" lang="ja-JP" altLang="en-US" sz="1400">
              <a:latin typeface="ＭＳ ゴシック" pitchFamily="49" charset="-128"/>
              <a:ea typeface="ＭＳ ゴシック" pitchFamily="49" charset="-128"/>
            </a:rPr>
            <a:t>）－（</a:t>
          </a:r>
          <a:r>
            <a:rPr kumimoji="1" lang="en-US" altLang="ja-JP" sz="1400">
              <a:latin typeface="ＭＳ ゴシック" pitchFamily="49" charset="-128"/>
              <a:ea typeface="ＭＳ ゴシック" pitchFamily="49" charset="-128"/>
            </a:rPr>
            <a:t>B</a:t>
          </a:r>
          <a:r>
            <a:rPr kumimoji="1" lang="ja-JP" altLang="en-US" sz="1400">
              <a:latin typeface="ＭＳ ゴシック" pitchFamily="49" charset="-128"/>
              <a:ea typeface="ＭＳ ゴシック" pitchFamily="49" charset="-128"/>
            </a:rPr>
            <a:t>））は増加しています。</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満期一括償還地方債の残高はありません。</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香川県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将来負担額（</a:t>
          </a:r>
          <a:r>
            <a:rPr kumimoji="1" lang="en-US" altLang="ja-JP" sz="1400">
              <a:latin typeface="ＭＳ ゴシック" pitchFamily="49" charset="-128"/>
              <a:ea typeface="ＭＳ ゴシック" pitchFamily="49" charset="-128"/>
            </a:rPr>
            <a:t>A</a:t>
          </a:r>
          <a:r>
            <a:rPr kumimoji="1" lang="ja-JP" altLang="en-US" sz="1400">
              <a:latin typeface="ＭＳ ゴシック" pitchFamily="49" charset="-128"/>
              <a:ea typeface="ＭＳ ゴシック" pitchFamily="49" charset="-128"/>
            </a:rPr>
            <a:t>）については、地方債残高の減少や、対象者の減少などによる退職手当負担見込額の減少等に伴い約</a:t>
          </a:r>
          <a:r>
            <a:rPr kumimoji="1" lang="en-US" altLang="ja-JP" sz="1400">
              <a:latin typeface="ＭＳ ゴシック" pitchFamily="49" charset="-128"/>
              <a:ea typeface="ＭＳ ゴシック" pitchFamily="49" charset="-128"/>
            </a:rPr>
            <a:t>98</a:t>
          </a:r>
          <a:r>
            <a:rPr kumimoji="1" lang="ja-JP" altLang="en-US" sz="1400">
              <a:latin typeface="ＭＳ ゴシック" pitchFamily="49" charset="-128"/>
              <a:ea typeface="ＭＳ ゴシック" pitchFamily="49" charset="-128"/>
            </a:rPr>
            <a:t>億円減少しています。</a:t>
          </a:r>
        </a:p>
        <a:p>
          <a:r>
            <a:rPr kumimoji="1" lang="ja-JP" altLang="en-US" sz="1400">
              <a:latin typeface="ＭＳ ゴシック" pitchFamily="49" charset="-128"/>
              <a:ea typeface="ＭＳ ゴシック" pitchFamily="49" charset="-128"/>
            </a:rPr>
            <a:t>　充当可能財源等（</a:t>
          </a:r>
          <a:r>
            <a:rPr kumimoji="1" lang="en-US" altLang="ja-JP" sz="1400">
              <a:latin typeface="ＭＳ ゴシック" pitchFamily="49" charset="-128"/>
              <a:ea typeface="ＭＳ ゴシック" pitchFamily="49" charset="-128"/>
            </a:rPr>
            <a:t>B</a:t>
          </a:r>
          <a:r>
            <a:rPr kumimoji="1" lang="ja-JP" altLang="en-US" sz="1400">
              <a:latin typeface="ＭＳ ゴシック" pitchFamily="49" charset="-128"/>
              <a:ea typeface="ＭＳ ゴシック" pitchFamily="49" charset="-128"/>
            </a:rPr>
            <a:t>）については、公債費等に係る基準財政需要額算入見込額の減に伴い約</a:t>
          </a:r>
          <a:r>
            <a:rPr kumimoji="1" lang="en-US" altLang="ja-JP" sz="1400">
              <a:latin typeface="ＭＳ ゴシック" pitchFamily="49" charset="-128"/>
              <a:ea typeface="ＭＳ ゴシック" pitchFamily="49" charset="-128"/>
            </a:rPr>
            <a:t>69</a:t>
          </a:r>
          <a:r>
            <a:rPr kumimoji="1" lang="ja-JP" altLang="en-US" sz="1400">
              <a:latin typeface="ＭＳ ゴシック" pitchFamily="49" charset="-128"/>
              <a:ea typeface="ＭＳ ゴシック" pitchFamily="49" charset="-128"/>
            </a:rPr>
            <a:t>億円減少しています。</a:t>
          </a:r>
        </a:p>
        <a:p>
          <a:r>
            <a:rPr kumimoji="1" lang="ja-JP" altLang="en-US" sz="1400">
              <a:latin typeface="ＭＳ ゴシック" pitchFamily="49" charset="-128"/>
              <a:ea typeface="ＭＳ ゴシック" pitchFamily="49" charset="-128"/>
            </a:rPr>
            <a:t>　将来負担額（</a:t>
          </a:r>
          <a:r>
            <a:rPr kumimoji="1" lang="en-US" altLang="ja-JP" sz="1400">
              <a:latin typeface="ＭＳ ゴシック" pitchFamily="49" charset="-128"/>
              <a:ea typeface="ＭＳ ゴシック" pitchFamily="49" charset="-128"/>
            </a:rPr>
            <a:t>A</a:t>
          </a:r>
          <a:r>
            <a:rPr kumimoji="1" lang="ja-JP" altLang="en-US" sz="1400">
              <a:latin typeface="ＭＳ ゴシック" pitchFamily="49" charset="-128"/>
              <a:ea typeface="ＭＳ ゴシック" pitchFamily="49" charset="-128"/>
            </a:rPr>
            <a:t>）の減少額が、充当可能財源等（</a:t>
          </a:r>
          <a:r>
            <a:rPr kumimoji="1" lang="en-US" altLang="ja-JP" sz="1400">
              <a:latin typeface="ＭＳ ゴシック" pitchFamily="49" charset="-128"/>
              <a:ea typeface="ＭＳ ゴシック" pitchFamily="49" charset="-128"/>
            </a:rPr>
            <a:t>B</a:t>
          </a:r>
          <a:r>
            <a:rPr kumimoji="1" lang="ja-JP" altLang="en-US" sz="1400">
              <a:latin typeface="ＭＳ ゴシック" pitchFamily="49" charset="-128"/>
              <a:ea typeface="ＭＳ ゴシック" pitchFamily="49" charset="-128"/>
            </a:rPr>
            <a:t>）の減少額を上回ったことから、将来負担比率の分子（（</a:t>
          </a:r>
          <a:r>
            <a:rPr kumimoji="1" lang="en-US" altLang="ja-JP" sz="1400">
              <a:latin typeface="ＭＳ ゴシック" pitchFamily="49" charset="-128"/>
              <a:ea typeface="ＭＳ ゴシック" pitchFamily="49" charset="-128"/>
            </a:rPr>
            <a:t>A</a:t>
          </a:r>
          <a:r>
            <a:rPr kumimoji="1" lang="ja-JP" altLang="en-US" sz="1400">
              <a:latin typeface="ＭＳ ゴシック" pitchFamily="49" charset="-128"/>
              <a:ea typeface="ＭＳ ゴシック" pitchFamily="49" charset="-128"/>
            </a:rPr>
            <a:t>）－（</a:t>
          </a:r>
          <a:r>
            <a:rPr kumimoji="1" lang="en-US" altLang="ja-JP" sz="1400">
              <a:latin typeface="ＭＳ ゴシック" pitchFamily="49" charset="-128"/>
              <a:ea typeface="ＭＳ ゴシック" pitchFamily="49" charset="-128"/>
            </a:rPr>
            <a:t>B</a:t>
          </a:r>
          <a:r>
            <a:rPr kumimoji="1" lang="ja-JP" altLang="en-US" sz="1400">
              <a:latin typeface="ＭＳ ゴシック" pitchFamily="49" charset="-128"/>
              <a:ea typeface="ＭＳ ゴシック" pitchFamily="49" charset="-128"/>
            </a:rPr>
            <a:t>））は、減少しています。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2C9B0FD8-31B2-4D6A-B8AD-A0DFBB17AD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976C3A3E-F490-4143-B2A2-1F7785090B01}"/>
            </a:ext>
          </a:extLst>
        </xdr:cNvPr>
        <xdr:cNvSpPr>
          <a:spLocks noChangeArrowheads="1"/>
        </xdr:cNvSpPr>
      </xdr:nvSpPr>
      <xdr:spPr bwMode="auto">
        <a:xfrm>
          <a:off x="777875" y="123983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8913A21B-621B-4BB1-8365-8D6A524B84A1}"/>
            </a:ext>
          </a:extLst>
        </xdr:cNvPr>
        <xdr:cNvSpPr>
          <a:spLocks noChangeArrowheads="1"/>
        </xdr:cNvSpPr>
      </xdr:nvSpPr>
      <xdr:spPr bwMode="auto">
        <a:xfrm>
          <a:off x="777875" y="137414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75DC8EEE-C0A7-4745-8953-4650705BDEE2}"/>
            </a:ext>
          </a:extLst>
        </xdr:cNvPr>
        <xdr:cNvSpPr>
          <a:spLocks noChangeArrowheads="1"/>
        </xdr:cNvSpPr>
      </xdr:nvSpPr>
      <xdr:spPr bwMode="auto">
        <a:xfrm>
          <a:off x="123825" y="123825"/>
          <a:ext cx="12327371"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3C38E660-1E12-415C-8D50-579544C9FD90}"/>
            </a:ext>
          </a:extLst>
        </xdr:cNvPr>
        <xdr:cNvSpPr>
          <a:spLocks noChangeShapeType="1"/>
        </xdr:cNvSpPr>
      </xdr:nvSpPr>
      <xdr:spPr bwMode="auto">
        <a:xfrm>
          <a:off x="577850" y="11925300"/>
          <a:ext cx="6648450" cy="3683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5F1F0851-B7EE-4ADF-A904-63D74D8A39BE}"/>
            </a:ext>
          </a:extLst>
        </xdr:cNvPr>
        <xdr:cNvSpPr>
          <a:spLocks noChangeArrowheads="1"/>
        </xdr:cNvSpPr>
      </xdr:nvSpPr>
      <xdr:spPr bwMode="auto">
        <a:xfrm>
          <a:off x="12652828" y="165045"/>
          <a:ext cx="36594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495BB794-89D6-45C0-BD19-FEF016F1CF14}"/>
            </a:ext>
          </a:extLst>
        </xdr:cNvPr>
        <xdr:cNvSpPr>
          <a:spLocks noChangeArrowheads="1"/>
        </xdr:cNvSpPr>
      </xdr:nvSpPr>
      <xdr:spPr bwMode="auto">
        <a:xfrm>
          <a:off x="16505868" y="165046"/>
          <a:ext cx="67850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香川県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E285C174-E999-4E98-9BAD-9921B50D2252}"/>
            </a:ext>
          </a:extLst>
        </xdr:cNvPr>
        <xdr:cNvSpPr txBox="1">
          <a:spLocks noChangeArrowheads="1"/>
        </xdr:cNvSpPr>
      </xdr:nvSpPr>
      <xdr:spPr bwMode="auto">
        <a:xfrm>
          <a:off x="533400" y="956829"/>
          <a:ext cx="2197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85CEB9EB-0604-4C20-A90F-6E7BFB8CB61D}"/>
            </a:ext>
          </a:extLst>
        </xdr:cNvPr>
        <xdr:cNvSpPr>
          <a:spLocks noChangeArrowheads="1"/>
        </xdr:cNvSpPr>
      </xdr:nvSpPr>
      <xdr:spPr bwMode="auto">
        <a:xfrm>
          <a:off x="777875" y="130746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9C11F9-EFCB-43EB-832E-087BD2A440A9}"/>
            </a:ext>
          </a:extLst>
        </xdr:cNvPr>
        <xdr:cNvSpPr>
          <a:spLocks noChangeArrowheads="1"/>
        </xdr:cNvSpPr>
      </xdr:nvSpPr>
      <xdr:spPr bwMode="auto">
        <a:xfrm>
          <a:off x="12652828" y="805544"/>
          <a:ext cx="106380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233DFC1A-2557-4382-98F4-21E30364E188}"/>
            </a:ext>
          </a:extLst>
        </xdr:cNvPr>
        <xdr:cNvSpPr txBox="1"/>
      </xdr:nvSpPr>
      <xdr:spPr>
        <a:xfrm>
          <a:off x="12652828" y="1298120"/>
          <a:ext cx="106370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各種の事業遂行の財源とするため、各基金に合計で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11,428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百万円を積み立てました。なお、積立額のうち</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3,175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百万円は直島町風評被害対策基金廃止に伴い、残金等を減債基金に積み立てたものです。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一方、財政調整基金・減債基金をはじめ、香川県地域医療介護総合確保基金など、各種事業の遂行のため基金を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8,301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百万円取り崩したうえ、直島町風評被害対策基金（残金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3,125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百万円）が廃止となった結果、基金残高は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百万円増加しました。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今後の財政見通しにおいて財源不足が見込まれており、その解消のために財政調整基金、減債基金及び特定目的基金を活用する予定です。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決算が黒字となった場合や、財政収支にゆとりがある場合に積み立て、財政需要の集中や財源不足に備えます。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FF78595C-2CEB-424D-B7FC-921041A842EB}"/>
            </a:ext>
          </a:extLst>
        </xdr:cNvPr>
        <xdr:cNvSpPr>
          <a:spLocks noChangeArrowheads="1"/>
        </xdr:cNvSpPr>
      </xdr:nvSpPr>
      <xdr:spPr bwMode="auto">
        <a:xfrm>
          <a:off x="12735460"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3B365323-A322-46F0-9C60-80942DEF2FAE}"/>
            </a:ext>
          </a:extLst>
        </xdr:cNvPr>
        <xdr:cNvSpPr>
          <a:spLocks noChangeArrowheads="1"/>
        </xdr:cNvSpPr>
      </xdr:nvSpPr>
      <xdr:spPr bwMode="auto">
        <a:xfrm>
          <a:off x="12652828" y="12449463"/>
          <a:ext cx="10638068" cy="54067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C887FA00-EC6A-487A-BFB0-A71BFDF60D98}"/>
            </a:ext>
          </a:extLst>
        </xdr:cNvPr>
        <xdr:cNvSpPr txBox="1"/>
      </xdr:nvSpPr>
      <xdr:spPr>
        <a:xfrm>
          <a:off x="12652828" y="12917055"/>
          <a:ext cx="10637064" cy="4936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・吉野川総合開発香川用水事業基金：吉野川総合開発香川用水事業の運営</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・香川県地域医療介護総合確保基金：地域における医療及び介護の総合的な確保の促進に関する法律（平成元年法律第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号）第４条第１項に規定する都道府県計画において定める事業の実施</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・香川県長期投資準備基金：新県立体育館整備に充当するため積み立てた結果、残高が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1,004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百万円増加しました。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・香川県地域医療介護総合確保基金：地域密着型サービス等整備事業の事業執行に伴う取崩し等の結果、残高が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436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百万円減少しました。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・吉野川総合開発香川用水事業基金：今後も吉野川総合開発香川用水事業の運営経費等に応じて適切に管理していきます。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・香川県地域医療介護総合確保基金：地域密着型サービス等整備事業などの事業量に応じて基金を活用していきます。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CA8C50AC-606F-4C8B-B9D1-0E62BDA1FC8D}"/>
            </a:ext>
          </a:extLst>
        </xdr:cNvPr>
        <xdr:cNvSpPr>
          <a:spLocks noChangeArrowheads="1"/>
        </xdr:cNvSpPr>
      </xdr:nvSpPr>
      <xdr:spPr bwMode="auto">
        <a:xfrm>
          <a:off x="12735459" y="12548608"/>
          <a:ext cx="23457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C1EB80FB-E57C-4898-A941-5F871D929E26}"/>
            </a:ext>
          </a:extLst>
        </xdr:cNvPr>
        <xdr:cNvSpPr>
          <a:spLocks noChangeArrowheads="1"/>
        </xdr:cNvSpPr>
      </xdr:nvSpPr>
      <xdr:spPr bwMode="auto">
        <a:xfrm>
          <a:off x="12652828" y="5279570"/>
          <a:ext cx="106380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7865F0C4-B4D5-45DE-88C3-72AC813E08F7}"/>
            </a:ext>
          </a:extLst>
        </xdr:cNvPr>
        <xdr:cNvSpPr txBox="1"/>
      </xdr:nvSpPr>
      <xdr:spPr>
        <a:xfrm>
          <a:off x="12652828" y="5753100"/>
          <a:ext cx="106370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令和元年度決算剰余金の２分の１相当額等を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2,565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百万円積み立てた一方で、各種事業の財源とするため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2,749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百万円取崩したことにより、残高が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184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百万円減少しました。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毎年度の予算編成において多額の基金取崩し</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を計上する厳しい状況が継続していることから、決算が黒字となった場合に積み立てるなど、基金残高の確保に努めます。</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令和４年度当初予算においては、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5,303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百万円の取崩し。</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4E5E5E0F-9AF3-47F6-9AA8-B7D87FE73147}"/>
            </a:ext>
          </a:extLst>
        </xdr:cNvPr>
        <xdr:cNvSpPr>
          <a:spLocks noChangeArrowheads="1"/>
        </xdr:cNvSpPr>
      </xdr:nvSpPr>
      <xdr:spPr bwMode="auto">
        <a:xfrm>
          <a:off x="12735459" y="5372548"/>
          <a:ext cx="18831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E0B4671E-5228-4887-B708-03FB8FF851B1}"/>
            </a:ext>
          </a:extLst>
        </xdr:cNvPr>
        <xdr:cNvSpPr>
          <a:spLocks noChangeArrowheads="1"/>
        </xdr:cNvSpPr>
      </xdr:nvSpPr>
      <xdr:spPr bwMode="auto">
        <a:xfrm>
          <a:off x="12652828" y="8876555"/>
          <a:ext cx="10638068" cy="34343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EB67696-14CB-4B6D-A8E9-5323474D2330}"/>
            </a:ext>
          </a:extLst>
        </xdr:cNvPr>
        <xdr:cNvSpPr txBox="1"/>
      </xdr:nvSpPr>
      <xdr:spPr>
        <a:xfrm>
          <a:off x="12652828" y="9350085"/>
          <a:ext cx="10637064" cy="2938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令和元年度決算剰余金のうち、財政調整基金への積み立てを行う残額を基に補正予算等で必要となる財源を差し引いた額や直島町風評被害対策基金廃止に伴う残金等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5,452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百万円を積み立てた一方で、県債償還の財源とするため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3,016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百万円を取り崩したことにより、残高が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2,436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百万円増加しました。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地方債の償還計画や一般財源総額を踏まえ、県債償還の財源とするため基金を活用する予定です。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決算が黒字となった場合や、財政収支にゆとりがある場合に積み立て、将来の県債償還に備えます。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8E10A312-9254-4D65-8E5A-816F43141C5B}"/>
            </a:ext>
          </a:extLst>
        </xdr:cNvPr>
        <xdr:cNvSpPr>
          <a:spLocks noChangeArrowheads="1"/>
        </xdr:cNvSpPr>
      </xdr:nvSpPr>
      <xdr:spPr bwMode="auto">
        <a:xfrm>
          <a:off x="12735459"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27359D2B-DD82-4166-8575-7A0927632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1C0273A7-DD5C-4FE5-96F6-D7FAD1CF6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3718ECCA-999B-4D02-B78A-81BFD4DDF58B}"/>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F029D72C-88A9-4F1A-A8AF-D8AF79A7442F}"/>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17C16235-4526-4A76-A48B-52EE52422B44}"/>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EC985E55-C131-4249-8687-3B044E2CDEC6}"/>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F45E1648-E506-43A0-BA5D-D4F4275F03DD}"/>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2BDD65F3-E8BB-45F1-A122-24715922DA71}"/>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B159A392-8CC0-46B6-8F4B-0526A7FBD009}"/>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CC152B60-94F3-4BB9-9396-5193ADCE35C7}"/>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F30C7B5D-269F-444F-AD7F-1D90CA724B34}"/>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C616D5C2-3400-4E65-8E7B-E5795520D750}"/>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973,922
959,812
1,876.78
492,818,320
478,524,231
9,781,439
261,686,857
860,538,903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E5BA312F-2C94-4938-943E-9B6B7E7E3465}"/>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E2F191B0-9E73-4720-908B-A39249249AC3}"/>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2738B50E-EAAD-46D2-8C1D-B3146BF98481}"/>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197.6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42DDC1A3-3434-41DE-B4C6-A5EA2E709A4D}"/>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26FAB2DA-7B65-41B2-8C2E-E03B968C1D2B}"/>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EDF2DCFD-86C1-4379-9810-457E1653E92E}"/>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A9EC452A-66C8-4616-BCDC-8067BFF6A191}"/>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CF8A44C5-6464-4F43-8474-910548ACDD0B}"/>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15CE2004-2FEA-4115-873F-1296567B18CE}"/>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95279A6D-6AC4-474D-99C7-138B8285E2E5}"/>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6E9B8895-022F-424D-9BF6-A3294673033A}"/>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4142E23F-7D37-4CEA-896D-D20F1A158EEB}"/>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5E97EE07-61B1-48B2-8033-05DCBAF1AA09}"/>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2F6B6157-F522-4BE5-865B-45AB708AE468}"/>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2D40D163-44D5-4AC8-A794-5136EBF9E4D3}"/>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2AAD8472-A334-47D6-905C-021795DA95BA}"/>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F43963F4-E21A-49AB-9159-8E508F62C154}"/>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A2293876-4C86-43CF-95EE-059E8AAAD401}"/>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CBF4BCA9-A163-44CF-A6C0-406130BC0FF6}"/>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DD19129F-3C0B-4378-A569-B10582CF4AA6}"/>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7C5066B6-6498-4DB8-A86C-0FCAECD5D5DB}"/>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CDF3AE59-19B2-486B-B92B-12B175EAEB6D}"/>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2561D07B-2899-4F88-9EEE-1B60FE947004}"/>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77AC5E2B-C6D7-4053-9019-7B720B25327C}"/>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4AADA424-A566-45F7-908F-450D9C380F5B}"/>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34D2BADD-4FE2-4DF7-82A5-8806F579EFAA}"/>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[ 45.0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B95D70FC-0B04-4378-A3EA-84A3882F3C9B}"/>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B6DB98F0-0315-4A69-8552-452DA80AC474}"/>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751AB4E8-75FA-48CF-9B6F-3B13CC3CAF6C}"/>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C555680C-0058-432A-A0C2-F4DBA9AB67FC}"/>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6D58CCAD-2D2F-4D28-85A3-33EEBF62B2C8}"/>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846739D2-AF15-433D-B895-12FD8D849C11}"/>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2A81AE06-9E3C-4E23-919C-B1F54157F441}"/>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EF4B8522-0A56-4223-A8B2-1F39F4F5AF00}"/>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有形固定資産減価償却率は、上昇傾向にあるものの、グループ内平均値を大きく下回っており、これまでの計画的な施設整備・維持補修の取組みの成果が表れていると考えられます。</a:t>
          </a:r>
        </a:p>
        <a:p>
          <a:r>
            <a:rPr kumimoji="1" lang="ja-JP" altLang="en-US" sz="1100">
              <a:latin typeface="ＭＳ Ｐゴシック" panose="020B0600070205080204" pitchFamily="50" charset="-128"/>
              <a:ea typeface="ＭＳ Ｐゴシック" panose="020B0600070205080204" pitchFamily="50" charset="-128"/>
            </a:rPr>
            <a:t>　今後も、「香川県ファシリティマネジメント推進計画」（令和</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月）や「香川県県有公共施設等総合管理計画」（令和元年</a:t>
          </a:r>
          <a:r>
            <a:rPr kumimoji="1" lang="en-US" altLang="ja-JP" sz="1100">
              <a:latin typeface="ＭＳ Ｐゴシック" panose="020B0600070205080204" pitchFamily="50" charset="-128"/>
              <a:ea typeface="ＭＳ Ｐゴシック" panose="020B0600070205080204" pitchFamily="50" charset="-128"/>
            </a:rPr>
            <a:t>7</a:t>
          </a:r>
          <a:r>
            <a:rPr kumimoji="1" lang="ja-JP" altLang="en-US" sz="1100">
              <a:latin typeface="ＭＳ Ｐゴシック" panose="020B0600070205080204" pitchFamily="50" charset="-128"/>
              <a:ea typeface="ＭＳ Ｐゴシック" panose="020B0600070205080204" pitchFamily="50" charset="-128"/>
            </a:rPr>
            <a:t>月）等に基づき、ファシリティマネジメントの考え方を取り入れた県有建物の老朽化対策や保有総量の適正化等、県有資産の有効的な利活用等に取り組みます。</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492EEA19-2981-40BF-8336-93AE90D2BDD5}"/>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60F253A7-D5D6-4EBB-A843-3A410153A53C}"/>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F0B6F8B5-EF36-4DA6-A8A8-620D71E79FEC}"/>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A8171992-E1D8-465F-BD7E-2648BB831899}"/>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B3A9E342-189A-48FB-8929-5F42FAE2C5CB}"/>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6AC1BBDD-AFFB-424B-B91C-2CB39B40192A}"/>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042ED892-3568-47FE-9E1F-09BC2C1D5E0D}"/>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02EDD603-1309-492A-B2AB-002ABC333C7F}"/>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D7D0B31C-551D-4EB7-8172-C2B65A97B1C0}"/>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FE690279-7238-4435-95F5-31AC8D6C52A6}"/>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5B91C263-10B5-4595-BA32-6BAEC83D42D6}"/>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ACC1034A-FF0F-4135-A8A8-1B2C3B980050}"/>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27F99B2A-CB9B-453E-A0BD-62C51DEBCA12}"/>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FB50BC17-1115-411F-A5A5-650F7864E480}"/>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28</xdr:row>
      <xdr:rowOff>28575</xdr:rowOff>
    </xdr:from>
    <xdr:to>
      <xdr:col>23</xdr:col>
      <xdr:colOff>85090</xdr:colOff>
      <xdr:row>34</xdr:row>
      <xdr:rowOff>36195</xdr:rowOff>
    </xdr:to>
    <xdr:cxnSp macro="">
      <xdr:nvCxnSpPr>
        <xdr:cNvPr id="62" name="直線コネクタ 61">
          <a:extLst>
            <a:ext uri="{FF2B5EF4-FFF2-40B4-BE49-F238E27FC236}">
              <a16:creationId xmlns:a16="http://schemas.microsoft.com/office/drawing/2014/main" id="{74D38D79-29AC-40DE-8BD9-366859B31E7D}"/>
            </a:ext>
          </a:extLst>
        </xdr:cNvPr>
        <xdr:cNvCxnSpPr/>
      </xdr:nvCxnSpPr>
      <xdr:spPr>
        <a:xfrm flipV="1">
          <a:off x="4306570" y="4559300"/>
          <a:ext cx="1270" cy="9823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40022</xdr:rowOff>
    </xdr:from>
    <xdr:ext cx="405111" cy="259045"/>
    <xdr:sp macro="" textlink="">
      <xdr:nvSpPr>
        <xdr:cNvPr id="63" name="有形固定資産減価償却率最小値テキスト">
          <a:extLst>
            <a:ext uri="{FF2B5EF4-FFF2-40B4-BE49-F238E27FC236}">
              <a16:creationId xmlns:a16="http://schemas.microsoft.com/office/drawing/2014/main" id="{0C9C413D-9D08-4585-A722-08B2BC3B6D51}"/>
            </a:ext>
          </a:extLst>
        </xdr:cNvPr>
        <xdr:cNvSpPr txBox="1"/>
      </xdr:nvSpPr>
      <xdr:spPr>
        <a:xfrm>
          <a:off x="4359275" y="554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36195</xdr:rowOff>
    </xdr:from>
    <xdr:to>
      <xdr:col>23</xdr:col>
      <xdr:colOff>174625</xdr:colOff>
      <xdr:row>34</xdr:row>
      <xdr:rowOff>36195</xdr:rowOff>
    </xdr:to>
    <xdr:cxnSp macro="">
      <xdr:nvCxnSpPr>
        <xdr:cNvPr id="64" name="直線コネクタ 63">
          <a:extLst>
            <a:ext uri="{FF2B5EF4-FFF2-40B4-BE49-F238E27FC236}">
              <a16:creationId xmlns:a16="http://schemas.microsoft.com/office/drawing/2014/main" id="{C999B226-1D53-4D9E-8DB8-BB859FB43A11}"/>
            </a:ext>
          </a:extLst>
        </xdr:cNvPr>
        <xdr:cNvCxnSpPr/>
      </xdr:nvCxnSpPr>
      <xdr:spPr>
        <a:xfrm>
          <a:off x="4216400" y="554164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146702</xdr:rowOff>
    </xdr:from>
    <xdr:ext cx="405111" cy="259045"/>
    <xdr:sp macro="" textlink="">
      <xdr:nvSpPr>
        <xdr:cNvPr id="65" name="有形固定資産減価償却率最大値テキスト">
          <a:extLst>
            <a:ext uri="{FF2B5EF4-FFF2-40B4-BE49-F238E27FC236}">
              <a16:creationId xmlns:a16="http://schemas.microsoft.com/office/drawing/2014/main" id="{9BDC3FC7-36DA-4AF1-8676-BC4C54AB0450}"/>
            </a:ext>
          </a:extLst>
        </xdr:cNvPr>
        <xdr:cNvSpPr txBox="1"/>
      </xdr:nvSpPr>
      <xdr:spPr>
        <a:xfrm>
          <a:off x="4359275" y="4353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28</xdr:row>
      <xdr:rowOff>28575</xdr:rowOff>
    </xdr:from>
    <xdr:to>
      <xdr:col>23</xdr:col>
      <xdr:colOff>174625</xdr:colOff>
      <xdr:row>28</xdr:row>
      <xdr:rowOff>28575</xdr:rowOff>
    </xdr:to>
    <xdr:cxnSp macro="">
      <xdr:nvCxnSpPr>
        <xdr:cNvPr id="66" name="直線コネクタ 65">
          <a:extLst>
            <a:ext uri="{FF2B5EF4-FFF2-40B4-BE49-F238E27FC236}">
              <a16:creationId xmlns:a16="http://schemas.microsoft.com/office/drawing/2014/main" id="{D6CEFF00-ABCC-4819-B447-25E0087D7185}"/>
            </a:ext>
          </a:extLst>
        </xdr:cNvPr>
        <xdr:cNvCxnSpPr/>
      </xdr:nvCxnSpPr>
      <xdr:spPr>
        <a:xfrm>
          <a:off x="4216400" y="455930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135780</xdr:rowOff>
    </xdr:from>
    <xdr:ext cx="405111" cy="259045"/>
    <xdr:sp macro="" textlink="">
      <xdr:nvSpPr>
        <xdr:cNvPr id="67" name="有形固定資産減価償却率平均値テキスト">
          <a:extLst>
            <a:ext uri="{FF2B5EF4-FFF2-40B4-BE49-F238E27FC236}">
              <a16:creationId xmlns:a16="http://schemas.microsoft.com/office/drawing/2014/main" id="{8702F65D-872F-4CBD-BB89-5F246E9E6757}"/>
            </a:ext>
          </a:extLst>
        </xdr:cNvPr>
        <xdr:cNvSpPr txBox="1"/>
      </xdr:nvSpPr>
      <xdr:spPr>
        <a:xfrm>
          <a:off x="4359275" y="49935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157353</xdr:rowOff>
    </xdr:from>
    <xdr:to>
      <xdr:col>23</xdr:col>
      <xdr:colOff>136525</xdr:colOff>
      <xdr:row>31</xdr:row>
      <xdr:rowOff>87503</xdr:rowOff>
    </xdr:to>
    <xdr:sp macro="" textlink="">
      <xdr:nvSpPr>
        <xdr:cNvPr id="68" name="フローチャート: 判断 67">
          <a:extLst>
            <a:ext uri="{FF2B5EF4-FFF2-40B4-BE49-F238E27FC236}">
              <a16:creationId xmlns:a16="http://schemas.microsoft.com/office/drawing/2014/main" id="{F319FF84-669E-4434-B082-4BACF4BA330E}"/>
            </a:ext>
          </a:extLst>
        </xdr:cNvPr>
        <xdr:cNvSpPr/>
      </xdr:nvSpPr>
      <xdr:spPr>
        <a:xfrm>
          <a:off x="4254500" y="5018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101219</xdr:rowOff>
    </xdr:from>
    <xdr:to>
      <xdr:col>19</xdr:col>
      <xdr:colOff>187325</xdr:colOff>
      <xdr:row>31</xdr:row>
      <xdr:rowOff>31369</xdr:rowOff>
    </xdr:to>
    <xdr:sp macro="" textlink="">
      <xdr:nvSpPr>
        <xdr:cNvPr id="69" name="フローチャート: 判断 68">
          <a:extLst>
            <a:ext uri="{FF2B5EF4-FFF2-40B4-BE49-F238E27FC236}">
              <a16:creationId xmlns:a16="http://schemas.microsoft.com/office/drawing/2014/main" id="{B0369CD7-8993-4AE4-B215-9DE371290E92}"/>
            </a:ext>
          </a:extLst>
        </xdr:cNvPr>
        <xdr:cNvSpPr/>
      </xdr:nvSpPr>
      <xdr:spPr>
        <a:xfrm>
          <a:off x="3616325" y="49621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58039</xdr:rowOff>
    </xdr:from>
    <xdr:to>
      <xdr:col>15</xdr:col>
      <xdr:colOff>187325</xdr:colOff>
      <xdr:row>30</xdr:row>
      <xdr:rowOff>159639</xdr:rowOff>
    </xdr:to>
    <xdr:sp macro="" textlink="">
      <xdr:nvSpPr>
        <xdr:cNvPr id="70" name="フローチャート: 判断 69">
          <a:extLst>
            <a:ext uri="{FF2B5EF4-FFF2-40B4-BE49-F238E27FC236}">
              <a16:creationId xmlns:a16="http://schemas.microsoft.com/office/drawing/2014/main" id="{02B1661A-5F55-4CD5-B03D-0DAAD7B1E686}"/>
            </a:ext>
          </a:extLst>
        </xdr:cNvPr>
        <xdr:cNvSpPr/>
      </xdr:nvSpPr>
      <xdr:spPr>
        <a:xfrm>
          <a:off x="2930525" y="49157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169037</xdr:rowOff>
    </xdr:from>
    <xdr:to>
      <xdr:col>11</xdr:col>
      <xdr:colOff>187325</xdr:colOff>
      <xdr:row>30</xdr:row>
      <xdr:rowOff>99187</xdr:rowOff>
    </xdr:to>
    <xdr:sp macro="" textlink="">
      <xdr:nvSpPr>
        <xdr:cNvPr id="71" name="フローチャート: 判断 70">
          <a:extLst>
            <a:ext uri="{FF2B5EF4-FFF2-40B4-BE49-F238E27FC236}">
              <a16:creationId xmlns:a16="http://schemas.microsoft.com/office/drawing/2014/main" id="{3934D870-666A-4B69-B37E-12E5C56C3242}"/>
            </a:ext>
          </a:extLst>
        </xdr:cNvPr>
        <xdr:cNvSpPr/>
      </xdr:nvSpPr>
      <xdr:spPr>
        <a:xfrm>
          <a:off x="2244725" y="485533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66675</xdr:rowOff>
    </xdr:from>
    <xdr:to>
      <xdr:col>7</xdr:col>
      <xdr:colOff>187325</xdr:colOff>
      <xdr:row>30</xdr:row>
      <xdr:rowOff>168275</xdr:rowOff>
    </xdr:to>
    <xdr:sp macro="" textlink="">
      <xdr:nvSpPr>
        <xdr:cNvPr id="72" name="フローチャート: 判断 71">
          <a:extLst>
            <a:ext uri="{FF2B5EF4-FFF2-40B4-BE49-F238E27FC236}">
              <a16:creationId xmlns:a16="http://schemas.microsoft.com/office/drawing/2014/main" id="{8DE61A54-394D-418C-AA50-0E5C6F97053C}"/>
            </a:ext>
          </a:extLst>
        </xdr:cNvPr>
        <xdr:cNvSpPr/>
      </xdr:nvSpPr>
      <xdr:spPr>
        <a:xfrm>
          <a:off x="1558925" y="49212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C1B3EC90-8E7B-4810-9FA6-C29AFEC29DBC}"/>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67A2EED0-6126-4BCB-AA45-4673FBA82B12}"/>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C1541458-EE87-4735-9E04-CDB70EA913D3}"/>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27506075-1D09-443C-A11B-055B1961CD54}"/>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FD14F547-260C-4870-BB1A-BF0DDB8EC998}"/>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27</xdr:row>
      <xdr:rowOff>149225</xdr:rowOff>
    </xdr:from>
    <xdr:to>
      <xdr:col>23</xdr:col>
      <xdr:colOff>136525</xdr:colOff>
      <xdr:row>28</xdr:row>
      <xdr:rowOff>79375</xdr:rowOff>
    </xdr:to>
    <xdr:sp macro="" textlink="">
      <xdr:nvSpPr>
        <xdr:cNvPr id="78" name="楕円 77">
          <a:extLst>
            <a:ext uri="{FF2B5EF4-FFF2-40B4-BE49-F238E27FC236}">
              <a16:creationId xmlns:a16="http://schemas.microsoft.com/office/drawing/2014/main" id="{97F830CD-69C5-4601-A313-AC94B8E93900}"/>
            </a:ext>
          </a:extLst>
        </xdr:cNvPr>
        <xdr:cNvSpPr/>
      </xdr:nvSpPr>
      <xdr:spPr>
        <a:xfrm>
          <a:off x="4254500" y="45212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27</xdr:row>
      <xdr:rowOff>102252</xdr:rowOff>
    </xdr:from>
    <xdr:ext cx="405111" cy="259045"/>
    <xdr:sp macro="" textlink="">
      <xdr:nvSpPr>
        <xdr:cNvPr id="79" name="有形固定資産減価償却率該当値テキスト">
          <a:extLst>
            <a:ext uri="{FF2B5EF4-FFF2-40B4-BE49-F238E27FC236}">
              <a16:creationId xmlns:a16="http://schemas.microsoft.com/office/drawing/2014/main" id="{9D905EA1-6B75-4969-A4AC-5CFF8D509655}"/>
            </a:ext>
          </a:extLst>
        </xdr:cNvPr>
        <xdr:cNvSpPr txBox="1"/>
      </xdr:nvSpPr>
      <xdr:spPr>
        <a:xfrm>
          <a:off x="4359275" y="4477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110363</xdr:rowOff>
    </xdr:from>
    <xdr:to>
      <xdr:col>19</xdr:col>
      <xdr:colOff>187325</xdr:colOff>
      <xdr:row>28</xdr:row>
      <xdr:rowOff>40513</xdr:rowOff>
    </xdr:to>
    <xdr:sp macro="" textlink="">
      <xdr:nvSpPr>
        <xdr:cNvPr id="80" name="楕円 79">
          <a:extLst>
            <a:ext uri="{FF2B5EF4-FFF2-40B4-BE49-F238E27FC236}">
              <a16:creationId xmlns:a16="http://schemas.microsoft.com/office/drawing/2014/main" id="{E38D1AC6-5366-4FBA-B290-57CD3F3C05C2}"/>
            </a:ext>
          </a:extLst>
        </xdr:cNvPr>
        <xdr:cNvSpPr/>
      </xdr:nvSpPr>
      <xdr:spPr>
        <a:xfrm>
          <a:off x="3616325" y="44791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27</xdr:row>
      <xdr:rowOff>161163</xdr:rowOff>
    </xdr:from>
    <xdr:to>
      <xdr:col>23</xdr:col>
      <xdr:colOff>85725</xdr:colOff>
      <xdr:row>28</xdr:row>
      <xdr:rowOff>28575</xdr:rowOff>
    </xdr:to>
    <xdr:cxnSp macro="">
      <xdr:nvCxnSpPr>
        <xdr:cNvPr id="81" name="直線コネクタ 80">
          <a:extLst>
            <a:ext uri="{FF2B5EF4-FFF2-40B4-BE49-F238E27FC236}">
              <a16:creationId xmlns:a16="http://schemas.microsoft.com/office/drawing/2014/main" id="{1A6CDC06-DBE7-4F79-8BC4-C413985DE035}"/>
            </a:ext>
          </a:extLst>
        </xdr:cNvPr>
        <xdr:cNvCxnSpPr/>
      </xdr:nvCxnSpPr>
      <xdr:spPr>
        <a:xfrm>
          <a:off x="3673475" y="4536313"/>
          <a:ext cx="628650" cy="22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75819</xdr:rowOff>
    </xdr:from>
    <xdr:to>
      <xdr:col>15</xdr:col>
      <xdr:colOff>187325</xdr:colOff>
      <xdr:row>28</xdr:row>
      <xdr:rowOff>5969</xdr:rowOff>
    </xdr:to>
    <xdr:sp macro="" textlink="">
      <xdr:nvSpPr>
        <xdr:cNvPr id="82" name="楕円 81">
          <a:extLst>
            <a:ext uri="{FF2B5EF4-FFF2-40B4-BE49-F238E27FC236}">
              <a16:creationId xmlns:a16="http://schemas.microsoft.com/office/drawing/2014/main" id="{EA9B8AD4-7BBA-4840-8D1C-D21B2E9939BE}"/>
            </a:ext>
          </a:extLst>
        </xdr:cNvPr>
        <xdr:cNvSpPr/>
      </xdr:nvSpPr>
      <xdr:spPr>
        <a:xfrm>
          <a:off x="2930525" y="444779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126619</xdr:rowOff>
    </xdr:from>
    <xdr:to>
      <xdr:col>19</xdr:col>
      <xdr:colOff>136525</xdr:colOff>
      <xdr:row>27</xdr:row>
      <xdr:rowOff>161163</xdr:rowOff>
    </xdr:to>
    <xdr:cxnSp macro="">
      <xdr:nvCxnSpPr>
        <xdr:cNvPr id="83" name="直線コネクタ 82">
          <a:extLst>
            <a:ext uri="{FF2B5EF4-FFF2-40B4-BE49-F238E27FC236}">
              <a16:creationId xmlns:a16="http://schemas.microsoft.com/office/drawing/2014/main" id="{EA18AFA2-99EC-41EC-A85C-6C7A397C5FA4}"/>
            </a:ext>
          </a:extLst>
        </xdr:cNvPr>
        <xdr:cNvCxnSpPr/>
      </xdr:nvCxnSpPr>
      <xdr:spPr>
        <a:xfrm>
          <a:off x="2987675" y="4495419"/>
          <a:ext cx="685800" cy="40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11049</xdr:rowOff>
    </xdr:from>
    <xdr:to>
      <xdr:col>11</xdr:col>
      <xdr:colOff>187325</xdr:colOff>
      <xdr:row>27</xdr:row>
      <xdr:rowOff>112649</xdr:rowOff>
    </xdr:to>
    <xdr:sp macro="" textlink="">
      <xdr:nvSpPr>
        <xdr:cNvPr id="84" name="楕円 83">
          <a:extLst>
            <a:ext uri="{FF2B5EF4-FFF2-40B4-BE49-F238E27FC236}">
              <a16:creationId xmlns:a16="http://schemas.microsoft.com/office/drawing/2014/main" id="{BD6351FE-0A7E-437D-9D8F-612997854B1C}"/>
            </a:ext>
          </a:extLst>
        </xdr:cNvPr>
        <xdr:cNvSpPr/>
      </xdr:nvSpPr>
      <xdr:spPr>
        <a:xfrm>
          <a:off x="2244725" y="437984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61849</xdr:rowOff>
    </xdr:from>
    <xdr:to>
      <xdr:col>15</xdr:col>
      <xdr:colOff>136525</xdr:colOff>
      <xdr:row>27</xdr:row>
      <xdr:rowOff>126619</xdr:rowOff>
    </xdr:to>
    <xdr:cxnSp macro="">
      <xdr:nvCxnSpPr>
        <xdr:cNvPr id="85" name="直線コネクタ 84">
          <a:extLst>
            <a:ext uri="{FF2B5EF4-FFF2-40B4-BE49-F238E27FC236}">
              <a16:creationId xmlns:a16="http://schemas.microsoft.com/office/drawing/2014/main" id="{74BFDBF7-B031-49AB-AE48-1DDB15BB621D}"/>
            </a:ext>
          </a:extLst>
        </xdr:cNvPr>
        <xdr:cNvCxnSpPr/>
      </xdr:nvCxnSpPr>
      <xdr:spPr>
        <a:xfrm>
          <a:off x="2301875" y="4436999"/>
          <a:ext cx="685800" cy="58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26</xdr:row>
      <xdr:rowOff>156591</xdr:rowOff>
    </xdr:from>
    <xdr:to>
      <xdr:col>7</xdr:col>
      <xdr:colOff>187325</xdr:colOff>
      <xdr:row>27</xdr:row>
      <xdr:rowOff>86741</xdr:rowOff>
    </xdr:to>
    <xdr:sp macro="" textlink="">
      <xdr:nvSpPr>
        <xdr:cNvPr id="86" name="楕円 85">
          <a:extLst>
            <a:ext uri="{FF2B5EF4-FFF2-40B4-BE49-F238E27FC236}">
              <a16:creationId xmlns:a16="http://schemas.microsoft.com/office/drawing/2014/main" id="{4670D3BC-0842-4649-ACDF-046A39531575}"/>
            </a:ext>
          </a:extLst>
        </xdr:cNvPr>
        <xdr:cNvSpPr/>
      </xdr:nvSpPr>
      <xdr:spPr>
        <a:xfrm>
          <a:off x="1558925" y="436981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35941</xdr:rowOff>
    </xdr:from>
    <xdr:to>
      <xdr:col>11</xdr:col>
      <xdr:colOff>136525</xdr:colOff>
      <xdr:row>27</xdr:row>
      <xdr:rowOff>61849</xdr:rowOff>
    </xdr:to>
    <xdr:cxnSp macro="">
      <xdr:nvCxnSpPr>
        <xdr:cNvPr id="87" name="直線コネクタ 86">
          <a:extLst>
            <a:ext uri="{FF2B5EF4-FFF2-40B4-BE49-F238E27FC236}">
              <a16:creationId xmlns:a16="http://schemas.microsoft.com/office/drawing/2014/main" id="{CFB0D563-ADA1-4CE1-B4FB-DFB8E04D7692}"/>
            </a:ext>
          </a:extLst>
        </xdr:cNvPr>
        <xdr:cNvCxnSpPr/>
      </xdr:nvCxnSpPr>
      <xdr:spPr>
        <a:xfrm>
          <a:off x="1616075" y="4407916"/>
          <a:ext cx="685800" cy="29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31</xdr:row>
      <xdr:rowOff>22496</xdr:rowOff>
    </xdr:from>
    <xdr:ext cx="405111" cy="259045"/>
    <xdr:sp macro="" textlink="">
      <xdr:nvSpPr>
        <xdr:cNvPr id="88" name="n_1aveValue有形固定資産減価償却率">
          <a:extLst>
            <a:ext uri="{FF2B5EF4-FFF2-40B4-BE49-F238E27FC236}">
              <a16:creationId xmlns:a16="http://schemas.microsoft.com/office/drawing/2014/main" id="{0E494169-F9BD-4DC4-B0F7-F271CE111058}"/>
            </a:ext>
          </a:extLst>
        </xdr:cNvPr>
        <xdr:cNvSpPr txBox="1"/>
      </xdr:nvSpPr>
      <xdr:spPr>
        <a:xfrm>
          <a:off x="3474094" y="50453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150766</xdr:rowOff>
    </xdr:from>
    <xdr:ext cx="405111" cy="259045"/>
    <xdr:sp macro="" textlink="">
      <xdr:nvSpPr>
        <xdr:cNvPr id="89" name="n_2aveValue有形固定資産減価償却率">
          <a:extLst>
            <a:ext uri="{FF2B5EF4-FFF2-40B4-BE49-F238E27FC236}">
              <a16:creationId xmlns:a16="http://schemas.microsoft.com/office/drawing/2014/main" id="{29BCF20A-6F5E-4B94-BC3E-B6B720B42DB1}"/>
            </a:ext>
          </a:extLst>
        </xdr:cNvPr>
        <xdr:cNvSpPr txBox="1"/>
      </xdr:nvSpPr>
      <xdr:spPr>
        <a:xfrm>
          <a:off x="2797819" y="5008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90314</xdr:rowOff>
    </xdr:from>
    <xdr:ext cx="405111" cy="259045"/>
    <xdr:sp macro="" textlink="">
      <xdr:nvSpPr>
        <xdr:cNvPr id="90" name="n_3aveValue有形固定資産減価償却率">
          <a:extLst>
            <a:ext uri="{FF2B5EF4-FFF2-40B4-BE49-F238E27FC236}">
              <a16:creationId xmlns:a16="http://schemas.microsoft.com/office/drawing/2014/main" id="{0CD07765-E4B7-4F71-8E21-FE8F2ACF4454}"/>
            </a:ext>
          </a:extLst>
        </xdr:cNvPr>
        <xdr:cNvSpPr txBox="1"/>
      </xdr:nvSpPr>
      <xdr:spPr>
        <a:xfrm>
          <a:off x="2112019" y="49448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159402</xdr:rowOff>
    </xdr:from>
    <xdr:ext cx="405111" cy="259045"/>
    <xdr:sp macro="" textlink="">
      <xdr:nvSpPr>
        <xdr:cNvPr id="91" name="n_4aveValue有形固定資産減価償却率">
          <a:extLst>
            <a:ext uri="{FF2B5EF4-FFF2-40B4-BE49-F238E27FC236}">
              <a16:creationId xmlns:a16="http://schemas.microsoft.com/office/drawing/2014/main" id="{E986A112-E619-48B4-A560-B936B78CB2BD}"/>
            </a:ext>
          </a:extLst>
        </xdr:cNvPr>
        <xdr:cNvSpPr txBox="1"/>
      </xdr:nvSpPr>
      <xdr:spPr>
        <a:xfrm>
          <a:off x="1426219" y="5020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26</xdr:row>
      <xdr:rowOff>57040</xdr:rowOff>
    </xdr:from>
    <xdr:ext cx="405111" cy="259045"/>
    <xdr:sp macro="" textlink="">
      <xdr:nvSpPr>
        <xdr:cNvPr id="92" name="n_1mainValue有形固定資産減価償却率">
          <a:extLst>
            <a:ext uri="{FF2B5EF4-FFF2-40B4-BE49-F238E27FC236}">
              <a16:creationId xmlns:a16="http://schemas.microsoft.com/office/drawing/2014/main" id="{7850D186-7BC6-4545-BEAC-DD14892AA17C}"/>
            </a:ext>
          </a:extLst>
        </xdr:cNvPr>
        <xdr:cNvSpPr txBox="1"/>
      </xdr:nvSpPr>
      <xdr:spPr>
        <a:xfrm>
          <a:off x="3474094" y="42670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22496</xdr:rowOff>
    </xdr:from>
    <xdr:ext cx="405111" cy="259045"/>
    <xdr:sp macro="" textlink="">
      <xdr:nvSpPr>
        <xdr:cNvPr id="93" name="n_2mainValue有形固定資産減価償却率">
          <a:extLst>
            <a:ext uri="{FF2B5EF4-FFF2-40B4-BE49-F238E27FC236}">
              <a16:creationId xmlns:a16="http://schemas.microsoft.com/office/drawing/2014/main" id="{FCA17199-D1FD-4F59-BE25-0BFDC6E19B60}"/>
            </a:ext>
          </a:extLst>
        </xdr:cNvPr>
        <xdr:cNvSpPr txBox="1"/>
      </xdr:nvSpPr>
      <xdr:spPr>
        <a:xfrm>
          <a:off x="2797819" y="42357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129176</xdr:rowOff>
    </xdr:from>
    <xdr:ext cx="405111" cy="259045"/>
    <xdr:sp macro="" textlink="">
      <xdr:nvSpPr>
        <xdr:cNvPr id="94" name="n_3mainValue有形固定資産減価償却率">
          <a:extLst>
            <a:ext uri="{FF2B5EF4-FFF2-40B4-BE49-F238E27FC236}">
              <a16:creationId xmlns:a16="http://schemas.microsoft.com/office/drawing/2014/main" id="{E302468F-9E2B-4391-9695-39C7FA9C038D}"/>
            </a:ext>
          </a:extLst>
        </xdr:cNvPr>
        <xdr:cNvSpPr txBox="1"/>
      </xdr:nvSpPr>
      <xdr:spPr>
        <a:xfrm>
          <a:off x="2112019" y="41741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103268</xdr:rowOff>
    </xdr:from>
    <xdr:ext cx="405111" cy="259045"/>
    <xdr:sp macro="" textlink="">
      <xdr:nvSpPr>
        <xdr:cNvPr id="95" name="n_4mainValue有形固定資産減価償却率">
          <a:extLst>
            <a:ext uri="{FF2B5EF4-FFF2-40B4-BE49-F238E27FC236}">
              <a16:creationId xmlns:a16="http://schemas.microsoft.com/office/drawing/2014/main" id="{E4070902-44AA-44BE-A2D9-886BD6996571}"/>
            </a:ext>
          </a:extLst>
        </xdr:cNvPr>
        <xdr:cNvSpPr txBox="1"/>
      </xdr:nvSpPr>
      <xdr:spPr>
        <a:xfrm>
          <a:off x="1426219" y="41545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8E984F71-FAC1-45A2-8A6E-A7C58EC811E9}"/>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6160C5CC-3946-45DC-A4F4-B996A080F4B1}"/>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EA64AF7A-F20A-4ED3-9540-720DAB271905}"/>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[ 1,369.0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98F7CD29-25DD-4CFE-BF26-2C0A1DB11FFF}"/>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F69EB41E-51DF-4239-808F-3CCFF8CC8A5C}"/>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9175B6BF-9EF8-43A7-ACAF-BBB5019ACBEA}"/>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7882C061-B403-4979-A987-1FCAE328E489}"/>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34A886D1-06AE-4971-A832-3B1FB3F592E4}"/>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3BBD47CE-5E76-48D4-B35F-E4E610DC28FC}"/>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504EE6B2-E20A-4966-ACBD-CB5CCD6FE615}"/>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96854EDC-4957-4403-BB73-C464609CCEC3}"/>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充当可能財源が減少した以上に将来負担額が減少したことにより、債務償還比率が前年度に比べて低くなっています。</a:t>
          </a:r>
        </a:p>
        <a:p>
          <a:r>
            <a:rPr kumimoji="1" lang="ja-JP" altLang="en-US" sz="1100">
              <a:latin typeface="ＭＳ Ｐゴシック" panose="020B0600070205080204" pitchFamily="50" charset="-128"/>
              <a:ea typeface="ＭＳ Ｐゴシック" panose="020B0600070205080204" pitchFamily="50" charset="-128"/>
            </a:rPr>
            <a:t>　今後も事務事業の廃止・見直しやスクラップアンドビルドの徹底、事業の平準化等を図ることにより、持続可能な財政運営に努めます。</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69AF20F1-C86C-428A-ABA2-89B28CAB1342}"/>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DD0F0080-E286-47CA-89A9-EC814AD0ACD1}"/>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EA70DC9C-346D-40E8-A06B-4F9429A0BCE7}"/>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6CE335B0-7126-4EB5-87E5-15329D2ACD35}"/>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62D944B9-0772-4CE1-A27F-FA6FAA84F7DD}"/>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C135AD08-2434-47F6-9E5D-2E39F0BBC5CE}"/>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04C7A51F-02B4-4C99-85F3-E13243FA0F19}"/>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7AB69D72-E4F7-43A2-A87D-EEB2E7A73FC9}"/>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F6EF3307-4F34-4E90-AC58-E67BA3D8F9AB}"/>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8261F577-29BD-45BE-BBF7-BE6D959D14A3}"/>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4F11F993-DD77-4275-A362-BB151609C48F}"/>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99DAD38B-33D4-4203-B7BA-870E086DC2A2}"/>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27</xdr:row>
      <xdr:rowOff>75381</xdr:rowOff>
    </xdr:from>
    <xdr:ext cx="482824" cy="225703"/>
    <xdr:sp macro="" textlink="">
      <xdr:nvSpPr>
        <xdr:cNvPr id="119" name="テキスト ボックス 118">
          <a:extLst>
            <a:ext uri="{FF2B5EF4-FFF2-40B4-BE49-F238E27FC236}">
              <a16:creationId xmlns:a16="http://schemas.microsoft.com/office/drawing/2014/main" id="{ACDE0A14-EA10-443D-89C8-87AEF37A349C}"/>
            </a:ext>
          </a:extLst>
        </xdr:cNvPr>
        <xdr:cNvSpPr txBox="1"/>
      </xdr:nvSpPr>
      <xdr:spPr>
        <a:xfrm>
          <a:off x="9708926" y="444735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4BF3EAEB-AEAD-4B7F-BA32-A456C8384D73}"/>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D5CA1AA0-EF72-4514-B301-64063B7759EC}"/>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ADDAA3F7-222A-419F-9EE3-4CDFD494F804}"/>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80197C9D-4D54-4564-A6D5-7C85BA5C129B}"/>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6A2F2275-A5A2-47A9-9F23-5CDA9C5BC93D}"/>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44731</xdr:rowOff>
    </xdr:from>
    <xdr:to>
      <xdr:col>76</xdr:col>
      <xdr:colOff>21589</xdr:colOff>
      <xdr:row>34</xdr:row>
      <xdr:rowOff>152781</xdr:rowOff>
    </xdr:to>
    <xdr:cxnSp macro="">
      <xdr:nvCxnSpPr>
        <xdr:cNvPr id="125" name="直線コネクタ 124">
          <a:extLst>
            <a:ext uri="{FF2B5EF4-FFF2-40B4-BE49-F238E27FC236}">
              <a16:creationId xmlns:a16="http://schemas.microsoft.com/office/drawing/2014/main" id="{84C9D76B-5E88-4FE8-BDFE-79FDB1AA2B60}"/>
            </a:ext>
          </a:extLst>
        </xdr:cNvPr>
        <xdr:cNvCxnSpPr/>
      </xdr:nvCxnSpPr>
      <xdr:spPr>
        <a:xfrm flipV="1">
          <a:off x="13326745" y="4419881"/>
          <a:ext cx="1269" cy="1238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156608</xdr:rowOff>
    </xdr:from>
    <xdr:ext cx="560923" cy="259045"/>
    <xdr:sp macro="" textlink="">
      <xdr:nvSpPr>
        <xdr:cNvPr id="126" name="債務償還比率最小値テキスト">
          <a:extLst>
            <a:ext uri="{FF2B5EF4-FFF2-40B4-BE49-F238E27FC236}">
              <a16:creationId xmlns:a16="http://schemas.microsoft.com/office/drawing/2014/main" id="{21205204-A7CB-4247-9D0A-055824A5EDBA}"/>
            </a:ext>
          </a:extLst>
        </xdr:cNvPr>
        <xdr:cNvSpPr txBox="1"/>
      </xdr:nvSpPr>
      <xdr:spPr>
        <a:xfrm>
          <a:off x="13379450" y="56652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152781</xdr:rowOff>
    </xdr:from>
    <xdr:to>
      <xdr:col>76</xdr:col>
      <xdr:colOff>111125</xdr:colOff>
      <xdr:row>34</xdr:row>
      <xdr:rowOff>152781</xdr:rowOff>
    </xdr:to>
    <xdr:cxnSp macro="">
      <xdr:nvCxnSpPr>
        <xdr:cNvPr id="127" name="直線コネクタ 126">
          <a:extLst>
            <a:ext uri="{FF2B5EF4-FFF2-40B4-BE49-F238E27FC236}">
              <a16:creationId xmlns:a16="http://schemas.microsoft.com/office/drawing/2014/main" id="{C2527D63-273D-47F2-87F1-9CE570085C0A}"/>
            </a:ext>
          </a:extLst>
        </xdr:cNvPr>
        <xdr:cNvCxnSpPr/>
      </xdr:nvCxnSpPr>
      <xdr:spPr>
        <a:xfrm>
          <a:off x="13255625" y="56582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162858</xdr:rowOff>
    </xdr:from>
    <xdr:ext cx="469744" cy="259045"/>
    <xdr:sp macro="" textlink="">
      <xdr:nvSpPr>
        <xdr:cNvPr id="128" name="債務償還比率最大値テキスト">
          <a:extLst>
            <a:ext uri="{FF2B5EF4-FFF2-40B4-BE49-F238E27FC236}">
              <a16:creationId xmlns:a16="http://schemas.microsoft.com/office/drawing/2014/main" id="{6E7B34FF-2975-4E37-A935-A47242A529DC}"/>
            </a:ext>
          </a:extLst>
        </xdr:cNvPr>
        <xdr:cNvSpPr txBox="1"/>
      </xdr:nvSpPr>
      <xdr:spPr>
        <a:xfrm>
          <a:off x="13379450" y="4207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44731</xdr:rowOff>
    </xdr:from>
    <xdr:to>
      <xdr:col>76</xdr:col>
      <xdr:colOff>111125</xdr:colOff>
      <xdr:row>27</xdr:row>
      <xdr:rowOff>44731</xdr:rowOff>
    </xdr:to>
    <xdr:cxnSp macro="">
      <xdr:nvCxnSpPr>
        <xdr:cNvPr id="129" name="直線コネクタ 128">
          <a:extLst>
            <a:ext uri="{FF2B5EF4-FFF2-40B4-BE49-F238E27FC236}">
              <a16:creationId xmlns:a16="http://schemas.microsoft.com/office/drawing/2014/main" id="{020C9802-CF13-49D6-B851-66EA1078E5BD}"/>
            </a:ext>
          </a:extLst>
        </xdr:cNvPr>
        <xdr:cNvCxnSpPr/>
      </xdr:nvCxnSpPr>
      <xdr:spPr>
        <a:xfrm>
          <a:off x="13255625" y="4419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20655</xdr:rowOff>
    </xdr:from>
    <xdr:ext cx="560923" cy="259045"/>
    <xdr:sp macro="" textlink="">
      <xdr:nvSpPr>
        <xdr:cNvPr id="130" name="債務償還比率平均値テキスト">
          <a:extLst>
            <a:ext uri="{FF2B5EF4-FFF2-40B4-BE49-F238E27FC236}">
              <a16:creationId xmlns:a16="http://schemas.microsoft.com/office/drawing/2014/main" id="{4E6BF595-C00A-40E9-9A31-CDAB5596A8F7}"/>
            </a:ext>
          </a:extLst>
        </xdr:cNvPr>
        <xdr:cNvSpPr txBox="1"/>
      </xdr:nvSpPr>
      <xdr:spPr>
        <a:xfrm>
          <a:off x="13379450" y="4878405"/>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169228</xdr:rowOff>
    </xdr:from>
    <xdr:to>
      <xdr:col>76</xdr:col>
      <xdr:colOff>73025</xdr:colOff>
      <xdr:row>31</xdr:row>
      <xdr:rowOff>99378</xdr:rowOff>
    </xdr:to>
    <xdr:sp macro="" textlink="">
      <xdr:nvSpPr>
        <xdr:cNvPr id="131" name="フローチャート: 判断 130">
          <a:extLst>
            <a:ext uri="{FF2B5EF4-FFF2-40B4-BE49-F238E27FC236}">
              <a16:creationId xmlns:a16="http://schemas.microsoft.com/office/drawing/2014/main" id="{72D6142A-4033-43BA-8DFA-61566B2F1E60}"/>
            </a:ext>
          </a:extLst>
        </xdr:cNvPr>
        <xdr:cNvSpPr/>
      </xdr:nvSpPr>
      <xdr:spPr>
        <a:xfrm>
          <a:off x="13293725" y="501745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66094</xdr:rowOff>
    </xdr:from>
    <xdr:to>
      <xdr:col>72</xdr:col>
      <xdr:colOff>123825</xdr:colOff>
      <xdr:row>31</xdr:row>
      <xdr:rowOff>167694</xdr:rowOff>
    </xdr:to>
    <xdr:sp macro="" textlink="">
      <xdr:nvSpPr>
        <xdr:cNvPr id="132" name="フローチャート: 判断 131">
          <a:extLst>
            <a:ext uri="{FF2B5EF4-FFF2-40B4-BE49-F238E27FC236}">
              <a16:creationId xmlns:a16="http://schemas.microsoft.com/office/drawing/2014/main" id="{D365B375-8C8B-4EC9-97EB-CE488C48E976}"/>
            </a:ext>
          </a:extLst>
        </xdr:cNvPr>
        <xdr:cNvSpPr/>
      </xdr:nvSpPr>
      <xdr:spPr>
        <a:xfrm>
          <a:off x="12646025" y="50889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2712</xdr:rowOff>
    </xdr:from>
    <xdr:to>
      <xdr:col>68</xdr:col>
      <xdr:colOff>123825</xdr:colOff>
      <xdr:row>31</xdr:row>
      <xdr:rowOff>104312</xdr:rowOff>
    </xdr:to>
    <xdr:sp macro="" textlink="">
      <xdr:nvSpPr>
        <xdr:cNvPr id="133" name="フローチャート: 判断 132">
          <a:extLst>
            <a:ext uri="{FF2B5EF4-FFF2-40B4-BE49-F238E27FC236}">
              <a16:creationId xmlns:a16="http://schemas.microsoft.com/office/drawing/2014/main" id="{1324A05C-1624-4A11-A859-6C26F6A759D1}"/>
            </a:ext>
          </a:extLst>
        </xdr:cNvPr>
        <xdr:cNvSpPr/>
      </xdr:nvSpPr>
      <xdr:spPr>
        <a:xfrm>
          <a:off x="11960225" y="502238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1016</xdr:rowOff>
    </xdr:from>
    <xdr:to>
      <xdr:col>64</xdr:col>
      <xdr:colOff>123825</xdr:colOff>
      <xdr:row>31</xdr:row>
      <xdr:rowOff>102616</xdr:rowOff>
    </xdr:to>
    <xdr:sp macro="" textlink="">
      <xdr:nvSpPr>
        <xdr:cNvPr id="134" name="フローチャート: 判断 133">
          <a:extLst>
            <a:ext uri="{FF2B5EF4-FFF2-40B4-BE49-F238E27FC236}">
              <a16:creationId xmlns:a16="http://schemas.microsoft.com/office/drawing/2014/main" id="{53908042-DB72-42A5-A142-16D9FD2CF597}"/>
            </a:ext>
          </a:extLst>
        </xdr:cNvPr>
        <xdr:cNvSpPr/>
      </xdr:nvSpPr>
      <xdr:spPr>
        <a:xfrm>
          <a:off x="11274425" y="502069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15666</xdr:rowOff>
    </xdr:from>
    <xdr:to>
      <xdr:col>60</xdr:col>
      <xdr:colOff>123825</xdr:colOff>
      <xdr:row>31</xdr:row>
      <xdr:rowOff>117266</xdr:rowOff>
    </xdr:to>
    <xdr:sp macro="" textlink="">
      <xdr:nvSpPr>
        <xdr:cNvPr id="135" name="フローチャート: 判断 134">
          <a:extLst>
            <a:ext uri="{FF2B5EF4-FFF2-40B4-BE49-F238E27FC236}">
              <a16:creationId xmlns:a16="http://schemas.microsoft.com/office/drawing/2014/main" id="{AE181E92-32EF-4F46-93D7-4D4A2BCC442B}"/>
            </a:ext>
          </a:extLst>
        </xdr:cNvPr>
        <xdr:cNvSpPr/>
      </xdr:nvSpPr>
      <xdr:spPr>
        <a:xfrm>
          <a:off x="10588625" y="503216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AFA97FC5-3767-445F-B53F-1DEEBA28355C}"/>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4E4A6F5A-F457-47D4-A2F9-D27C92C0C3A8}"/>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DAC1939B-61B5-437A-818E-350987E8C19B}"/>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3067DC1B-F011-4FB8-B060-C2571685E98E}"/>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4AB64D11-BFB8-405D-9350-BB7577977AA9}"/>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1633</xdr:rowOff>
    </xdr:from>
    <xdr:to>
      <xdr:col>76</xdr:col>
      <xdr:colOff>73025</xdr:colOff>
      <xdr:row>31</xdr:row>
      <xdr:rowOff>103233</xdr:rowOff>
    </xdr:to>
    <xdr:sp macro="" textlink="">
      <xdr:nvSpPr>
        <xdr:cNvPr id="141" name="楕円 140">
          <a:extLst>
            <a:ext uri="{FF2B5EF4-FFF2-40B4-BE49-F238E27FC236}">
              <a16:creationId xmlns:a16="http://schemas.microsoft.com/office/drawing/2014/main" id="{14864D0C-3B6B-4354-99A1-0ECE12E8B203}"/>
            </a:ext>
          </a:extLst>
        </xdr:cNvPr>
        <xdr:cNvSpPr/>
      </xdr:nvSpPr>
      <xdr:spPr>
        <a:xfrm>
          <a:off x="13293725" y="502130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30</xdr:row>
      <xdr:rowOff>151510</xdr:rowOff>
    </xdr:from>
    <xdr:ext cx="560923" cy="259045"/>
    <xdr:sp macro="" textlink="">
      <xdr:nvSpPr>
        <xdr:cNvPr id="142" name="債務償還比率該当値テキスト">
          <a:extLst>
            <a:ext uri="{FF2B5EF4-FFF2-40B4-BE49-F238E27FC236}">
              <a16:creationId xmlns:a16="http://schemas.microsoft.com/office/drawing/2014/main" id="{4A82892A-AF92-4FC6-B695-D1E3F974FD68}"/>
            </a:ext>
          </a:extLst>
        </xdr:cNvPr>
        <xdr:cNvSpPr txBox="1"/>
      </xdr:nvSpPr>
      <xdr:spPr>
        <a:xfrm>
          <a:off x="13379450" y="500926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130556</xdr:rowOff>
    </xdr:from>
    <xdr:to>
      <xdr:col>72</xdr:col>
      <xdr:colOff>123825</xdr:colOff>
      <xdr:row>32</xdr:row>
      <xdr:rowOff>60706</xdr:rowOff>
    </xdr:to>
    <xdr:sp macro="" textlink="">
      <xdr:nvSpPr>
        <xdr:cNvPr id="143" name="楕円 142">
          <a:extLst>
            <a:ext uri="{FF2B5EF4-FFF2-40B4-BE49-F238E27FC236}">
              <a16:creationId xmlns:a16="http://schemas.microsoft.com/office/drawing/2014/main" id="{F626634A-F65F-4F38-9906-76F0A4069CEF}"/>
            </a:ext>
          </a:extLst>
        </xdr:cNvPr>
        <xdr:cNvSpPr/>
      </xdr:nvSpPr>
      <xdr:spPr>
        <a:xfrm>
          <a:off x="12646025" y="515023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31</xdr:row>
      <xdr:rowOff>52433</xdr:rowOff>
    </xdr:from>
    <xdr:to>
      <xdr:col>76</xdr:col>
      <xdr:colOff>22225</xdr:colOff>
      <xdr:row>32</xdr:row>
      <xdr:rowOff>9906</xdr:rowOff>
    </xdr:to>
    <xdr:cxnSp macro="">
      <xdr:nvCxnSpPr>
        <xdr:cNvPr id="144" name="直線コネクタ 143">
          <a:extLst>
            <a:ext uri="{FF2B5EF4-FFF2-40B4-BE49-F238E27FC236}">
              <a16:creationId xmlns:a16="http://schemas.microsoft.com/office/drawing/2014/main" id="{CFE9A769-C5F9-4775-A04B-86454DE07D73}"/>
            </a:ext>
          </a:extLst>
        </xdr:cNvPr>
        <xdr:cNvCxnSpPr/>
      </xdr:nvCxnSpPr>
      <xdr:spPr>
        <a:xfrm flipV="1">
          <a:off x="12693650" y="5068933"/>
          <a:ext cx="638175" cy="119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31</xdr:row>
      <xdr:rowOff>86142</xdr:rowOff>
    </xdr:from>
    <xdr:to>
      <xdr:col>68</xdr:col>
      <xdr:colOff>123825</xdr:colOff>
      <xdr:row>32</xdr:row>
      <xdr:rowOff>16292</xdr:rowOff>
    </xdr:to>
    <xdr:sp macro="" textlink="">
      <xdr:nvSpPr>
        <xdr:cNvPr id="145" name="楕円 144">
          <a:extLst>
            <a:ext uri="{FF2B5EF4-FFF2-40B4-BE49-F238E27FC236}">
              <a16:creationId xmlns:a16="http://schemas.microsoft.com/office/drawing/2014/main" id="{501EE011-62D5-4D82-A691-EAF147CA033F}"/>
            </a:ext>
          </a:extLst>
        </xdr:cNvPr>
        <xdr:cNvSpPr/>
      </xdr:nvSpPr>
      <xdr:spPr>
        <a:xfrm>
          <a:off x="11960225" y="510264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31</xdr:row>
      <xdr:rowOff>136942</xdr:rowOff>
    </xdr:from>
    <xdr:to>
      <xdr:col>72</xdr:col>
      <xdr:colOff>73025</xdr:colOff>
      <xdr:row>32</xdr:row>
      <xdr:rowOff>9906</xdr:rowOff>
    </xdr:to>
    <xdr:cxnSp macro="">
      <xdr:nvCxnSpPr>
        <xdr:cNvPr id="146" name="直線コネクタ 145">
          <a:extLst>
            <a:ext uri="{FF2B5EF4-FFF2-40B4-BE49-F238E27FC236}">
              <a16:creationId xmlns:a16="http://schemas.microsoft.com/office/drawing/2014/main" id="{A9071160-D016-48FB-9F0F-17F4A8126115}"/>
            </a:ext>
          </a:extLst>
        </xdr:cNvPr>
        <xdr:cNvCxnSpPr/>
      </xdr:nvCxnSpPr>
      <xdr:spPr>
        <a:xfrm>
          <a:off x="12007850" y="5159792"/>
          <a:ext cx="685800" cy="285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124079</xdr:rowOff>
    </xdr:from>
    <xdr:to>
      <xdr:col>64</xdr:col>
      <xdr:colOff>123825</xdr:colOff>
      <xdr:row>32</xdr:row>
      <xdr:rowOff>54229</xdr:rowOff>
    </xdr:to>
    <xdr:sp macro="" textlink="">
      <xdr:nvSpPr>
        <xdr:cNvPr id="147" name="楕円 146">
          <a:extLst>
            <a:ext uri="{FF2B5EF4-FFF2-40B4-BE49-F238E27FC236}">
              <a16:creationId xmlns:a16="http://schemas.microsoft.com/office/drawing/2014/main" id="{4F4CF5C4-DB4A-4FC1-BB6C-A3E804077619}"/>
            </a:ext>
          </a:extLst>
        </xdr:cNvPr>
        <xdr:cNvSpPr/>
      </xdr:nvSpPr>
      <xdr:spPr>
        <a:xfrm>
          <a:off x="11274425" y="514057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31</xdr:row>
      <xdr:rowOff>136942</xdr:rowOff>
    </xdr:from>
    <xdr:to>
      <xdr:col>68</xdr:col>
      <xdr:colOff>73025</xdr:colOff>
      <xdr:row>32</xdr:row>
      <xdr:rowOff>3429</xdr:rowOff>
    </xdr:to>
    <xdr:cxnSp macro="">
      <xdr:nvCxnSpPr>
        <xdr:cNvPr id="148" name="直線コネクタ 147">
          <a:extLst>
            <a:ext uri="{FF2B5EF4-FFF2-40B4-BE49-F238E27FC236}">
              <a16:creationId xmlns:a16="http://schemas.microsoft.com/office/drawing/2014/main" id="{70E079CE-527D-4214-BB8D-3823BCC0820F}"/>
            </a:ext>
          </a:extLst>
        </xdr:cNvPr>
        <xdr:cNvCxnSpPr/>
      </xdr:nvCxnSpPr>
      <xdr:spPr>
        <a:xfrm flipV="1">
          <a:off x="11322050" y="5159792"/>
          <a:ext cx="685800" cy="284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116522</xdr:rowOff>
    </xdr:from>
    <xdr:to>
      <xdr:col>60</xdr:col>
      <xdr:colOff>123825</xdr:colOff>
      <xdr:row>32</xdr:row>
      <xdr:rowOff>46672</xdr:rowOff>
    </xdr:to>
    <xdr:sp macro="" textlink="">
      <xdr:nvSpPr>
        <xdr:cNvPr id="149" name="楕円 148">
          <a:extLst>
            <a:ext uri="{FF2B5EF4-FFF2-40B4-BE49-F238E27FC236}">
              <a16:creationId xmlns:a16="http://schemas.microsoft.com/office/drawing/2014/main" id="{4F84DE8B-430C-4E4E-940D-3B130CB02256}"/>
            </a:ext>
          </a:extLst>
        </xdr:cNvPr>
        <xdr:cNvSpPr/>
      </xdr:nvSpPr>
      <xdr:spPr>
        <a:xfrm>
          <a:off x="10588625" y="513619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167322</xdr:rowOff>
    </xdr:from>
    <xdr:to>
      <xdr:col>64</xdr:col>
      <xdr:colOff>73025</xdr:colOff>
      <xdr:row>32</xdr:row>
      <xdr:rowOff>3429</xdr:rowOff>
    </xdr:to>
    <xdr:cxnSp macro="">
      <xdr:nvCxnSpPr>
        <xdr:cNvPr id="150" name="直線コネクタ 149">
          <a:extLst>
            <a:ext uri="{FF2B5EF4-FFF2-40B4-BE49-F238E27FC236}">
              <a16:creationId xmlns:a16="http://schemas.microsoft.com/office/drawing/2014/main" id="{174FB380-C873-49B4-B460-8D011B1E6322}"/>
            </a:ext>
          </a:extLst>
        </xdr:cNvPr>
        <xdr:cNvCxnSpPr/>
      </xdr:nvCxnSpPr>
      <xdr:spPr>
        <a:xfrm>
          <a:off x="10636250" y="5183822"/>
          <a:ext cx="685800" cy="4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12771</xdr:rowOff>
    </xdr:from>
    <xdr:ext cx="560923" cy="259045"/>
    <xdr:sp macro="" textlink="">
      <xdr:nvSpPr>
        <xdr:cNvPr id="151" name="n_1aveValue債務償還比率">
          <a:extLst>
            <a:ext uri="{FF2B5EF4-FFF2-40B4-BE49-F238E27FC236}">
              <a16:creationId xmlns:a16="http://schemas.microsoft.com/office/drawing/2014/main" id="{3358EE7A-AE68-48A8-8B5C-0E992FBEE25C}"/>
            </a:ext>
          </a:extLst>
        </xdr:cNvPr>
        <xdr:cNvSpPr txBox="1"/>
      </xdr:nvSpPr>
      <xdr:spPr>
        <a:xfrm>
          <a:off x="12441763" y="486734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120839</xdr:rowOff>
    </xdr:from>
    <xdr:ext cx="560923" cy="259045"/>
    <xdr:sp macro="" textlink="">
      <xdr:nvSpPr>
        <xdr:cNvPr id="152" name="n_2aveValue債務償還比率">
          <a:extLst>
            <a:ext uri="{FF2B5EF4-FFF2-40B4-BE49-F238E27FC236}">
              <a16:creationId xmlns:a16="http://schemas.microsoft.com/office/drawing/2014/main" id="{9032FEA1-CC4D-44E8-91FD-34163E2BBE5B}"/>
            </a:ext>
          </a:extLst>
        </xdr:cNvPr>
        <xdr:cNvSpPr txBox="1"/>
      </xdr:nvSpPr>
      <xdr:spPr>
        <a:xfrm>
          <a:off x="11765488" y="481983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119143</xdr:rowOff>
    </xdr:from>
    <xdr:ext cx="560923" cy="259045"/>
    <xdr:sp macro="" textlink="">
      <xdr:nvSpPr>
        <xdr:cNvPr id="153" name="n_3aveValue債務償還比率">
          <a:extLst>
            <a:ext uri="{FF2B5EF4-FFF2-40B4-BE49-F238E27FC236}">
              <a16:creationId xmlns:a16="http://schemas.microsoft.com/office/drawing/2014/main" id="{79DD39B1-FF86-4EF4-B307-7EB589C68800}"/>
            </a:ext>
          </a:extLst>
        </xdr:cNvPr>
        <xdr:cNvSpPr txBox="1"/>
      </xdr:nvSpPr>
      <xdr:spPr>
        <a:xfrm>
          <a:off x="11079688" y="481814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133793</xdr:rowOff>
    </xdr:from>
    <xdr:ext cx="560923" cy="259045"/>
    <xdr:sp macro="" textlink="">
      <xdr:nvSpPr>
        <xdr:cNvPr id="154" name="n_4aveValue債務償還比率">
          <a:extLst>
            <a:ext uri="{FF2B5EF4-FFF2-40B4-BE49-F238E27FC236}">
              <a16:creationId xmlns:a16="http://schemas.microsoft.com/office/drawing/2014/main" id="{E5E2B8EE-461B-4ACA-AEB8-2588DF499200}"/>
            </a:ext>
          </a:extLst>
        </xdr:cNvPr>
        <xdr:cNvSpPr txBox="1"/>
      </xdr:nvSpPr>
      <xdr:spPr>
        <a:xfrm>
          <a:off x="10393888" y="482961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32</xdr:row>
      <xdr:rowOff>51833</xdr:rowOff>
    </xdr:from>
    <xdr:ext cx="560923" cy="259045"/>
    <xdr:sp macro="" textlink="">
      <xdr:nvSpPr>
        <xdr:cNvPr id="155" name="n_1mainValue債務償還比率">
          <a:extLst>
            <a:ext uri="{FF2B5EF4-FFF2-40B4-BE49-F238E27FC236}">
              <a16:creationId xmlns:a16="http://schemas.microsoft.com/office/drawing/2014/main" id="{B560293C-1DE3-4B67-90D0-0A4259C3DC04}"/>
            </a:ext>
          </a:extLst>
        </xdr:cNvPr>
        <xdr:cNvSpPr txBox="1"/>
      </xdr:nvSpPr>
      <xdr:spPr>
        <a:xfrm>
          <a:off x="12441763" y="523025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32</xdr:row>
      <xdr:rowOff>7419</xdr:rowOff>
    </xdr:from>
    <xdr:ext cx="560923" cy="259045"/>
    <xdr:sp macro="" textlink="">
      <xdr:nvSpPr>
        <xdr:cNvPr id="156" name="n_2mainValue債務償還比率">
          <a:extLst>
            <a:ext uri="{FF2B5EF4-FFF2-40B4-BE49-F238E27FC236}">
              <a16:creationId xmlns:a16="http://schemas.microsoft.com/office/drawing/2014/main" id="{FA563CCB-5C72-4D0B-BB92-3B88D84D71D3}"/>
            </a:ext>
          </a:extLst>
        </xdr:cNvPr>
        <xdr:cNvSpPr txBox="1"/>
      </xdr:nvSpPr>
      <xdr:spPr>
        <a:xfrm>
          <a:off x="11765488" y="519219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45356</xdr:rowOff>
    </xdr:from>
    <xdr:ext cx="560923" cy="259045"/>
    <xdr:sp macro="" textlink="">
      <xdr:nvSpPr>
        <xdr:cNvPr id="157" name="n_3mainValue債務償還比率">
          <a:extLst>
            <a:ext uri="{FF2B5EF4-FFF2-40B4-BE49-F238E27FC236}">
              <a16:creationId xmlns:a16="http://schemas.microsoft.com/office/drawing/2014/main" id="{E364ABAA-E4EA-4BF3-84AB-CB2FD426C4AD}"/>
            </a:ext>
          </a:extLst>
        </xdr:cNvPr>
        <xdr:cNvSpPr txBox="1"/>
      </xdr:nvSpPr>
      <xdr:spPr>
        <a:xfrm>
          <a:off x="11079688" y="523013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32</xdr:row>
      <xdr:rowOff>37799</xdr:rowOff>
    </xdr:from>
    <xdr:ext cx="560923" cy="259045"/>
    <xdr:sp macro="" textlink="">
      <xdr:nvSpPr>
        <xdr:cNvPr id="158" name="n_4mainValue債務償還比率">
          <a:extLst>
            <a:ext uri="{FF2B5EF4-FFF2-40B4-BE49-F238E27FC236}">
              <a16:creationId xmlns:a16="http://schemas.microsoft.com/office/drawing/2014/main" id="{ED39CCE3-D651-4D64-8638-E8382560735B}"/>
            </a:ext>
          </a:extLst>
        </xdr:cNvPr>
        <xdr:cNvSpPr txBox="1"/>
      </xdr:nvSpPr>
      <xdr:spPr>
        <a:xfrm>
          <a:off x="10393888" y="521939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42DCBD1A-04B3-4512-86D4-0350F4290D03}"/>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C64180E3-6A02-4624-A47E-D35990C927C3}"/>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A8EF7E1C-2955-4CBC-AEF5-5AFFEAEF4A0C}"/>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D810636F-56C3-4961-AE0E-0774A4F35CDB}"/>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02262141-D5A2-47A4-AEA4-476F7E6D4FAE}"/>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6887CFA8-4A03-4C5F-83DA-1576B909FC61}"/>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F0565F8-083A-42CD-9DEF-416D663C100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5BF73F2-7641-44CF-AC0B-929EE09A67F5}"/>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17756CE2-F193-4D0A-9FBE-934F571EB10B}"/>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536FE90-F0D7-49BE-B7FE-E8B9349CE052}"/>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9692A49D-8627-4383-A120-FF28EC104C5B}"/>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4CDEB145-A10A-4E4C-9C57-F8CD3A3A9BF8}"/>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D2B898E6-A168-4897-B58E-07452555A1DE}"/>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0F36654-F756-45EE-8882-F56B16801AF5}"/>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567E53E4-F620-4457-9B6D-7F95B718301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DAA42711-D321-4726-BC11-246AD382B10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973,922
959,812
1,876.78
492,818,320
478,524,231
9,781,439
261,686,857
860,538,903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3B746316-6657-48E7-AFCC-05F4565BF714}"/>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809EEDC-3866-4830-AF22-49AA12A97A22}"/>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6FB9DAA-E2FB-4522-8F63-543F390628C4}"/>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197.6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19941DA-FB5C-4893-A917-5AC873879BEE}"/>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584F4B07-8FEC-4FA3-A585-4A7CF3F0D96C}"/>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95AF986D-F650-45A5-8F6C-7E21F04F31D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E5F765B1-9C9D-410C-9F0C-0890883FA305}"/>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3F1CF8F6-248E-4BC4-9E30-20593D734EAB}"/>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1815D62-7EE4-480E-AEBD-232EAE37B6DF}"/>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DA47A28F-AB0B-4C70-B8C2-B77E5824FB3E}"/>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C99826B8-5944-4E80-A8FF-D3834AEE6E01}"/>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1C659C51-3DBF-4410-8B92-335982B91E3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D3A36DC7-8E5C-468C-931B-B2FD18DB643E}"/>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6259ABE2-D0DD-47AE-A98E-04AF28E232CA}"/>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BD54B183-6EEF-4FB4-B8FF-ECC257A2AABB}"/>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42DFE7D6-223A-464D-BB84-623774DE81CF}"/>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F8FA3BE-E144-44A7-9266-45B3C696B26C}"/>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2F10439B-E77F-4996-93B3-52E4855C90D1}"/>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EE01809B-CE1E-4AC8-AE66-120B5A5D1472}"/>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9AEB0002-22C8-4CE5-B53E-1C2844805228}"/>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EB6AE23-6421-45E8-A182-F5B0E5F73527}"/>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63591E47-4FE8-46BF-88DF-C67CEC67C21B}"/>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12651918-42E5-4B49-AD80-FE16E79C4271}"/>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5ED37EC2-8E3F-4371-AF96-69245787B9F5}"/>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19A9B90-1848-47F8-9EC7-A7C11738839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AD6E7475-39A4-49A7-AC58-39CB51B18AB5}"/>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28269C62-2E06-4A0F-98D3-CA788F88207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2FB3FC0B-A26F-4809-8AE9-7D6008283484}"/>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6CD2C0BA-6041-4FE4-9513-2274FEEE1529}"/>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7DF16E0-AB7D-4786-B2F7-2B9B589ABA7C}"/>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1340498B-3321-4EEF-9C97-757891FFC39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BA4BFE1E-FD43-411B-9639-15A8F11927A2}"/>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A9903FE8-856D-42CB-83B2-21B1C28B7A8F}"/>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90A5A347-5D96-461D-8B43-AECE88343130}"/>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523C8F98-BA39-4588-8C1E-22ABE4332DFB}"/>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D8689584-48F0-4595-933D-56B38514B2A3}"/>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40EC1095-EDF8-404D-9E24-EA4308154E2F}"/>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A10A2EA1-CB89-418C-9CA1-222D1E8471BE}"/>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CEB283E4-A242-45B7-9CF9-91FF3E5680E6}"/>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F0557F8E-E1B7-40AA-8215-87BC099131DF}"/>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8FF419AC-8292-46FB-8FF6-7A5681FCEA2F}"/>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838B3DF0-B1DE-44A6-B259-A4D8BD35A7C0}"/>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527801B-D414-4CAD-B457-B06E4684A697}"/>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C09C8B03-D539-46C3-A351-9336583189EB}"/>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F0A428A3-6E89-47E2-AEB1-0A4F19A5483C}"/>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2F113AC5-FE81-439D-B7A3-87172226FABA}"/>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08E3030E-0F9F-4531-98EF-B55EE175CBF8}"/>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14151</xdr:rowOff>
    </xdr:from>
    <xdr:to>
      <xdr:col>24</xdr:col>
      <xdr:colOff>62865</xdr:colOff>
      <xdr:row>41</xdr:row>
      <xdr:rowOff>58238</xdr:rowOff>
    </xdr:to>
    <xdr:cxnSp macro="">
      <xdr:nvCxnSpPr>
        <xdr:cNvPr id="59" name="直線コネクタ 58">
          <a:extLst>
            <a:ext uri="{FF2B5EF4-FFF2-40B4-BE49-F238E27FC236}">
              <a16:creationId xmlns:a16="http://schemas.microsoft.com/office/drawing/2014/main" id="{1576248A-D996-4581-A99A-29D81BA43121}"/>
            </a:ext>
          </a:extLst>
        </xdr:cNvPr>
        <xdr:cNvCxnSpPr/>
      </xdr:nvCxnSpPr>
      <xdr:spPr>
        <a:xfrm flipV="1">
          <a:off x="4179570" y="5516426"/>
          <a:ext cx="1270" cy="11807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62065</xdr:rowOff>
    </xdr:from>
    <xdr:ext cx="405111" cy="259045"/>
    <xdr:sp macro="" textlink="">
      <xdr:nvSpPr>
        <xdr:cNvPr id="60" name="【道路】&#10;有形固定資産減価償却率最小値テキスト">
          <a:extLst>
            <a:ext uri="{FF2B5EF4-FFF2-40B4-BE49-F238E27FC236}">
              <a16:creationId xmlns:a16="http://schemas.microsoft.com/office/drawing/2014/main" id="{339DBCA8-8594-40BE-A499-9394C4E1C158}"/>
            </a:ext>
          </a:extLst>
        </xdr:cNvPr>
        <xdr:cNvSpPr txBox="1"/>
      </xdr:nvSpPr>
      <xdr:spPr>
        <a:xfrm>
          <a:off x="4229100" y="67041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58238</xdr:rowOff>
    </xdr:from>
    <xdr:to>
      <xdr:col>24</xdr:col>
      <xdr:colOff>152400</xdr:colOff>
      <xdr:row>41</xdr:row>
      <xdr:rowOff>58238</xdr:rowOff>
    </xdr:to>
    <xdr:cxnSp macro="">
      <xdr:nvCxnSpPr>
        <xdr:cNvPr id="61" name="直線コネクタ 60">
          <a:extLst>
            <a:ext uri="{FF2B5EF4-FFF2-40B4-BE49-F238E27FC236}">
              <a16:creationId xmlns:a16="http://schemas.microsoft.com/office/drawing/2014/main" id="{D4556751-0118-41BA-A0CE-647C14D1CB30}"/>
            </a:ext>
          </a:extLst>
        </xdr:cNvPr>
        <xdr:cNvCxnSpPr/>
      </xdr:nvCxnSpPr>
      <xdr:spPr>
        <a:xfrm>
          <a:off x="4105275" y="66971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132278</xdr:rowOff>
    </xdr:from>
    <xdr:ext cx="405111" cy="259045"/>
    <xdr:sp macro="" textlink="">
      <xdr:nvSpPr>
        <xdr:cNvPr id="62" name="【道路】&#10;有形固定資産減価償却率最大値テキスト">
          <a:extLst>
            <a:ext uri="{FF2B5EF4-FFF2-40B4-BE49-F238E27FC236}">
              <a16:creationId xmlns:a16="http://schemas.microsoft.com/office/drawing/2014/main" id="{7C89A437-5306-4C14-AFE3-479C9A74C192}"/>
            </a:ext>
          </a:extLst>
        </xdr:cNvPr>
        <xdr:cNvSpPr txBox="1"/>
      </xdr:nvSpPr>
      <xdr:spPr>
        <a:xfrm>
          <a:off x="4229100" y="5313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14151</xdr:rowOff>
    </xdr:from>
    <xdr:to>
      <xdr:col>24</xdr:col>
      <xdr:colOff>152400</xdr:colOff>
      <xdr:row>34</xdr:row>
      <xdr:rowOff>14151</xdr:rowOff>
    </xdr:to>
    <xdr:cxnSp macro="">
      <xdr:nvCxnSpPr>
        <xdr:cNvPr id="63" name="直線コネクタ 62">
          <a:extLst>
            <a:ext uri="{FF2B5EF4-FFF2-40B4-BE49-F238E27FC236}">
              <a16:creationId xmlns:a16="http://schemas.microsoft.com/office/drawing/2014/main" id="{5A7BF8A0-F7AA-48FC-8843-DB65CB599606}"/>
            </a:ext>
          </a:extLst>
        </xdr:cNvPr>
        <xdr:cNvCxnSpPr/>
      </xdr:nvCxnSpPr>
      <xdr:spPr>
        <a:xfrm>
          <a:off x="4105275" y="55164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116494</xdr:rowOff>
    </xdr:from>
    <xdr:ext cx="405111" cy="259045"/>
    <xdr:sp macro="" textlink="">
      <xdr:nvSpPr>
        <xdr:cNvPr id="64" name="【道路】&#10;有形固定資産減価償却率平均値テキスト">
          <a:extLst>
            <a:ext uri="{FF2B5EF4-FFF2-40B4-BE49-F238E27FC236}">
              <a16:creationId xmlns:a16="http://schemas.microsoft.com/office/drawing/2014/main" id="{D49F8BB6-691D-461B-A4A6-2D07BFD45BCC}"/>
            </a:ext>
          </a:extLst>
        </xdr:cNvPr>
        <xdr:cNvSpPr txBox="1"/>
      </xdr:nvSpPr>
      <xdr:spPr>
        <a:xfrm>
          <a:off x="4229100" y="61077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138067</xdr:rowOff>
    </xdr:from>
    <xdr:to>
      <xdr:col>24</xdr:col>
      <xdr:colOff>114300</xdr:colOff>
      <xdr:row>38</xdr:row>
      <xdr:rowOff>68218</xdr:rowOff>
    </xdr:to>
    <xdr:sp macro="" textlink="">
      <xdr:nvSpPr>
        <xdr:cNvPr id="65" name="フローチャート: 判断 64">
          <a:extLst>
            <a:ext uri="{FF2B5EF4-FFF2-40B4-BE49-F238E27FC236}">
              <a16:creationId xmlns:a16="http://schemas.microsoft.com/office/drawing/2014/main" id="{0270B6A3-9A9F-4601-80F7-35421DF5E970}"/>
            </a:ext>
          </a:extLst>
        </xdr:cNvPr>
        <xdr:cNvSpPr/>
      </xdr:nvSpPr>
      <xdr:spPr>
        <a:xfrm>
          <a:off x="4124325" y="6132467"/>
          <a:ext cx="104775" cy="85726"/>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95613</xdr:rowOff>
    </xdr:from>
    <xdr:to>
      <xdr:col>20</xdr:col>
      <xdr:colOff>38100</xdr:colOff>
      <xdr:row>38</xdr:row>
      <xdr:rowOff>25763</xdr:rowOff>
    </xdr:to>
    <xdr:sp macro="" textlink="">
      <xdr:nvSpPr>
        <xdr:cNvPr id="66" name="フローチャート: 判断 65">
          <a:extLst>
            <a:ext uri="{FF2B5EF4-FFF2-40B4-BE49-F238E27FC236}">
              <a16:creationId xmlns:a16="http://schemas.microsoft.com/office/drawing/2014/main" id="{9FBFCF69-ECA1-4683-905D-323677194B39}"/>
            </a:ext>
          </a:extLst>
        </xdr:cNvPr>
        <xdr:cNvSpPr/>
      </xdr:nvSpPr>
      <xdr:spPr>
        <a:xfrm>
          <a:off x="3381375" y="608683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46627</xdr:rowOff>
    </xdr:from>
    <xdr:to>
      <xdr:col>15</xdr:col>
      <xdr:colOff>101600</xdr:colOff>
      <xdr:row>37</xdr:row>
      <xdr:rowOff>148227</xdr:rowOff>
    </xdr:to>
    <xdr:sp macro="" textlink="">
      <xdr:nvSpPr>
        <xdr:cNvPr id="67" name="フローチャート: 判断 66">
          <a:extLst>
            <a:ext uri="{FF2B5EF4-FFF2-40B4-BE49-F238E27FC236}">
              <a16:creationId xmlns:a16="http://schemas.microsoft.com/office/drawing/2014/main" id="{BF863AAF-4610-429D-8D58-D1E4F5AED3E6}"/>
            </a:ext>
          </a:extLst>
        </xdr:cNvPr>
        <xdr:cNvSpPr/>
      </xdr:nvSpPr>
      <xdr:spPr>
        <a:xfrm>
          <a:off x="2571750"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20501</xdr:rowOff>
    </xdr:from>
    <xdr:to>
      <xdr:col>10</xdr:col>
      <xdr:colOff>165100</xdr:colOff>
      <xdr:row>37</xdr:row>
      <xdr:rowOff>122101</xdr:rowOff>
    </xdr:to>
    <xdr:sp macro="" textlink="">
      <xdr:nvSpPr>
        <xdr:cNvPr id="68" name="フローチャート: 判断 67">
          <a:extLst>
            <a:ext uri="{FF2B5EF4-FFF2-40B4-BE49-F238E27FC236}">
              <a16:creationId xmlns:a16="http://schemas.microsoft.com/office/drawing/2014/main" id="{85720CCB-1AD5-426B-B7E4-07EA31E4B324}"/>
            </a:ext>
          </a:extLst>
        </xdr:cNvPr>
        <xdr:cNvSpPr/>
      </xdr:nvSpPr>
      <xdr:spPr>
        <a:xfrm>
          <a:off x="1781175" y="601172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170724</xdr:rowOff>
    </xdr:from>
    <xdr:to>
      <xdr:col>6</xdr:col>
      <xdr:colOff>38100</xdr:colOff>
      <xdr:row>38</xdr:row>
      <xdr:rowOff>100874</xdr:rowOff>
    </xdr:to>
    <xdr:sp macro="" textlink="">
      <xdr:nvSpPr>
        <xdr:cNvPr id="69" name="フローチャート: 判断 68">
          <a:extLst>
            <a:ext uri="{FF2B5EF4-FFF2-40B4-BE49-F238E27FC236}">
              <a16:creationId xmlns:a16="http://schemas.microsoft.com/office/drawing/2014/main" id="{6AE9329B-384B-40D5-A7B1-17025D82DE4F}"/>
            </a:ext>
          </a:extLst>
        </xdr:cNvPr>
        <xdr:cNvSpPr/>
      </xdr:nvSpPr>
      <xdr:spPr>
        <a:xfrm>
          <a:off x="981075" y="615242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C620AD3D-272A-4E7F-8A0D-A209967424AD}"/>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91FAFF99-608A-4233-969D-065AC0E54C85}"/>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6BEF71B7-F13B-44EA-A9EE-3BF30BD9B3CB}"/>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31297C97-49B5-4EAE-84E3-46FD4D6F5683}"/>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BEDBDADB-E169-4D84-A8DB-43B80EB5C96F}"/>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123372</xdr:rowOff>
    </xdr:from>
    <xdr:to>
      <xdr:col>24</xdr:col>
      <xdr:colOff>114300</xdr:colOff>
      <xdr:row>35</xdr:row>
      <xdr:rowOff>53522</xdr:rowOff>
    </xdr:to>
    <xdr:sp macro="" textlink="">
      <xdr:nvSpPr>
        <xdr:cNvPr id="75" name="楕円 74">
          <a:extLst>
            <a:ext uri="{FF2B5EF4-FFF2-40B4-BE49-F238E27FC236}">
              <a16:creationId xmlns:a16="http://schemas.microsoft.com/office/drawing/2014/main" id="{B02F6C9F-39CF-446A-818E-21276C611076}"/>
            </a:ext>
          </a:extLst>
        </xdr:cNvPr>
        <xdr:cNvSpPr/>
      </xdr:nvSpPr>
      <xdr:spPr>
        <a:xfrm>
          <a:off x="4124325" y="563199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146249</xdr:rowOff>
    </xdr:from>
    <xdr:ext cx="405111" cy="259045"/>
    <xdr:sp macro="" textlink="">
      <xdr:nvSpPr>
        <xdr:cNvPr id="76" name="【道路】&#10;有形固定資産減価償却率該当値テキスト">
          <a:extLst>
            <a:ext uri="{FF2B5EF4-FFF2-40B4-BE49-F238E27FC236}">
              <a16:creationId xmlns:a16="http://schemas.microsoft.com/office/drawing/2014/main" id="{F76661E6-E63F-4861-A8B0-E078D3EB22B0}"/>
            </a:ext>
          </a:extLst>
        </xdr:cNvPr>
        <xdr:cNvSpPr txBox="1"/>
      </xdr:nvSpPr>
      <xdr:spPr>
        <a:xfrm>
          <a:off x="4229100" y="54865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84183</xdr:rowOff>
    </xdr:from>
    <xdr:to>
      <xdr:col>20</xdr:col>
      <xdr:colOff>38100</xdr:colOff>
      <xdr:row>35</xdr:row>
      <xdr:rowOff>14333</xdr:rowOff>
    </xdr:to>
    <xdr:sp macro="" textlink="">
      <xdr:nvSpPr>
        <xdr:cNvPr id="77" name="楕円 76">
          <a:extLst>
            <a:ext uri="{FF2B5EF4-FFF2-40B4-BE49-F238E27FC236}">
              <a16:creationId xmlns:a16="http://schemas.microsoft.com/office/drawing/2014/main" id="{BBD4DC10-53C0-4FF4-9873-D106ACE69AB8}"/>
            </a:ext>
          </a:extLst>
        </xdr:cNvPr>
        <xdr:cNvSpPr/>
      </xdr:nvSpPr>
      <xdr:spPr>
        <a:xfrm>
          <a:off x="3381375" y="559280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134983</xdr:rowOff>
    </xdr:from>
    <xdr:to>
      <xdr:col>24</xdr:col>
      <xdr:colOff>63500</xdr:colOff>
      <xdr:row>35</xdr:row>
      <xdr:rowOff>2722</xdr:rowOff>
    </xdr:to>
    <xdr:cxnSp macro="">
      <xdr:nvCxnSpPr>
        <xdr:cNvPr id="78" name="直線コネクタ 77">
          <a:extLst>
            <a:ext uri="{FF2B5EF4-FFF2-40B4-BE49-F238E27FC236}">
              <a16:creationId xmlns:a16="http://schemas.microsoft.com/office/drawing/2014/main" id="{9B5A69FB-9198-4FDB-AAB4-6F8F301336B8}"/>
            </a:ext>
          </a:extLst>
        </xdr:cNvPr>
        <xdr:cNvCxnSpPr/>
      </xdr:nvCxnSpPr>
      <xdr:spPr>
        <a:xfrm>
          <a:off x="3429000" y="5640433"/>
          <a:ext cx="752475" cy="29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48260</xdr:rowOff>
    </xdr:from>
    <xdr:to>
      <xdr:col>15</xdr:col>
      <xdr:colOff>101600</xdr:colOff>
      <xdr:row>34</xdr:row>
      <xdr:rowOff>149860</xdr:rowOff>
    </xdr:to>
    <xdr:sp macro="" textlink="">
      <xdr:nvSpPr>
        <xdr:cNvPr id="79" name="楕円 78">
          <a:extLst>
            <a:ext uri="{FF2B5EF4-FFF2-40B4-BE49-F238E27FC236}">
              <a16:creationId xmlns:a16="http://schemas.microsoft.com/office/drawing/2014/main" id="{B69A3FF8-241A-460A-B517-2E7053148E66}"/>
            </a:ext>
          </a:extLst>
        </xdr:cNvPr>
        <xdr:cNvSpPr/>
      </xdr:nvSpPr>
      <xdr:spPr>
        <a:xfrm>
          <a:off x="2571750" y="55505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99060</xdr:rowOff>
    </xdr:from>
    <xdr:to>
      <xdr:col>19</xdr:col>
      <xdr:colOff>177800</xdr:colOff>
      <xdr:row>34</xdr:row>
      <xdr:rowOff>134983</xdr:rowOff>
    </xdr:to>
    <xdr:cxnSp macro="">
      <xdr:nvCxnSpPr>
        <xdr:cNvPr id="80" name="直線コネクタ 79">
          <a:extLst>
            <a:ext uri="{FF2B5EF4-FFF2-40B4-BE49-F238E27FC236}">
              <a16:creationId xmlns:a16="http://schemas.microsoft.com/office/drawing/2014/main" id="{EDAE47E4-F48E-4B44-A70E-5E12648EA758}"/>
            </a:ext>
          </a:extLst>
        </xdr:cNvPr>
        <xdr:cNvCxnSpPr/>
      </xdr:nvCxnSpPr>
      <xdr:spPr>
        <a:xfrm>
          <a:off x="2619375" y="5607685"/>
          <a:ext cx="809625" cy="327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12337</xdr:rowOff>
    </xdr:from>
    <xdr:to>
      <xdr:col>10</xdr:col>
      <xdr:colOff>165100</xdr:colOff>
      <xdr:row>34</xdr:row>
      <xdr:rowOff>113937</xdr:rowOff>
    </xdr:to>
    <xdr:sp macro="" textlink="">
      <xdr:nvSpPr>
        <xdr:cNvPr id="81" name="楕円 80">
          <a:extLst>
            <a:ext uri="{FF2B5EF4-FFF2-40B4-BE49-F238E27FC236}">
              <a16:creationId xmlns:a16="http://schemas.microsoft.com/office/drawing/2014/main" id="{1EC2A5A2-D010-4F66-98FE-0F16C7C15C16}"/>
            </a:ext>
          </a:extLst>
        </xdr:cNvPr>
        <xdr:cNvSpPr/>
      </xdr:nvSpPr>
      <xdr:spPr>
        <a:xfrm>
          <a:off x="1781175" y="551461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63137</xdr:rowOff>
    </xdr:from>
    <xdr:to>
      <xdr:col>15</xdr:col>
      <xdr:colOff>50800</xdr:colOff>
      <xdr:row>34</xdr:row>
      <xdr:rowOff>99060</xdr:rowOff>
    </xdr:to>
    <xdr:cxnSp macro="">
      <xdr:nvCxnSpPr>
        <xdr:cNvPr id="82" name="直線コネクタ 81">
          <a:extLst>
            <a:ext uri="{FF2B5EF4-FFF2-40B4-BE49-F238E27FC236}">
              <a16:creationId xmlns:a16="http://schemas.microsoft.com/office/drawing/2014/main" id="{46C9C13C-57B8-4DCC-8E88-1F90CE27619D}"/>
            </a:ext>
          </a:extLst>
        </xdr:cNvPr>
        <xdr:cNvCxnSpPr/>
      </xdr:nvCxnSpPr>
      <xdr:spPr>
        <a:xfrm>
          <a:off x="1828800" y="5571762"/>
          <a:ext cx="790575"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33</xdr:row>
      <xdr:rowOff>134801</xdr:rowOff>
    </xdr:from>
    <xdr:to>
      <xdr:col>6</xdr:col>
      <xdr:colOff>38100</xdr:colOff>
      <xdr:row>34</xdr:row>
      <xdr:rowOff>64951</xdr:rowOff>
    </xdr:to>
    <xdr:sp macro="" textlink="">
      <xdr:nvSpPr>
        <xdr:cNvPr id="83" name="楕円 82">
          <a:extLst>
            <a:ext uri="{FF2B5EF4-FFF2-40B4-BE49-F238E27FC236}">
              <a16:creationId xmlns:a16="http://schemas.microsoft.com/office/drawing/2014/main" id="{3A6B50FE-5C55-4590-90EA-53D11717497B}"/>
            </a:ext>
          </a:extLst>
        </xdr:cNvPr>
        <xdr:cNvSpPr/>
      </xdr:nvSpPr>
      <xdr:spPr>
        <a:xfrm>
          <a:off x="981075" y="547832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14151</xdr:rowOff>
    </xdr:from>
    <xdr:to>
      <xdr:col>10</xdr:col>
      <xdr:colOff>114300</xdr:colOff>
      <xdr:row>34</xdr:row>
      <xdr:rowOff>63137</xdr:rowOff>
    </xdr:to>
    <xdr:cxnSp macro="">
      <xdr:nvCxnSpPr>
        <xdr:cNvPr id="84" name="直線コネクタ 83">
          <a:extLst>
            <a:ext uri="{FF2B5EF4-FFF2-40B4-BE49-F238E27FC236}">
              <a16:creationId xmlns:a16="http://schemas.microsoft.com/office/drawing/2014/main" id="{A7C97FD7-CDBE-48F1-ACB1-D5526164DE96}"/>
            </a:ext>
          </a:extLst>
        </xdr:cNvPr>
        <xdr:cNvCxnSpPr/>
      </xdr:nvCxnSpPr>
      <xdr:spPr>
        <a:xfrm>
          <a:off x="1028700" y="5516426"/>
          <a:ext cx="800100" cy="55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16890</xdr:rowOff>
    </xdr:from>
    <xdr:ext cx="405111" cy="259045"/>
    <xdr:sp macro="" textlink="">
      <xdr:nvSpPr>
        <xdr:cNvPr id="85" name="n_1aveValue【道路】&#10;有形固定資産減価償却率">
          <a:extLst>
            <a:ext uri="{FF2B5EF4-FFF2-40B4-BE49-F238E27FC236}">
              <a16:creationId xmlns:a16="http://schemas.microsoft.com/office/drawing/2014/main" id="{C000A516-0DA6-406B-970D-007D80E56FC7}"/>
            </a:ext>
          </a:extLst>
        </xdr:cNvPr>
        <xdr:cNvSpPr txBox="1"/>
      </xdr:nvSpPr>
      <xdr:spPr>
        <a:xfrm>
          <a:off x="3239144" y="6170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139354</xdr:rowOff>
    </xdr:from>
    <xdr:ext cx="405111" cy="259045"/>
    <xdr:sp macro="" textlink="">
      <xdr:nvSpPr>
        <xdr:cNvPr id="86" name="n_2aveValue【道路】&#10;有形固定資産減価償却率">
          <a:extLst>
            <a:ext uri="{FF2B5EF4-FFF2-40B4-BE49-F238E27FC236}">
              <a16:creationId xmlns:a16="http://schemas.microsoft.com/office/drawing/2014/main" id="{E7F671C7-5877-4E93-8D1E-33A6FB6A676F}"/>
            </a:ext>
          </a:extLst>
        </xdr:cNvPr>
        <xdr:cNvSpPr txBox="1"/>
      </xdr:nvSpPr>
      <xdr:spPr>
        <a:xfrm>
          <a:off x="2439044" y="61337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113228</xdr:rowOff>
    </xdr:from>
    <xdr:ext cx="405111" cy="259045"/>
    <xdr:sp macro="" textlink="">
      <xdr:nvSpPr>
        <xdr:cNvPr id="87" name="n_3aveValue【道路】&#10;有形固定資産減価償却率">
          <a:extLst>
            <a:ext uri="{FF2B5EF4-FFF2-40B4-BE49-F238E27FC236}">
              <a16:creationId xmlns:a16="http://schemas.microsoft.com/office/drawing/2014/main" id="{E040BF89-9499-4C55-85F2-39F32B04A2CE}"/>
            </a:ext>
          </a:extLst>
        </xdr:cNvPr>
        <xdr:cNvSpPr txBox="1"/>
      </xdr:nvSpPr>
      <xdr:spPr>
        <a:xfrm>
          <a:off x="1648469" y="61044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92001</xdr:rowOff>
    </xdr:from>
    <xdr:ext cx="405111" cy="259045"/>
    <xdr:sp macro="" textlink="">
      <xdr:nvSpPr>
        <xdr:cNvPr id="88" name="n_4aveValue【道路】&#10;有形固定資産減価償却率">
          <a:extLst>
            <a:ext uri="{FF2B5EF4-FFF2-40B4-BE49-F238E27FC236}">
              <a16:creationId xmlns:a16="http://schemas.microsoft.com/office/drawing/2014/main" id="{3DBE9916-3482-410A-A24E-84817FEABDF1}"/>
            </a:ext>
          </a:extLst>
        </xdr:cNvPr>
        <xdr:cNvSpPr txBox="1"/>
      </xdr:nvSpPr>
      <xdr:spPr>
        <a:xfrm>
          <a:off x="848369" y="6241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30860</xdr:rowOff>
    </xdr:from>
    <xdr:ext cx="405111" cy="259045"/>
    <xdr:sp macro="" textlink="">
      <xdr:nvSpPr>
        <xdr:cNvPr id="89" name="n_1mainValue【道路】&#10;有形固定資産減価償却率">
          <a:extLst>
            <a:ext uri="{FF2B5EF4-FFF2-40B4-BE49-F238E27FC236}">
              <a16:creationId xmlns:a16="http://schemas.microsoft.com/office/drawing/2014/main" id="{751275D0-586E-476A-92C2-53C34BE7DFDE}"/>
            </a:ext>
          </a:extLst>
        </xdr:cNvPr>
        <xdr:cNvSpPr txBox="1"/>
      </xdr:nvSpPr>
      <xdr:spPr>
        <a:xfrm>
          <a:off x="3239144" y="53712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166387</xdr:rowOff>
    </xdr:from>
    <xdr:ext cx="405111" cy="259045"/>
    <xdr:sp macro="" textlink="">
      <xdr:nvSpPr>
        <xdr:cNvPr id="90" name="n_2mainValue【道路】&#10;有形固定資産減価償却率">
          <a:extLst>
            <a:ext uri="{FF2B5EF4-FFF2-40B4-BE49-F238E27FC236}">
              <a16:creationId xmlns:a16="http://schemas.microsoft.com/office/drawing/2014/main" id="{4E9DE498-DEE8-407F-8CF8-FD5F5A5F9ED2}"/>
            </a:ext>
          </a:extLst>
        </xdr:cNvPr>
        <xdr:cNvSpPr txBox="1"/>
      </xdr:nvSpPr>
      <xdr:spPr>
        <a:xfrm>
          <a:off x="2439044" y="5344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130464</xdr:rowOff>
    </xdr:from>
    <xdr:ext cx="405111" cy="259045"/>
    <xdr:sp macro="" textlink="">
      <xdr:nvSpPr>
        <xdr:cNvPr id="91" name="n_3mainValue【道路】&#10;有形固定資産減価償却率">
          <a:extLst>
            <a:ext uri="{FF2B5EF4-FFF2-40B4-BE49-F238E27FC236}">
              <a16:creationId xmlns:a16="http://schemas.microsoft.com/office/drawing/2014/main" id="{B1029AB8-A19A-4090-8EBD-C89CAC017BA3}"/>
            </a:ext>
          </a:extLst>
        </xdr:cNvPr>
        <xdr:cNvSpPr txBox="1"/>
      </xdr:nvSpPr>
      <xdr:spPr>
        <a:xfrm>
          <a:off x="1648469" y="53120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81478</xdr:rowOff>
    </xdr:from>
    <xdr:ext cx="405111" cy="259045"/>
    <xdr:sp macro="" textlink="">
      <xdr:nvSpPr>
        <xdr:cNvPr id="92" name="n_4mainValue【道路】&#10;有形固定資産減価償却率">
          <a:extLst>
            <a:ext uri="{FF2B5EF4-FFF2-40B4-BE49-F238E27FC236}">
              <a16:creationId xmlns:a16="http://schemas.microsoft.com/office/drawing/2014/main" id="{1499C2F1-264D-498E-88DE-B79C3FC22F39}"/>
            </a:ext>
          </a:extLst>
        </xdr:cNvPr>
        <xdr:cNvSpPr txBox="1"/>
      </xdr:nvSpPr>
      <xdr:spPr>
        <a:xfrm>
          <a:off x="848369" y="52662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BAFA5954-DF98-4C07-B549-A7D24D2F1759}"/>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446C617F-5683-41F5-97FF-47765FAD976B}"/>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A6661767-3FA4-449C-91E7-67957192146A}"/>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ABAFC49D-05D3-43DB-BE0C-4D54A350C7B2}"/>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64E13479-8728-4C4E-A5D6-91DB8C145137}"/>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8DF8D9B4-ED76-46B2-A7BA-A9339F1F0A2B}"/>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0D2B6D20-81EC-4D94-A415-A0C0103919E8}"/>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FB928D08-0001-40DA-A32B-6E12541DE502}"/>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1" name="直線コネクタ 100">
          <a:extLst>
            <a:ext uri="{FF2B5EF4-FFF2-40B4-BE49-F238E27FC236}">
              <a16:creationId xmlns:a16="http://schemas.microsoft.com/office/drawing/2014/main" id="{75D34832-241F-4F32-8627-85E85314A2A5}"/>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2" name="テキスト ボックス 101">
          <a:extLst>
            <a:ext uri="{FF2B5EF4-FFF2-40B4-BE49-F238E27FC236}">
              <a16:creationId xmlns:a16="http://schemas.microsoft.com/office/drawing/2014/main" id="{35D26236-71EC-415C-830B-A636C5D60BCB}"/>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3" name="直線コネクタ 102">
          <a:extLst>
            <a:ext uri="{FF2B5EF4-FFF2-40B4-BE49-F238E27FC236}">
              <a16:creationId xmlns:a16="http://schemas.microsoft.com/office/drawing/2014/main" id="{635B245D-D498-4019-82E1-DEB2E93F7195}"/>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4" name="テキスト ボックス 103">
          <a:extLst>
            <a:ext uri="{FF2B5EF4-FFF2-40B4-BE49-F238E27FC236}">
              <a16:creationId xmlns:a16="http://schemas.microsoft.com/office/drawing/2014/main" id="{613E0E2F-E9C8-4B68-BF69-BB9BC354EEDA}"/>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EAC94AC2-9128-4C9D-8123-BF4D0E895C11}"/>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6" name="テキスト ボックス 105">
          <a:extLst>
            <a:ext uri="{FF2B5EF4-FFF2-40B4-BE49-F238E27FC236}">
              <a16:creationId xmlns:a16="http://schemas.microsoft.com/office/drawing/2014/main" id="{D557DD57-F21F-49EC-91FE-5EEF6D0A258B}"/>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7" name="直線コネクタ 106">
          <a:extLst>
            <a:ext uri="{FF2B5EF4-FFF2-40B4-BE49-F238E27FC236}">
              <a16:creationId xmlns:a16="http://schemas.microsoft.com/office/drawing/2014/main" id="{8C982D84-F276-4726-BF61-5C935C83F030}"/>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8" name="テキスト ボックス 107">
          <a:extLst>
            <a:ext uri="{FF2B5EF4-FFF2-40B4-BE49-F238E27FC236}">
              <a16:creationId xmlns:a16="http://schemas.microsoft.com/office/drawing/2014/main" id="{81E2E508-A76A-4199-BD7D-D3800F9849D4}"/>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9" name="直線コネクタ 108">
          <a:extLst>
            <a:ext uri="{FF2B5EF4-FFF2-40B4-BE49-F238E27FC236}">
              <a16:creationId xmlns:a16="http://schemas.microsoft.com/office/drawing/2014/main" id="{68505A62-1767-4F79-B70A-7BC967C150D9}"/>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0" name="テキスト ボックス 109">
          <a:extLst>
            <a:ext uri="{FF2B5EF4-FFF2-40B4-BE49-F238E27FC236}">
              <a16:creationId xmlns:a16="http://schemas.microsoft.com/office/drawing/2014/main" id="{9A4B8B10-DFA9-4FE3-A929-0E765D1BC899}"/>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5457492A-4094-4622-95BB-19D9D087488B}"/>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2" name="テキスト ボックス 111">
          <a:extLst>
            <a:ext uri="{FF2B5EF4-FFF2-40B4-BE49-F238E27FC236}">
              <a16:creationId xmlns:a16="http://schemas.microsoft.com/office/drawing/2014/main" id="{F070E4CC-3EF6-415B-AB14-57AB1287BC4D}"/>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19CA7625-EB07-4920-9A10-FE2C439F364E}"/>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93802</xdr:rowOff>
    </xdr:from>
    <xdr:to>
      <xdr:col>54</xdr:col>
      <xdr:colOff>189865</xdr:colOff>
      <xdr:row>41</xdr:row>
      <xdr:rowOff>139903</xdr:rowOff>
    </xdr:to>
    <xdr:cxnSp macro="">
      <xdr:nvCxnSpPr>
        <xdr:cNvPr id="114" name="直線コネクタ 113">
          <a:extLst>
            <a:ext uri="{FF2B5EF4-FFF2-40B4-BE49-F238E27FC236}">
              <a16:creationId xmlns:a16="http://schemas.microsoft.com/office/drawing/2014/main" id="{E474CCDA-12B4-443E-B4CF-C368D779B3FF}"/>
            </a:ext>
          </a:extLst>
        </xdr:cNvPr>
        <xdr:cNvCxnSpPr/>
      </xdr:nvCxnSpPr>
      <xdr:spPr>
        <a:xfrm flipV="1">
          <a:off x="9427845" y="5599252"/>
          <a:ext cx="1270" cy="11827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143730</xdr:rowOff>
    </xdr:from>
    <xdr:ext cx="469744" cy="259045"/>
    <xdr:sp macro="" textlink="">
      <xdr:nvSpPr>
        <xdr:cNvPr id="115" name="【道路】&#10;一人当たり延長最小値テキスト">
          <a:extLst>
            <a:ext uri="{FF2B5EF4-FFF2-40B4-BE49-F238E27FC236}">
              <a16:creationId xmlns:a16="http://schemas.microsoft.com/office/drawing/2014/main" id="{A5D98218-BAE3-4B08-9A72-7A18B5D2A7DE}"/>
            </a:ext>
          </a:extLst>
        </xdr:cNvPr>
        <xdr:cNvSpPr txBox="1"/>
      </xdr:nvSpPr>
      <xdr:spPr>
        <a:xfrm>
          <a:off x="9477375" y="6779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139903</xdr:rowOff>
    </xdr:from>
    <xdr:to>
      <xdr:col>55</xdr:col>
      <xdr:colOff>88900</xdr:colOff>
      <xdr:row>41</xdr:row>
      <xdr:rowOff>139903</xdr:rowOff>
    </xdr:to>
    <xdr:cxnSp macro="">
      <xdr:nvCxnSpPr>
        <xdr:cNvPr id="116" name="直線コネクタ 115">
          <a:extLst>
            <a:ext uri="{FF2B5EF4-FFF2-40B4-BE49-F238E27FC236}">
              <a16:creationId xmlns:a16="http://schemas.microsoft.com/office/drawing/2014/main" id="{3C4CEC62-B4FF-4A76-BBDE-3971F17AA30D}"/>
            </a:ext>
          </a:extLst>
        </xdr:cNvPr>
        <xdr:cNvCxnSpPr/>
      </xdr:nvCxnSpPr>
      <xdr:spPr>
        <a:xfrm>
          <a:off x="9363075" y="678200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40479</xdr:rowOff>
    </xdr:from>
    <xdr:ext cx="534377" cy="259045"/>
    <xdr:sp macro="" textlink="">
      <xdr:nvSpPr>
        <xdr:cNvPr id="117" name="【道路】&#10;一人当たり延長最大値テキスト">
          <a:extLst>
            <a:ext uri="{FF2B5EF4-FFF2-40B4-BE49-F238E27FC236}">
              <a16:creationId xmlns:a16="http://schemas.microsoft.com/office/drawing/2014/main" id="{2FCC96DC-F5D9-4184-A048-80556CEAF8D0}"/>
            </a:ext>
          </a:extLst>
        </xdr:cNvPr>
        <xdr:cNvSpPr txBox="1"/>
      </xdr:nvSpPr>
      <xdr:spPr>
        <a:xfrm>
          <a:off x="9477375" y="5384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93802</xdr:rowOff>
    </xdr:from>
    <xdr:to>
      <xdr:col>55</xdr:col>
      <xdr:colOff>88900</xdr:colOff>
      <xdr:row>34</xdr:row>
      <xdr:rowOff>93802</xdr:rowOff>
    </xdr:to>
    <xdr:cxnSp macro="">
      <xdr:nvCxnSpPr>
        <xdr:cNvPr id="118" name="直線コネクタ 117">
          <a:extLst>
            <a:ext uri="{FF2B5EF4-FFF2-40B4-BE49-F238E27FC236}">
              <a16:creationId xmlns:a16="http://schemas.microsoft.com/office/drawing/2014/main" id="{17D1C510-2A85-467B-B0A0-DE49A5D53FBB}"/>
            </a:ext>
          </a:extLst>
        </xdr:cNvPr>
        <xdr:cNvCxnSpPr/>
      </xdr:nvCxnSpPr>
      <xdr:spPr>
        <a:xfrm>
          <a:off x="9363075" y="559925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98188</xdr:rowOff>
    </xdr:from>
    <xdr:ext cx="469744" cy="259045"/>
    <xdr:sp macro="" textlink="">
      <xdr:nvSpPr>
        <xdr:cNvPr id="119" name="【道路】&#10;一人当たり延長平均値テキスト">
          <a:extLst>
            <a:ext uri="{FF2B5EF4-FFF2-40B4-BE49-F238E27FC236}">
              <a16:creationId xmlns:a16="http://schemas.microsoft.com/office/drawing/2014/main" id="{6F5F8426-7FE1-4BE1-8E50-2F97B1852121}"/>
            </a:ext>
          </a:extLst>
        </xdr:cNvPr>
        <xdr:cNvSpPr txBox="1"/>
      </xdr:nvSpPr>
      <xdr:spPr>
        <a:xfrm>
          <a:off x="9477375" y="64132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75311</xdr:rowOff>
    </xdr:from>
    <xdr:to>
      <xdr:col>55</xdr:col>
      <xdr:colOff>50800</xdr:colOff>
      <xdr:row>41</xdr:row>
      <xdr:rowOff>5461</xdr:rowOff>
    </xdr:to>
    <xdr:sp macro="" textlink="">
      <xdr:nvSpPr>
        <xdr:cNvPr id="120" name="フローチャート: 判断 119">
          <a:extLst>
            <a:ext uri="{FF2B5EF4-FFF2-40B4-BE49-F238E27FC236}">
              <a16:creationId xmlns:a16="http://schemas.microsoft.com/office/drawing/2014/main" id="{91885650-5BB0-4A0E-B6A3-BC85889C85B7}"/>
            </a:ext>
          </a:extLst>
        </xdr:cNvPr>
        <xdr:cNvSpPr/>
      </xdr:nvSpPr>
      <xdr:spPr>
        <a:xfrm>
          <a:off x="9401175" y="655231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78816</xdr:rowOff>
    </xdr:from>
    <xdr:to>
      <xdr:col>50</xdr:col>
      <xdr:colOff>165100</xdr:colOff>
      <xdr:row>41</xdr:row>
      <xdr:rowOff>8966</xdr:rowOff>
    </xdr:to>
    <xdr:sp macro="" textlink="">
      <xdr:nvSpPr>
        <xdr:cNvPr id="121" name="フローチャート: 判断 120">
          <a:extLst>
            <a:ext uri="{FF2B5EF4-FFF2-40B4-BE49-F238E27FC236}">
              <a16:creationId xmlns:a16="http://schemas.microsoft.com/office/drawing/2014/main" id="{A6F8BF10-C5C1-43BA-AFEC-BD087012146E}"/>
            </a:ext>
          </a:extLst>
        </xdr:cNvPr>
        <xdr:cNvSpPr/>
      </xdr:nvSpPr>
      <xdr:spPr>
        <a:xfrm>
          <a:off x="8639175" y="655581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81559</xdr:rowOff>
    </xdr:from>
    <xdr:to>
      <xdr:col>46</xdr:col>
      <xdr:colOff>38100</xdr:colOff>
      <xdr:row>41</xdr:row>
      <xdr:rowOff>11709</xdr:rowOff>
    </xdr:to>
    <xdr:sp macro="" textlink="">
      <xdr:nvSpPr>
        <xdr:cNvPr id="122" name="フローチャート: 判断 121">
          <a:extLst>
            <a:ext uri="{FF2B5EF4-FFF2-40B4-BE49-F238E27FC236}">
              <a16:creationId xmlns:a16="http://schemas.microsoft.com/office/drawing/2014/main" id="{02670725-1D2A-4D49-8520-7229A293D4ED}"/>
            </a:ext>
          </a:extLst>
        </xdr:cNvPr>
        <xdr:cNvSpPr/>
      </xdr:nvSpPr>
      <xdr:spPr>
        <a:xfrm>
          <a:off x="7839075" y="656173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63119</xdr:rowOff>
    </xdr:from>
    <xdr:to>
      <xdr:col>41</xdr:col>
      <xdr:colOff>101600</xdr:colOff>
      <xdr:row>40</xdr:row>
      <xdr:rowOff>164719</xdr:rowOff>
    </xdr:to>
    <xdr:sp macro="" textlink="">
      <xdr:nvSpPr>
        <xdr:cNvPr id="123" name="フローチャート: 判断 122">
          <a:extLst>
            <a:ext uri="{FF2B5EF4-FFF2-40B4-BE49-F238E27FC236}">
              <a16:creationId xmlns:a16="http://schemas.microsoft.com/office/drawing/2014/main" id="{ED69E57A-060D-4F26-92FA-E08AD5C9BF3A}"/>
            </a:ext>
          </a:extLst>
        </xdr:cNvPr>
        <xdr:cNvSpPr/>
      </xdr:nvSpPr>
      <xdr:spPr>
        <a:xfrm>
          <a:off x="7029450" y="654329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22809</xdr:rowOff>
    </xdr:from>
    <xdr:to>
      <xdr:col>36</xdr:col>
      <xdr:colOff>165100</xdr:colOff>
      <xdr:row>39</xdr:row>
      <xdr:rowOff>124409</xdr:rowOff>
    </xdr:to>
    <xdr:sp macro="" textlink="">
      <xdr:nvSpPr>
        <xdr:cNvPr id="124" name="フローチャート: 判断 123">
          <a:extLst>
            <a:ext uri="{FF2B5EF4-FFF2-40B4-BE49-F238E27FC236}">
              <a16:creationId xmlns:a16="http://schemas.microsoft.com/office/drawing/2014/main" id="{1F049714-744D-4528-BCB5-30CD307C730A}"/>
            </a:ext>
          </a:extLst>
        </xdr:cNvPr>
        <xdr:cNvSpPr/>
      </xdr:nvSpPr>
      <xdr:spPr>
        <a:xfrm>
          <a:off x="6238875" y="63410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E474DA76-5441-4DE6-80B9-DF3FD7700FA2}"/>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0D60547E-86C2-433A-BA68-898DAB9DF504}"/>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CEDF3F00-D2F5-4A19-A68B-7D986920D40A}"/>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66C71384-736F-470E-A2CB-0451C0B538EA}"/>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86BE1939-5BD2-4917-A1DF-CC0BEB2B1F76}"/>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36373</xdr:rowOff>
    </xdr:from>
    <xdr:to>
      <xdr:col>55</xdr:col>
      <xdr:colOff>50800</xdr:colOff>
      <xdr:row>41</xdr:row>
      <xdr:rowOff>137973</xdr:rowOff>
    </xdr:to>
    <xdr:sp macro="" textlink="">
      <xdr:nvSpPr>
        <xdr:cNvPr id="130" name="楕円 129">
          <a:extLst>
            <a:ext uri="{FF2B5EF4-FFF2-40B4-BE49-F238E27FC236}">
              <a16:creationId xmlns:a16="http://schemas.microsoft.com/office/drawing/2014/main" id="{07A06347-845C-4342-AD84-6D1C035FE4D5}"/>
            </a:ext>
          </a:extLst>
        </xdr:cNvPr>
        <xdr:cNvSpPr/>
      </xdr:nvSpPr>
      <xdr:spPr>
        <a:xfrm>
          <a:off x="9401175" y="6675298"/>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122750</xdr:rowOff>
    </xdr:from>
    <xdr:ext cx="469744" cy="259045"/>
    <xdr:sp macro="" textlink="">
      <xdr:nvSpPr>
        <xdr:cNvPr id="131" name="【道路】&#10;一人当たり延長該当値テキスト">
          <a:extLst>
            <a:ext uri="{FF2B5EF4-FFF2-40B4-BE49-F238E27FC236}">
              <a16:creationId xmlns:a16="http://schemas.microsoft.com/office/drawing/2014/main" id="{45EE0204-5A25-4AFF-BEC3-5500DE18F37E}"/>
            </a:ext>
          </a:extLst>
        </xdr:cNvPr>
        <xdr:cNvSpPr txBox="1"/>
      </xdr:nvSpPr>
      <xdr:spPr>
        <a:xfrm>
          <a:off x="9477375" y="66029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36982</xdr:rowOff>
    </xdr:from>
    <xdr:to>
      <xdr:col>50</xdr:col>
      <xdr:colOff>165100</xdr:colOff>
      <xdr:row>41</xdr:row>
      <xdr:rowOff>138582</xdr:rowOff>
    </xdr:to>
    <xdr:sp macro="" textlink="">
      <xdr:nvSpPr>
        <xdr:cNvPr id="132" name="楕円 131">
          <a:extLst>
            <a:ext uri="{FF2B5EF4-FFF2-40B4-BE49-F238E27FC236}">
              <a16:creationId xmlns:a16="http://schemas.microsoft.com/office/drawing/2014/main" id="{DBD362B9-B67C-4450-BBBB-47DECB3B3214}"/>
            </a:ext>
          </a:extLst>
        </xdr:cNvPr>
        <xdr:cNvSpPr/>
      </xdr:nvSpPr>
      <xdr:spPr>
        <a:xfrm>
          <a:off x="8639175" y="667590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87173</xdr:rowOff>
    </xdr:from>
    <xdr:to>
      <xdr:col>55</xdr:col>
      <xdr:colOff>0</xdr:colOff>
      <xdr:row>41</xdr:row>
      <xdr:rowOff>87782</xdr:rowOff>
    </xdr:to>
    <xdr:cxnSp macro="">
      <xdr:nvCxnSpPr>
        <xdr:cNvPr id="133" name="直線コネクタ 132">
          <a:extLst>
            <a:ext uri="{FF2B5EF4-FFF2-40B4-BE49-F238E27FC236}">
              <a16:creationId xmlns:a16="http://schemas.microsoft.com/office/drawing/2014/main" id="{1D9557B4-46EA-44A2-BCF4-C622E6DF10F6}"/>
            </a:ext>
          </a:extLst>
        </xdr:cNvPr>
        <xdr:cNvCxnSpPr/>
      </xdr:nvCxnSpPr>
      <xdr:spPr>
        <a:xfrm flipV="1">
          <a:off x="8686800" y="6722923"/>
          <a:ext cx="742950" cy="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37821</xdr:rowOff>
    </xdr:from>
    <xdr:to>
      <xdr:col>46</xdr:col>
      <xdr:colOff>38100</xdr:colOff>
      <xdr:row>41</xdr:row>
      <xdr:rowOff>139421</xdr:rowOff>
    </xdr:to>
    <xdr:sp macro="" textlink="">
      <xdr:nvSpPr>
        <xdr:cNvPr id="134" name="楕円 133">
          <a:extLst>
            <a:ext uri="{FF2B5EF4-FFF2-40B4-BE49-F238E27FC236}">
              <a16:creationId xmlns:a16="http://schemas.microsoft.com/office/drawing/2014/main" id="{04307E94-EDF1-41CE-B5EB-5F91B7610470}"/>
            </a:ext>
          </a:extLst>
        </xdr:cNvPr>
        <xdr:cNvSpPr/>
      </xdr:nvSpPr>
      <xdr:spPr>
        <a:xfrm>
          <a:off x="7839075" y="667674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87782</xdr:rowOff>
    </xdr:from>
    <xdr:to>
      <xdr:col>50</xdr:col>
      <xdr:colOff>114300</xdr:colOff>
      <xdr:row>41</xdr:row>
      <xdr:rowOff>88621</xdr:rowOff>
    </xdr:to>
    <xdr:cxnSp macro="">
      <xdr:nvCxnSpPr>
        <xdr:cNvPr id="135" name="直線コネクタ 134">
          <a:extLst>
            <a:ext uri="{FF2B5EF4-FFF2-40B4-BE49-F238E27FC236}">
              <a16:creationId xmlns:a16="http://schemas.microsoft.com/office/drawing/2014/main" id="{B177279E-C2CB-480B-AB33-6ABC1AB64B54}"/>
            </a:ext>
          </a:extLst>
        </xdr:cNvPr>
        <xdr:cNvCxnSpPr/>
      </xdr:nvCxnSpPr>
      <xdr:spPr>
        <a:xfrm flipV="1">
          <a:off x="7886700" y="6723532"/>
          <a:ext cx="800100" cy="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38583</xdr:rowOff>
    </xdr:from>
    <xdr:to>
      <xdr:col>41</xdr:col>
      <xdr:colOff>101600</xdr:colOff>
      <xdr:row>41</xdr:row>
      <xdr:rowOff>140183</xdr:rowOff>
    </xdr:to>
    <xdr:sp macro="" textlink="">
      <xdr:nvSpPr>
        <xdr:cNvPr id="136" name="楕円 135">
          <a:extLst>
            <a:ext uri="{FF2B5EF4-FFF2-40B4-BE49-F238E27FC236}">
              <a16:creationId xmlns:a16="http://schemas.microsoft.com/office/drawing/2014/main" id="{92EE596A-62D3-4D05-943D-59C6B9AB9DD3}"/>
            </a:ext>
          </a:extLst>
        </xdr:cNvPr>
        <xdr:cNvSpPr/>
      </xdr:nvSpPr>
      <xdr:spPr>
        <a:xfrm>
          <a:off x="7029450" y="667750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88621</xdr:rowOff>
    </xdr:from>
    <xdr:to>
      <xdr:col>45</xdr:col>
      <xdr:colOff>177800</xdr:colOff>
      <xdr:row>41</xdr:row>
      <xdr:rowOff>89383</xdr:rowOff>
    </xdr:to>
    <xdr:cxnSp macro="">
      <xdr:nvCxnSpPr>
        <xdr:cNvPr id="137" name="直線コネクタ 136">
          <a:extLst>
            <a:ext uri="{FF2B5EF4-FFF2-40B4-BE49-F238E27FC236}">
              <a16:creationId xmlns:a16="http://schemas.microsoft.com/office/drawing/2014/main" id="{D0F3D67F-6452-4F87-9462-27EF0662B69C}"/>
            </a:ext>
          </a:extLst>
        </xdr:cNvPr>
        <xdr:cNvCxnSpPr/>
      </xdr:nvCxnSpPr>
      <xdr:spPr>
        <a:xfrm flipV="1">
          <a:off x="7077075" y="6724371"/>
          <a:ext cx="809625"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39345</xdr:rowOff>
    </xdr:from>
    <xdr:to>
      <xdr:col>36</xdr:col>
      <xdr:colOff>165100</xdr:colOff>
      <xdr:row>41</xdr:row>
      <xdr:rowOff>140945</xdr:rowOff>
    </xdr:to>
    <xdr:sp macro="" textlink="">
      <xdr:nvSpPr>
        <xdr:cNvPr id="138" name="楕円 137">
          <a:extLst>
            <a:ext uri="{FF2B5EF4-FFF2-40B4-BE49-F238E27FC236}">
              <a16:creationId xmlns:a16="http://schemas.microsoft.com/office/drawing/2014/main" id="{A97EB566-035F-41FA-9C5F-98AC40F4FBA0}"/>
            </a:ext>
          </a:extLst>
        </xdr:cNvPr>
        <xdr:cNvSpPr/>
      </xdr:nvSpPr>
      <xdr:spPr>
        <a:xfrm>
          <a:off x="6238875" y="66782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89383</xdr:rowOff>
    </xdr:from>
    <xdr:to>
      <xdr:col>41</xdr:col>
      <xdr:colOff>50800</xdr:colOff>
      <xdr:row>41</xdr:row>
      <xdr:rowOff>90145</xdr:rowOff>
    </xdr:to>
    <xdr:cxnSp macro="">
      <xdr:nvCxnSpPr>
        <xdr:cNvPr id="139" name="直線コネクタ 138">
          <a:extLst>
            <a:ext uri="{FF2B5EF4-FFF2-40B4-BE49-F238E27FC236}">
              <a16:creationId xmlns:a16="http://schemas.microsoft.com/office/drawing/2014/main" id="{ECCE7244-2AAB-48B1-B568-17E451EAE3CB}"/>
            </a:ext>
          </a:extLst>
        </xdr:cNvPr>
        <xdr:cNvCxnSpPr/>
      </xdr:nvCxnSpPr>
      <xdr:spPr>
        <a:xfrm flipV="1">
          <a:off x="6286500" y="6725133"/>
          <a:ext cx="790575"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25493</xdr:rowOff>
    </xdr:from>
    <xdr:ext cx="469744" cy="259045"/>
    <xdr:sp macro="" textlink="">
      <xdr:nvSpPr>
        <xdr:cNvPr id="140" name="n_1aveValue【道路】&#10;一人当たり延長">
          <a:extLst>
            <a:ext uri="{FF2B5EF4-FFF2-40B4-BE49-F238E27FC236}">
              <a16:creationId xmlns:a16="http://schemas.microsoft.com/office/drawing/2014/main" id="{DB09F70A-44C5-4508-9798-A9F7D69B4752}"/>
            </a:ext>
          </a:extLst>
        </xdr:cNvPr>
        <xdr:cNvSpPr txBox="1"/>
      </xdr:nvSpPr>
      <xdr:spPr>
        <a:xfrm>
          <a:off x="8458277" y="6343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28236</xdr:rowOff>
    </xdr:from>
    <xdr:ext cx="469744" cy="259045"/>
    <xdr:sp macro="" textlink="">
      <xdr:nvSpPr>
        <xdr:cNvPr id="141" name="n_2aveValue【道路】&#10;一人当たり延長">
          <a:extLst>
            <a:ext uri="{FF2B5EF4-FFF2-40B4-BE49-F238E27FC236}">
              <a16:creationId xmlns:a16="http://schemas.microsoft.com/office/drawing/2014/main" id="{949D0DC4-8D68-4C45-891E-1C4EAB9A8783}"/>
            </a:ext>
          </a:extLst>
        </xdr:cNvPr>
        <xdr:cNvSpPr txBox="1"/>
      </xdr:nvSpPr>
      <xdr:spPr>
        <a:xfrm>
          <a:off x="7677227" y="6346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9796</xdr:rowOff>
    </xdr:from>
    <xdr:ext cx="469744" cy="259045"/>
    <xdr:sp macro="" textlink="">
      <xdr:nvSpPr>
        <xdr:cNvPr id="142" name="n_3aveValue【道路】&#10;一人当たり延長">
          <a:extLst>
            <a:ext uri="{FF2B5EF4-FFF2-40B4-BE49-F238E27FC236}">
              <a16:creationId xmlns:a16="http://schemas.microsoft.com/office/drawing/2014/main" id="{1F81802F-050E-4635-91C9-06F8CB1050F2}"/>
            </a:ext>
          </a:extLst>
        </xdr:cNvPr>
        <xdr:cNvSpPr txBox="1"/>
      </xdr:nvSpPr>
      <xdr:spPr>
        <a:xfrm>
          <a:off x="6867602" y="6321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140936</xdr:rowOff>
    </xdr:from>
    <xdr:ext cx="469744" cy="259045"/>
    <xdr:sp macro="" textlink="">
      <xdr:nvSpPr>
        <xdr:cNvPr id="143" name="n_4aveValue【道路】&#10;一人当たり延長">
          <a:extLst>
            <a:ext uri="{FF2B5EF4-FFF2-40B4-BE49-F238E27FC236}">
              <a16:creationId xmlns:a16="http://schemas.microsoft.com/office/drawing/2014/main" id="{41377C35-E551-4FC4-858E-132DE4DE9013}"/>
            </a:ext>
          </a:extLst>
        </xdr:cNvPr>
        <xdr:cNvSpPr txBox="1"/>
      </xdr:nvSpPr>
      <xdr:spPr>
        <a:xfrm>
          <a:off x="6067502" y="61353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129709</xdr:rowOff>
    </xdr:from>
    <xdr:ext cx="469744" cy="259045"/>
    <xdr:sp macro="" textlink="">
      <xdr:nvSpPr>
        <xdr:cNvPr id="144" name="n_1mainValue【道路】&#10;一人当たり延長">
          <a:extLst>
            <a:ext uri="{FF2B5EF4-FFF2-40B4-BE49-F238E27FC236}">
              <a16:creationId xmlns:a16="http://schemas.microsoft.com/office/drawing/2014/main" id="{269C996C-7D57-4103-85A1-D30EE086BE51}"/>
            </a:ext>
          </a:extLst>
        </xdr:cNvPr>
        <xdr:cNvSpPr txBox="1"/>
      </xdr:nvSpPr>
      <xdr:spPr>
        <a:xfrm>
          <a:off x="8458277" y="67654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130548</xdr:rowOff>
    </xdr:from>
    <xdr:ext cx="469744" cy="259045"/>
    <xdr:sp macro="" textlink="">
      <xdr:nvSpPr>
        <xdr:cNvPr id="145" name="n_2mainValue【道路】&#10;一人当たり延長">
          <a:extLst>
            <a:ext uri="{FF2B5EF4-FFF2-40B4-BE49-F238E27FC236}">
              <a16:creationId xmlns:a16="http://schemas.microsoft.com/office/drawing/2014/main" id="{862F0061-E2D2-4DC2-9F59-C8ADD89EF282}"/>
            </a:ext>
          </a:extLst>
        </xdr:cNvPr>
        <xdr:cNvSpPr txBox="1"/>
      </xdr:nvSpPr>
      <xdr:spPr>
        <a:xfrm>
          <a:off x="7677227" y="67694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131310</xdr:rowOff>
    </xdr:from>
    <xdr:ext cx="469744" cy="259045"/>
    <xdr:sp macro="" textlink="">
      <xdr:nvSpPr>
        <xdr:cNvPr id="146" name="n_3mainValue【道路】&#10;一人当たり延長">
          <a:extLst>
            <a:ext uri="{FF2B5EF4-FFF2-40B4-BE49-F238E27FC236}">
              <a16:creationId xmlns:a16="http://schemas.microsoft.com/office/drawing/2014/main" id="{556F4788-EF40-4CE1-BAED-B5F028A0ED61}"/>
            </a:ext>
          </a:extLst>
        </xdr:cNvPr>
        <xdr:cNvSpPr txBox="1"/>
      </xdr:nvSpPr>
      <xdr:spPr>
        <a:xfrm>
          <a:off x="6867602" y="67702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132072</xdr:rowOff>
    </xdr:from>
    <xdr:ext cx="469744" cy="259045"/>
    <xdr:sp macro="" textlink="">
      <xdr:nvSpPr>
        <xdr:cNvPr id="147" name="n_4mainValue【道路】&#10;一人当たり延長">
          <a:extLst>
            <a:ext uri="{FF2B5EF4-FFF2-40B4-BE49-F238E27FC236}">
              <a16:creationId xmlns:a16="http://schemas.microsoft.com/office/drawing/2014/main" id="{C19D62FF-1196-4CD3-8032-EE8F3D0C3739}"/>
            </a:ext>
          </a:extLst>
        </xdr:cNvPr>
        <xdr:cNvSpPr txBox="1"/>
      </xdr:nvSpPr>
      <xdr:spPr>
        <a:xfrm>
          <a:off x="6067502" y="6770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BAED17A4-DD59-4B3F-84D0-36E26728EF33}"/>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DD57DBF9-158A-477A-AEE3-8C4398FDBA54}"/>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FB82FA6B-A7A6-41AE-AFF6-3997747A3051}"/>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5D020E16-E8D5-4055-B522-5FCF167CC1C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068D34D7-6329-4BA1-86C8-88D19DC162CA}"/>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8C66F040-C067-4249-8E18-44305BB2D046}"/>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91214D41-EF97-4496-B1AB-EC0DEB4C6A28}"/>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90EF0CEB-2FA8-4F72-803A-1A9303C19158}"/>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47647277-0BC0-4920-BD32-276BF12617B8}"/>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FAF2F931-BF3B-4EE8-9ED1-920DA7DAADAC}"/>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5E47B92B-1115-4192-9EC2-D5FA10358B5C}"/>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8BE2FEA8-D798-4DD0-9B71-A9DDDA7C71A7}"/>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EE067E82-B5CB-4AFE-8A04-09E2A8BF6823}"/>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0A9BAAB4-F239-4C79-A14A-337994F2E767}"/>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49ED9CDB-6518-454A-A4B9-42E337396568}"/>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B38E206B-DADB-425D-980C-D219BFBE0F73}"/>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6E740655-96FC-43B8-9AD6-2E60D4318E4C}"/>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EF7AE63D-98E7-49FC-B441-9D25588AD70D}"/>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233C3569-CBF9-4BA0-A251-CC7A5E15125B}"/>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2F49E470-4829-42E4-88BB-02928D3D1056}"/>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C0E8A537-8462-4FD0-9950-7E58CC0088CD}"/>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87ABE1BC-E189-4AFB-B3A5-8619464F9A7B}"/>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137160</xdr:rowOff>
    </xdr:from>
    <xdr:to>
      <xdr:col>24</xdr:col>
      <xdr:colOff>62865</xdr:colOff>
      <xdr:row>64</xdr:row>
      <xdr:rowOff>15240</xdr:rowOff>
    </xdr:to>
    <xdr:cxnSp macro="">
      <xdr:nvCxnSpPr>
        <xdr:cNvPr id="170" name="直線コネクタ 169">
          <a:extLst>
            <a:ext uri="{FF2B5EF4-FFF2-40B4-BE49-F238E27FC236}">
              <a16:creationId xmlns:a16="http://schemas.microsoft.com/office/drawing/2014/main" id="{F166D99A-EC3D-4CAE-984F-9CDC57800808}"/>
            </a:ext>
          </a:extLst>
        </xdr:cNvPr>
        <xdr:cNvCxnSpPr/>
      </xdr:nvCxnSpPr>
      <xdr:spPr>
        <a:xfrm flipV="1">
          <a:off x="4179570" y="9208135"/>
          <a:ext cx="1270" cy="1167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19067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BC95A366-3A49-4868-ACEC-94DFEC9E86BD}"/>
            </a:ext>
          </a:extLst>
        </xdr:cNvPr>
        <xdr:cNvSpPr txBox="1"/>
      </xdr:nvSpPr>
      <xdr:spPr>
        <a:xfrm>
          <a:off x="4229100" y="10382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15240</xdr:rowOff>
    </xdr:from>
    <xdr:to>
      <xdr:col>24</xdr:col>
      <xdr:colOff>152400</xdr:colOff>
      <xdr:row>64</xdr:row>
      <xdr:rowOff>15240</xdr:rowOff>
    </xdr:to>
    <xdr:cxnSp macro="">
      <xdr:nvCxnSpPr>
        <xdr:cNvPr id="172" name="直線コネクタ 171">
          <a:extLst>
            <a:ext uri="{FF2B5EF4-FFF2-40B4-BE49-F238E27FC236}">
              <a16:creationId xmlns:a16="http://schemas.microsoft.com/office/drawing/2014/main" id="{8CF97CE3-6DE2-48FC-B417-A02D7D8A009A}"/>
            </a:ext>
          </a:extLst>
        </xdr:cNvPr>
        <xdr:cNvCxnSpPr/>
      </xdr:nvCxnSpPr>
      <xdr:spPr>
        <a:xfrm>
          <a:off x="4105275" y="103752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83837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78BC748D-C3C1-44A5-91DE-7416BD7E3D2A}"/>
            </a:ext>
          </a:extLst>
        </xdr:cNvPr>
        <xdr:cNvSpPr txBox="1"/>
      </xdr:nvSpPr>
      <xdr:spPr>
        <a:xfrm>
          <a:off x="4229100" y="8992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137160</xdr:rowOff>
    </xdr:from>
    <xdr:to>
      <xdr:col>24</xdr:col>
      <xdr:colOff>152400</xdr:colOff>
      <xdr:row>56</xdr:row>
      <xdr:rowOff>137160</xdr:rowOff>
    </xdr:to>
    <xdr:cxnSp macro="">
      <xdr:nvCxnSpPr>
        <xdr:cNvPr id="174" name="直線コネクタ 173">
          <a:extLst>
            <a:ext uri="{FF2B5EF4-FFF2-40B4-BE49-F238E27FC236}">
              <a16:creationId xmlns:a16="http://schemas.microsoft.com/office/drawing/2014/main" id="{9F4A63B9-1FA2-448F-B2F2-DFAE2897E950}"/>
            </a:ext>
          </a:extLst>
        </xdr:cNvPr>
        <xdr:cNvCxnSpPr/>
      </xdr:nvCxnSpPr>
      <xdr:spPr>
        <a:xfrm>
          <a:off x="4105275" y="92081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140987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8038657D-6B61-441F-971C-D9BC290DD362}"/>
            </a:ext>
          </a:extLst>
        </xdr:cNvPr>
        <xdr:cNvSpPr txBox="1"/>
      </xdr:nvSpPr>
      <xdr:spPr>
        <a:xfrm>
          <a:off x="4229100" y="98596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162560</xdr:rowOff>
    </xdr:from>
    <xdr:to>
      <xdr:col>24</xdr:col>
      <xdr:colOff>114300</xdr:colOff>
      <xdr:row>61</xdr:row>
      <xdr:rowOff>92710</xdr:rowOff>
    </xdr:to>
    <xdr:sp macro="" textlink="">
      <xdr:nvSpPr>
        <xdr:cNvPr id="176" name="フローチャート: 判断 175">
          <a:extLst>
            <a:ext uri="{FF2B5EF4-FFF2-40B4-BE49-F238E27FC236}">
              <a16:creationId xmlns:a16="http://schemas.microsoft.com/office/drawing/2014/main" id="{9D57C7B0-CFA7-484A-B5C5-A39D05C5EFB4}"/>
            </a:ext>
          </a:extLst>
        </xdr:cNvPr>
        <xdr:cNvSpPr/>
      </xdr:nvSpPr>
      <xdr:spPr>
        <a:xfrm>
          <a:off x="4124325" y="9874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116840</xdr:rowOff>
    </xdr:from>
    <xdr:to>
      <xdr:col>20</xdr:col>
      <xdr:colOff>38100</xdr:colOff>
      <xdr:row>61</xdr:row>
      <xdr:rowOff>46990</xdr:rowOff>
    </xdr:to>
    <xdr:sp macro="" textlink="">
      <xdr:nvSpPr>
        <xdr:cNvPr id="177" name="フローチャート: 判断 176">
          <a:extLst>
            <a:ext uri="{FF2B5EF4-FFF2-40B4-BE49-F238E27FC236}">
              <a16:creationId xmlns:a16="http://schemas.microsoft.com/office/drawing/2014/main" id="{FCB17380-24E4-4F5E-A87D-C09FF74ED7BA}"/>
            </a:ext>
          </a:extLst>
        </xdr:cNvPr>
        <xdr:cNvSpPr/>
      </xdr:nvSpPr>
      <xdr:spPr>
        <a:xfrm>
          <a:off x="3381375" y="98323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78740</xdr:rowOff>
    </xdr:from>
    <xdr:to>
      <xdr:col>15</xdr:col>
      <xdr:colOff>101600</xdr:colOff>
      <xdr:row>61</xdr:row>
      <xdr:rowOff>8890</xdr:rowOff>
    </xdr:to>
    <xdr:sp macro="" textlink="">
      <xdr:nvSpPr>
        <xdr:cNvPr id="178" name="フローチャート: 判断 177">
          <a:extLst>
            <a:ext uri="{FF2B5EF4-FFF2-40B4-BE49-F238E27FC236}">
              <a16:creationId xmlns:a16="http://schemas.microsoft.com/office/drawing/2014/main" id="{292E2B45-87EB-4455-AF87-C4CA8181E6B0}"/>
            </a:ext>
          </a:extLst>
        </xdr:cNvPr>
        <xdr:cNvSpPr/>
      </xdr:nvSpPr>
      <xdr:spPr>
        <a:xfrm>
          <a:off x="2571750" y="97942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2540</xdr:rowOff>
    </xdr:from>
    <xdr:to>
      <xdr:col>10</xdr:col>
      <xdr:colOff>165100</xdr:colOff>
      <xdr:row>60</xdr:row>
      <xdr:rowOff>104140</xdr:rowOff>
    </xdr:to>
    <xdr:sp macro="" textlink="">
      <xdr:nvSpPr>
        <xdr:cNvPr id="179" name="フローチャート: 判断 178">
          <a:extLst>
            <a:ext uri="{FF2B5EF4-FFF2-40B4-BE49-F238E27FC236}">
              <a16:creationId xmlns:a16="http://schemas.microsoft.com/office/drawing/2014/main" id="{06A5CFFA-8413-4469-ACD2-389104C81C10}"/>
            </a:ext>
          </a:extLst>
        </xdr:cNvPr>
        <xdr:cNvSpPr/>
      </xdr:nvSpPr>
      <xdr:spPr>
        <a:xfrm>
          <a:off x="1781175" y="971804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78740</xdr:rowOff>
    </xdr:from>
    <xdr:to>
      <xdr:col>6</xdr:col>
      <xdr:colOff>38100</xdr:colOff>
      <xdr:row>60</xdr:row>
      <xdr:rowOff>8890</xdr:rowOff>
    </xdr:to>
    <xdr:sp macro="" textlink="">
      <xdr:nvSpPr>
        <xdr:cNvPr id="180" name="フローチャート: 判断 179">
          <a:extLst>
            <a:ext uri="{FF2B5EF4-FFF2-40B4-BE49-F238E27FC236}">
              <a16:creationId xmlns:a16="http://schemas.microsoft.com/office/drawing/2014/main" id="{E1DD5DDB-DE65-4A76-BEE3-F5FCF929C804}"/>
            </a:ext>
          </a:extLst>
        </xdr:cNvPr>
        <xdr:cNvSpPr/>
      </xdr:nvSpPr>
      <xdr:spPr>
        <a:xfrm>
          <a:off x="981075" y="96323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2D13E676-33DC-426D-8164-79015FCC4B9B}"/>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96C1B09D-717A-4309-94FE-2FDF815FD690}"/>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D6BCB8C0-63D5-484D-87B6-7BC26490923C}"/>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2C4D5F46-0283-444E-B436-639CA6DB7D41}"/>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CC21AF23-0D49-46EA-998A-D77422DDAECF}"/>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86360</xdr:rowOff>
    </xdr:from>
    <xdr:to>
      <xdr:col>24</xdr:col>
      <xdr:colOff>114300</xdr:colOff>
      <xdr:row>57</xdr:row>
      <xdr:rowOff>16510</xdr:rowOff>
    </xdr:to>
    <xdr:sp macro="" textlink="">
      <xdr:nvSpPr>
        <xdr:cNvPr id="186" name="楕円 185">
          <a:extLst>
            <a:ext uri="{FF2B5EF4-FFF2-40B4-BE49-F238E27FC236}">
              <a16:creationId xmlns:a16="http://schemas.microsoft.com/office/drawing/2014/main" id="{69D3DC41-B69E-4062-AC27-B896A6636C59}"/>
            </a:ext>
          </a:extLst>
        </xdr:cNvPr>
        <xdr:cNvSpPr/>
      </xdr:nvSpPr>
      <xdr:spPr>
        <a:xfrm>
          <a:off x="4124325" y="91509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39387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6AC53275-7E88-40BC-A1FF-13135500B75B}"/>
            </a:ext>
          </a:extLst>
        </xdr:cNvPr>
        <xdr:cNvSpPr txBox="1"/>
      </xdr:nvSpPr>
      <xdr:spPr>
        <a:xfrm>
          <a:off x="4229100" y="91071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90170</xdr:rowOff>
    </xdr:from>
    <xdr:to>
      <xdr:col>20</xdr:col>
      <xdr:colOff>38100</xdr:colOff>
      <xdr:row>57</xdr:row>
      <xdr:rowOff>20320</xdr:rowOff>
    </xdr:to>
    <xdr:sp macro="" textlink="">
      <xdr:nvSpPr>
        <xdr:cNvPr id="188" name="楕円 187">
          <a:extLst>
            <a:ext uri="{FF2B5EF4-FFF2-40B4-BE49-F238E27FC236}">
              <a16:creationId xmlns:a16="http://schemas.microsoft.com/office/drawing/2014/main" id="{C92E257F-102F-49D6-BC30-FC755FF8F839}"/>
            </a:ext>
          </a:extLst>
        </xdr:cNvPr>
        <xdr:cNvSpPr/>
      </xdr:nvSpPr>
      <xdr:spPr>
        <a:xfrm>
          <a:off x="3381375" y="91547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137160</xdr:rowOff>
    </xdr:from>
    <xdr:to>
      <xdr:col>24</xdr:col>
      <xdr:colOff>63500</xdr:colOff>
      <xdr:row>56</xdr:row>
      <xdr:rowOff>140970</xdr:rowOff>
    </xdr:to>
    <xdr:cxnSp macro="">
      <xdr:nvCxnSpPr>
        <xdr:cNvPr id="189" name="直線コネクタ 188">
          <a:extLst>
            <a:ext uri="{FF2B5EF4-FFF2-40B4-BE49-F238E27FC236}">
              <a16:creationId xmlns:a16="http://schemas.microsoft.com/office/drawing/2014/main" id="{1F690ED7-F891-4F56-965D-029E23EF72DB}"/>
            </a:ext>
          </a:extLst>
        </xdr:cNvPr>
        <xdr:cNvCxnSpPr/>
      </xdr:nvCxnSpPr>
      <xdr:spPr>
        <a:xfrm flipV="1">
          <a:off x="3429000" y="9208135"/>
          <a:ext cx="752475"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59690</xdr:rowOff>
    </xdr:from>
    <xdr:to>
      <xdr:col>15</xdr:col>
      <xdr:colOff>101600</xdr:colOff>
      <xdr:row>56</xdr:row>
      <xdr:rowOff>161290</xdr:rowOff>
    </xdr:to>
    <xdr:sp macro="" textlink="">
      <xdr:nvSpPr>
        <xdr:cNvPr id="190" name="楕円 189">
          <a:extLst>
            <a:ext uri="{FF2B5EF4-FFF2-40B4-BE49-F238E27FC236}">
              <a16:creationId xmlns:a16="http://schemas.microsoft.com/office/drawing/2014/main" id="{15CE5FD8-18F0-470A-9D17-944325EAFECA}"/>
            </a:ext>
          </a:extLst>
        </xdr:cNvPr>
        <xdr:cNvSpPr/>
      </xdr:nvSpPr>
      <xdr:spPr>
        <a:xfrm>
          <a:off x="2571750" y="91274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110490</xdr:rowOff>
    </xdr:from>
    <xdr:to>
      <xdr:col>19</xdr:col>
      <xdr:colOff>177800</xdr:colOff>
      <xdr:row>56</xdr:row>
      <xdr:rowOff>140970</xdr:rowOff>
    </xdr:to>
    <xdr:cxnSp macro="">
      <xdr:nvCxnSpPr>
        <xdr:cNvPr id="191" name="直線コネクタ 190">
          <a:extLst>
            <a:ext uri="{FF2B5EF4-FFF2-40B4-BE49-F238E27FC236}">
              <a16:creationId xmlns:a16="http://schemas.microsoft.com/office/drawing/2014/main" id="{815BC94D-790C-4B88-A057-A045AB5DF4E8}"/>
            </a:ext>
          </a:extLst>
        </xdr:cNvPr>
        <xdr:cNvCxnSpPr/>
      </xdr:nvCxnSpPr>
      <xdr:spPr>
        <a:xfrm>
          <a:off x="2619375" y="9175115"/>
          <a:ext cx="809625" cy="3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36830</xdr:rowOff>
    </xdr:from>
    <xdr:to>
      <xdr:col>10</xdr:col>
      <xdr:colOff>165100</xdr:colOff>
      <xdr:row>56</xdr:row>
      <xdr:rowOff>138430</xdr:rowOff>
    </xdr:to>
    <xdr:sp macro="" textlink="">
      <xdr:nvSpPr>
        <xdr:cNvPr id="192" name="楕円 191">
          <a:extLst>
            <a:ext uri="{FF2B5EF4-FFF2-40B4-BE49-F238E27FC236}">
              <a16:creationId xmlns:a16="http://schemas.microsoft.com/office/drawing/2014/main" id="{3FA9E01B-0C62-4872-93FC-34BDE6658783}"/>
            </a:ext>
          </a:extLst>
        </xdr:cNvPr>
        <xdr:cNvSpPr/>
      </xdr:nvSpPr>
      <xdr:spPr>
        <a:xfrm>
          <a:off x="1781175" y="91046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87630</xdr:rowOff>
    </xdr:from>
    <xdr:to>
      <xdr:col>15</xdr:col>
      <xdr:colOff>50800</xdr:colOff>
      <xdr:row>56</xdr:row>
      <xdr:rowOff>110490</xdr:rowOff>
    </xdr:to>
    <xdr:cxnSp macro="">
      <xdr:nvCxnSpPr>
        <xdr:cNvPr id="193" name="直線コネクタ 192">
          <a:extLst>
            <a:ext uri="{FF2B5EF4-FFF2-40B4-BE49-F238E27FC236}">
              <a16:creationId xmlns:a16="http://schemas.microsoft.com/office/drawing/2014/main" id="{AB45E677-F509-4357-8BA4-0DB10F901A3F}"/>
            </a:ext>
          </a:extLst>
        </xdr:cNvPr>
        <xdr:cNvCxnSpPr/>
      </xdr:nvCxnSpPr>
      <xdr:spPr>
        <a:xfrm>
          <a:off x="1828800" y="9152255"/>
          <a:ext cx="790575"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10160</xdr:rowOff>
    </xdr:from>
    <xdr:to>
      <xdr:col>6</xdr:col>
      <xdr:colOff>38100</xdr:colOff>
      <xdr:row>56</xdr:row>
      <xdr:rowOff>111760</xdr:rowOff>
    </xdr:to>
    <xdr:sp macro="" textlink="">
      <xdr:nvSpPr>
        <xdr:cNvPr id="194" name="楕円 193">
          <a:extLst>
            <a:ext uri="{FF2B5EF4-FFF2-40B4-BE49-F238E27FC236}">
              <a16:creationId xmlns:a16="http://schemas.microsoft.com/office/drawing/2014/main" id="{EB61D18F-3D1A-4805-8C43-291E1D3470DE}"/>
            </a:ext>
          </a:extLst>
        </xdr:cNvPr>
        <xdr:cNvSpPr/>
      </xdr:nvSpPr>
      <xdr:spPr>
        <a:xfrm>
          <a:off x="981075" y="90747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60960</xdr:rowOff>
    </xdr:from>
    <xdr:to>
      <xdr:col>10</xdr:col>
      <xdr:colOff>114300</xdr:colOff>
      <xdr:row>56</xdr:row>
      <xdr:rowOff>87630</xdr:rowOff>
    </xdr:to>
    <xdr:cxnSp macro="">
      <xdr:nvCxnSpPr>
        <xdr:cNvPr id="195" name="直線コネクタ 194">
          <a:extLst>
            <a:ext uri="{FF2B5EF4-FFF2-40B4-BE49-F238E27FC236}">
              <a16:creationId xmlns:a16="http://schemas.microsoft.com/office/drawing/2014/main" id="{50E9E651-0654-4DEE-8E6B-EA0D47EA65C9}"/>
            </a:ext>
          </a:extLst>
        </xdr:cNvPr>
        <xdr:cNvCxnSpPr/>
      </xdr:nvCxnSpPr>
      <xdr:spPr>
        <a:xfrm>
          <a:off x="1028700" y="9131935"/>
          <a:ext cx="800100"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38117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666BFA84-8A50-44A7-9DF9-F6223F7093AF}"/>
            </a:ext>
          </a:extLst>
        </xdr:cNvPr>
        <xdr:cNvSpPr txBox="1"/>
      </xdr:nvSpPr>
      <xdr:spPr>
        <a:xfrm>
          <a:off x="3239144" y="991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17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ECBE5200-65CE-4E06-9889-CC1BC0341D70}"/>
            </a:ext>
          </a:extLst>
        </xdr:cNvPr>
        <xdr:cNvSpPr txBox="1"/>
      </xdr:nvSpPr>
      <xdr:spPr>
        <a:xfrm>
          <a:off x="2439044" y="987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95267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23AD6222-3741-4FB4-8024-C70E19FDFBF1}"/>
            </a:ext>
          </a:extLst>
        </xdr:cNvPr>
        <xdr:cNvSpPr txBox="1"/>
      </xdr:nvSpPr>
      <xdr:spPr>
        <a:xfrm>
          <a:off x="1648469" y="9810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17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A4AE6690-2AD4-4A9F-9150-E020D6AF847E}"/>
            </a:ext>
          </a:extLst>
        </xdr:cNvPr>
        <xdr:cNvSpPr txBox="1"/>
      </xdr:nvSpPr>
      <xdr:spPr>
        <a:xfrm>
          <a:off x="848369" y="9715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36847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379A0EEA-4705-44A0-8E4E-46FA0CCAC992}"/>
            </a:ext>
          </a:extLst>
        </xdr:cNvPr>
        <xdr:cNvSpPr txBox="1"/>
      </xdr:nvSpPr>
      <xdr:spPr>
        <a:xfrm>
          <a:off x="3239144" y="8942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6367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78ED898A-BBA7-4B26-AC40-9446AD9C7261}"/>
            </a:ext>
          </a:extLst>
        </xdr:cNvPr>
        <xdr:cNvSpPr txBox="1"/>
      </xdr:nvSpPr>
      <xdr:spPr>
        <a:xfrm>
          <a:off x="2439044" y="8915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154957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33DDC33A-1187-469C-BC72-19287BD7635B}"/>
            </a:ext>
          </a:extLst>
        </xdr:cNvPr>
        <xdr:cNvSpPr txBox="1"/>
      </xdr:nvSpPr>
      <xdr:spPr>
        <a:xfrm>
          <a:off x="1648469" y="8898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128287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C8C3B477-71AB-439B-9863-3CBDD7081D2B}"/>
            </a:ext>
          </a:extLst>
        </xdr:cNvPr>
        <xdr:cNvSpPr txBox="1"/>
      </xdr:nvSpPr>
      <xdr:spPr>
        <a:xfrm>
          <a:off x="848369" y="8869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E4A32C2B-C7E8-4C08-9528-5BF1CAE367F3}"/>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D53A3AC6-95FB-4473-B8FB-C6D021C9B532}"/>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26139FD7-1583-4FC4-AFB9-3E6AC67EEBD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BE4C10F0-37D5-43C1-B380-C3F6C0A67D40}"/>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263D8AA1-E044-4541-A466-9EBCF7CCAD82}"/>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BCC919B1-A8DA-431E-B646-E9FCEA204355}"/>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801FB20E-2EF6-496A-BE9E-EF6AD10AB27E}"/>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7022D6AA-7D4B-43DC-9516-AB64AD2456DC}"/>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2" name="直線コネクタ 211">
          <a:extLst>
            <a:ext uri="{FF2B5EF4-FFF2-40B4-BE49-F238E27FC236}">
              <a16:creationId xmlns:a16="http://schemas.microsoft.com/office/drawing/2014/main" id="{ED8E97FE-A973-4535-9735-AD6F52C3D19B}"/>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159855</xdr:rowOff>
    </xdr:from>
    <xdr:ext cx="248786" cy="259045"/>
    <xdr:sp macro="" textlink="">
      <xdr:nvSpPr>
        <xdr:cNvPr id="213" name="テキスト ボックス 212">
          <a:extLst>
            <a:ext uri="{FF2B5EF4-FFF2-40B4-BE49-F238E27FC236}">
              <a16:creationId xmlns:a16="http://schemas.microsoft.com/office/drawing/2014/main" id="{E813FF32-2031-436F-B0DB-8605149835F6}"/>
            </a:ext>
          </a:extLst>
        </xdr:cNvPr>
        <xdr:cNvSpPr txBox="1"/>
      </xdr:nvSpPr>
      <xdr:spPr>
        <a:xfrm>
          <a:off x="5723389" y="103643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4" name="直線コネクタ 213">
          <a:extLst>
            <a:ext uri="{FF2B5EF4-FFF2-40B4-BE49-F238E27FC236}">
              <a16:creationId xmlns:a16="http://schemas.microsoft.com/office/drawing/2014/main" id="{2C4EDFE4-C983-4F2C-9B1B-EB208B492C30}"/>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62</xdr:row>
      <xdr:rowOff>4734</xdr:rowOff>
    </xdr:from>
    <xdr:ext cx="595419" cy="259045"/>
    <xdr:sp macro="" textlink="">
      <xdr:nvSpPr>
        <xdr:cNvPr id="215" name="テキスト ボックス 214">
          <a:extLst>
            <a:ext uri="{FF2B5EF4-FFF2-40B4-BE49-F238E27FC236}">
              <a16:creationId xmlns:a16="http://schemas.microsoft.com/office/drawing/2014/main" id="{BEF9209E-8E87-4ED0-B322-D3AC79BE03FF}"/>
            </a:ext>
          </a:extLst>
        </xdr:cNvPr>
        <xdr:cNvSpPr txBox="1"/>
      </xdr:nvSpPr>
      <xdr:spPr>
        <a:xfrm>
          <a:off x="5421206" y="1004725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6" name="直線コネクタ 215">
          <a:extLst>
            <a:ext uri="{FF2B5EF4-FFF2-40B4-BE49-F238E27FC236}">
              <a16:creationId xmlns:a16="http://schemas.microsoft.com/office/drawing/2014/main" id="{1095E046-2D07-4983-A51A-A3544D6E70FF}"/>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21062</xdr:rowOff>
    </xdr:from>
    <xdr:ext cx="595419" cy="259045"/>
    <xdr:sp macro="" textlink="">
      <xdr:nvSpPr>
        <xdr:cNvPr id="217" name="テキスト ボックス 216">
          <a:extLst>
            <a:ext uri="{FF2B5EF4-FFF2-40B4-BE49-F238E27FC236}">
              <a16:creationId xmlns:a16="http://schemas.microsoft.com/office/drawing/2014/main" id="{44FDC955-765B-4317-894E-A701B253B806}"/>
            </a:ext>
          </a:extLst>
        </xdr:cNvPr>
        <xdr:cNvSpPr txBox="1"/>
      </xdr:nvSpPr>
      <xdr:spPr>
        <a:xfrm>
          <a:off x="5421206" y="97365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8" name="直線コネクタ 217">
          <a:extLst>
            <a:ext uri="{FF2B5EF4-FFF2-40B4-BE49-F238E27FC236}">
              <a16:creationId xmlns:a16="http://schemas.microsoft.com/office/drawing/2014/main" id="{8592B7D6-6EB7-4BA9-8185-BBB3AD48133D}"/>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58</xdr:row>
      <xdr:rowOff>37392</xdr:rowOff>
    </xdr:from>
    <xdr:ext cx="595419" cy="259045"/>
    <xdr:sp macro="" textlink="">
      <xdr:nvSpPr>
        <xdr:cNvPr id="219" name="テキスト ボックス 218">
          <a:extLst>
            <a:ext uri="{FF2B5EF4-FFF2-40B4-BE49-F238E27FC236}">
              <a16:creationId xmlns:a16="http://schemas.microsoft.com/office/drawing/2014/main" id="{82AB7001-5904-49C5-8C0B-CA0B04AA0843}"/>
            </a:ext>
          </a:extLst>
        </xdr:cNvPr>
        <xdr:cNvSpPr txBox="1"/>
      </xdr:nvSpPr>
      <xdr:spPr>
        <a:xfrm>
          <a:off x="5421206" y="942904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20" name="直線コネクタ 219">
          <a:extLst>
            <a:ext uri="{FF2B5EF4-FFF2-40B4-BE49-F238E27FC236}">
              <a16:creationId xmlns:a16="http://schemas.microsoft.com/office/drawing/2014/main" id="{CE6B2C01-A23B-44F0-873D-456E3484EB58}"/>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53720</xdr:rowOff>
    </xdr:from>
    <xdr:ext cx="595419" cy="259045"/>
    <xdr:sp macro="" textlink="">
      <xdr:nvSpPr>
        <xdr:cNvPr id="221" name="テキスト ボックス 220">
          <a:extLst>
            <a:ext uri="{FF2B5EF4-FFF2-40B4-BE49-F238E27FC236}">
              <a16:creationId xmlns:a16="http://schemas.microsoft.com/office/drawing/2014/main" id="{62F2F1F2-6B69-470D-A22C-5F3C43A0C826}"/>
            </a:ext>
          </a:extLst>
        </xdr:cNvPr>
        <xdr:cNvSpPr txBox="1"/>
      </xdr:nvSpPr>
      <xdr:spPr>
        <a:xfrm>
          <a:off x="5421206" y="911834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2" name="直線コネクタ 221">
          <a:extLst>
            <a:ext uri="{FF2B5EF4-FFF2-40B4-BE49-F238E27FC236}">
              <a16:creationId xmlns:a16="http://schemas.microsoft.com/office/drawing/2014/main" id="{2D37DCD7-9547-4108-AD5A-E87A98FFC165}"/>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70049</xdr:rowOff>
    </xdr:from>
    <xdr:ext cx="595419" cy="259045"/>
    <xdr:sp macro="" textlink="">
      <xdr:nvSpPr>
        <xdr:cNvPr id="223" name="テキスト ボックス 222">
          <a:extLst>
            <a:ext uri="{FF2B5EF4-FFF2-40B4-BE49-F238E27FC236}">
              <a16:creationId xmlns:a16="http://schemas.microsoft.com/office/drawing/2014/main" id="{29ADE80F-3F0F-409C-A4DE-F69E6FBBE6B6}"/>
            </a:ext>
          </a:extLst>
        </xdr:cNvPr>
        <xdr:cNvSpPr txBox="1"/>
      </xdr:nvSpPr>
      <xdr:spPr>
        <a:xfrm>
          <a:off x="5421206" y="881082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4" name="直線コネクタ 223">
          <a:extLst>
            <a:ext uri="{FF2B5EF4-FFF2-40B4-BE49-F238E27FC236}">
              <a16:creationId xmlns:a16="http://schemas.microsoft.com/office/drawing/2014/main" id="{81046E6D-5D1A-4B66-A862-7705A5AE6F57}"/>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5" name="テキスト ボックス 224">
          <a:extLst>
            <a:ext uri="{FF2B5EF4-FFF2-40B4-BE49-F238E27FC236}">
              <a16:creationId xmlns:a16="http://schemas.microsoft.com/office/drawing/2014/main" id="{566B90FC-8BD0-4F85-B82C-B6E109EC8121}"/>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6" name="【橋りょう・トンネル】&#10;一人当たり有形固定資産（償却資産）額グラフ枠">
          <a:extLst>
            <a:ext uri="{FF2B5EF4-FFF2-40B4-BE49-F238E27FC236}">
              <a16:creationId xmlns:a16="http://schemas.microsoft.com/office/drawing/2014/main" id="{4570D1B3-B8A5-4A16-869F-4B4A2AA2913B}"/>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59929</xdr:rowOff>
    </xdr:from>
    <xdr:to>
      <xdr:col>54</xdr:col>
      <xdr:colOff>189865</xdr:colOff>
      <xdr:row>63</xdr:row>
      <xdr:rowOff>148574</xdr:rowOff>
    </xdr:to>
    <xdr:cxnSp macro="">
      <xdr:nvCxnSpPr>
        <xdr:cNvPr id="227" name="直線コネクタ 226">
          <a:extLst>
            <a:ext uri="{FF2B5EF4-FFF2-40B4-BE49-F238E27FC236}">
              <a16:creationId xmlns:a16="http://schemas.microsoft.com/office/drawing/2014/main" id="{A6B09E07-1940-44A0-BBD7-6A7CF0A65AB3}"/>
            </a:ext>
          </a:extLst>
        </xdr:cNvPr>
        <xdr:cNvCxnSpPr/>
      </xdr:nvCxnSpPr>
      <xdr:spPr>
        <a:xfrm flipV="1">
          <a:off x="9427845" y="8965804"/>
          <a:ext cx="1270" cy="13808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152401</xdr:rowOff>
    </xdr:from>
    <xdr:ext cx="534377" cy="259045"/>
    <xdr:sp macro="" textlink="">
      <xdr:nvSpPr>
        <xdr:cNvPr id="228" name="【橋りょう・トンネル】&#10;一人当たり有形固定資産（償却資産）額最小値テキスト">
          <a:extLst>
            <a:ext uri="{FF2B5EF4-FFF2-40B4-BE49-F238E27FC236}">
              <a16:creationId xmlns:a16="http://schemas.microsoft.com/office/drawing/2014/main" id="{37D0E10B-6522-482D-AB51-07F4F85A31FC}"/>
            </a:ext>
          </a:extLst>
        </xdr:cNvPr>
        <xdr:cNvSpPr txBox="1"/>
      </xdr:nvSpPr>
      <xdr:spPr>
        <a:xfrm>
          <a:off x="9477375" y="10353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148574</xdr:rowOff>
    </xdr:from>
    <xdr:to>
      <xdr:col>55</xdr:col>
      <xdr:colOff>88900</xdr:colOff>
      <xdr:row>63</xdr:row>
      <xdr:rowOff>148574</xdr:rowOff>
    </xdr:to>
    <xdr:cxnSp macro="">
      <xdr:nvCxnSpPr>
        <xdr:cNvPr id="229" name="直線コネクタ 228">
          <a:extLst>
            <a:ext uri="{FF2B5EF4-FFF2-40B4-BE49-F238E27FC236}">
              <a16:creationId xmlns:a16="http://schemas.microsoft.com/office/drawing/2014/main" id="{3087081C-5017-4F0E-92BD-41553BEC338A}"/>
            </a:ext>
          </a:extLst>
        </xdr:cNvPr>
        <xdr:cNvCxnSpPr/>
      </xdr:nvCxnSpPr>
      <xdr:spPr>
        <a:xfrm>
          <a:off x="9363075" y="1034667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6606</xdr:rowOff>
    </xdr:from>
    <xdr:ext cx="599010" cy="259045"/>
    <xdr:sp macro="" textlink="">
      <xdr:nvSpPr>
        <xdr:cNvPr id="230" name="【橋りょう・トンネル】&#10;一人当たり有形固定資産（償却資産）額最大値テキスト">
          <a:extLst>
            <a:ext uri="{FF2B5EF4-FFF2-40B4-BE49-F238E27FC236}">
              <a16:creationId xmlns:a16="http://schemas.microsoft.com/office/drawing/2014/main" id="{A0BA92C4-335B-4D3F-9861-536808083A05}"/>
            </a:ext>
          </a:extLst>
        </xdr:cNvPr>
        <xdr:cNvSpPr txBox="1"/>
      </xdr:nvSpPr>
      <xdr:spPr>
        <a:xfrm>
          <a:off x="9477375" y="87537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59929</xdr:rowOff>
    </xdr:from>
    <xdr:to>
      <xdr:col>55</xdr:col>
      <xdr:colOff>88900</xdr:colOff>
      <xdr:row>55</xdr:row>
      <xdr:rowOff>59929</xdr:rowOff>
    </xdr:to>
    <xdr:cxnSp macro="">
      <xdr:nvCxnSpPr>
        <xdr:cNvPr id="231" name="直線コネクタ 230">
          <a:extLst>
            <a:ext uri="{FF2B5EF4-FFF2-40B4-BE49-F238E27FC236}">
              <a16:creationId xmlns:a16="http://schemas.microsoft.com/office/drawing/2014/main" id="{094531F2-1908-4C8C-9751-9DDED2D3D9CE}"/>
            </a:ext>
          </a:extLst>
        </xdr:cNvPr>
        <xdr:cNvCxnSpPr/>
      </xdr:nvCxnSpPr>
      <xdr:spPr>
        <a:xfrm>
          <a:off x="9363075" y="896580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26141</xdr:rowOff>
    </xdr:from>
    <xdr:ext cx="599010" cy="259045"/>
    <xdr:sp macro="" textlink="">
      <xdr:nvSpPr>
        <xdr:cNvPr id="232" name="【橋りょう・トンネル】&#10;一人当たり有形固定資産（償却資産）額平均値テキスト">
          <a:extLst>
            <a:ext uri="{FF2B5EF4-FFF2-40B4-BE49-F238E27FC236}">
              <a16:creationId xmlns:a16="http://schemas.microsoft.com/office/drawing/2014/main" id="{545636C3-E14A-46AE-A279-D217FECCFE73}"/>
            </a:ext>
          </a:extLst>
        </xdr:cNvPr>
        <xdr:cNvSpPr txBox="1"/>
      </xdr:nvSpPr>
      <xdr:spPr>
        <a:xfrm>
          <a:off x="9477375" y="942096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285,945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3264</xdr:rowOff>
    </xdr:from>
    <xdr:to>
      <xdr:col>55</xdr:col>
      <xdr:colOff>50800</xdr:colOff>
      <xdr:row>59</xdr:row>
      <xdr:rowOff>104864</xdr:rowOff>
    </xdr:to>
    <xdr:sp macro="" textlink="">
      <xdr:nvSpPr>
        <xdr:cNvPr id="233" name="フローチャート: 判断 232">
          <a:extLst>
            <a:ext uri="{FF2B5EF4-FFF2-40B4-BE49-F238E27FC236}">
              <a16:creationId xmlns:a16="http://schemas.microsoft.com/office/drawing/2014/main" id="{DE2BC1EF-2FB9-4545-B91D-7D909091AB59}"/>
            </a:ext>
          </a:extLst>
        </xdr:cNvPr>
        <xdr:cNvSpPr/>
      </xdr:nvSpPr>
      <xdr:spPr>
        <a:xfrm>
          <a:off x="9401175" y="956001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59</xdr:row>
      <xdr:rowOff>18992</xdr:rowOff>
    </xdr:from>
    <xdr:to>
      <xdr:col>50</xdr:col>
      <xdr:colOff>165100</xdr:colOff>
      <xdr:row>59</xdr:row>
      <xdr:rowOff>120592</xdr:rowOff>
    </xdr:to>
    <xdr:sp macro="" textlink="">
      <xdr:nvSpPr>
        <xdr:cNvPr id="234" name="フローチャート: 判断 233">
          <a:extLst>
            <a:ext uri="{FF2B5EF4-FFF2-40B4-BE49-F238E27FC236}">
              <a16:creationId xmlns:a16="http://schemas.microsoft.com/office/drawing/2014/main" id="{B0A11337-C83C-498E-AB5B-5BDDEA71E332}"/>
            </a:ext>
          </a:extLst>
        </xdr:cNvPr>
        <xdr:cNvSpPr/>
      </xdr:nvSpPr>
      <xdr:spPr>
        <a:xfrm>
          <a:off x="8639175" y="957256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59</xdr:row>
      <xdr:rowOff>39458</xdr:rowOff>
    </xdr:from>
    <xdr:to>
      <xdr:col>46</xdr:col>
      <xdr:colOff>38100</xdr:colOff>
      <xdr:row>59</xdr:row>
      <xdr:rowOff>141058</xdr:rowOff>
    </xdr:to>
    <xdr:sp macro="" textlink="">
      <xdr:nvSpPr>
        <xdr:cNvPr id="235" name="フローチャート: 判断 234">
          <a:extLst>
            <a:ext uri="{FF2B5EF4-FFF2-40B4-BE49-F238E27FC236}">
              <a16:creationId xmlns:a16="http://schemas.microsoft.com/office/drawing/2014/main" id="{0BF5DF47-8586-45A5-822B-2CEF3F2E0AB4}"/>
            </a:ext>
          </a:extLst>
        </xdr:cNvPr>
        <xdr:cNvSpPr/>
      </xdr:nvSpPr>
      <xdr:spPr>
        <a:xfrm>
          <a:off x="7839075" y="959303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163747</xdr:rowOff>
    </xdr:from>
    <xdr:to>
      <xdr:col>41</xdr:col>
      <xdr:colOff>101600</xdr:colOff>
      <xdr:row>59</xdr:row>
      <xdr:rowOff>93897</xdr:rowOff>
    </xdr:to>
    <xdr:sp macro="" textlink="">
      <xdr:nvSpPr>
        <xdr:cNvPr id="236" name="フローチャート: 判断 235">
          <a:extLst>
            <a:ext uri="{FF2B5EF4-FFF2-40B4-BE49-F238E27FC236}">
              <a16:creationId xmlns:a16="http://schemas.microsoft.com/office/drawing/2014/main" id="{835D3842-F6F8-4554-9067-0F6AF1BE87A5}"/>
            </a:ext>
          </a:extLst>
        </xdr:cNvPr>
        <xdr:cNvSpPr/>
      </xdr:nvSpPr>
      <xdr:spPr>
        <a:xfrm>
          <a:off x="7029450" y="955222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83424</xdr:rowOff>
    </xdr:from>
    <xdr:to>
      <xdr:col>36</xdr:col>
      <xdr:colOff>165100</xdr:colOff>
      <xdr:row>60</xdr:row>
      <xdr:rowOff>13574</xdr:rowOff>
    </xdr:to>
    <xdr:sp macro="" textlink="">
      <xdr:nvSpPr>
        <xdr:cNvPr id="237" name="フローチャート: 判断 236">
          <a:extLst>
            <a:ext uri="{FF2B5EF4-FFF2-40B4-BE49-F238E27FC236}">
              <a16:creationId xmlns:a16="http://schemas.microsoft.com/office/drawing/2014/main" id="{5917C058-D5FD-4F35-B1CC-7227B8B89855}"/>
            </a:ext>
          </a:extLst>
        </xdr:cNvPr>
        <xdr:cNvSpPr/>
      </xdr:nvSpPr>
      <xdr:spPr>
        <a:xfrm>
          <a:off x="6238875" y="96401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2BD83562-942A-4A9D-8078-7B9594E4A112}"/>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9DFE5F3E-7F19-49ED-B9DD-C94B37268902}"/>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7A08F461-CD37-4684-AE41-AB0511531468}"/>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7DC98877-B912-4222-90AB-E0E746E11D2A}"/>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B4BFE094-6533-480B-8850-9A2A1AF54963}"/>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97774</xdr:rowOff>
    </xdr:from>
    <xdr:to>
      <xdr:col>55</xdr:col>
      <xdr:colOff>50800</xdr:colOff>
      <xdr:row>64</xdr:row>
      <xdr:rowOff>27924</xdr:rowOff>
    </xdr:to>
    <xdr:sp macro="" textlink="">
      <xdr:nvSpPr>
        <xdr:cNvPr id="243" name="楕円 242">
          <a:extLst>
            <a:ext uri="{FF2B5EF4-FFF2-40B4-BE49-F238E27FC236}">
              <a16:creationId xmlns:a16="http://schemas.microsoft.com/office/drawing/2014/main" id="{A8F6713D-73DF-453E-95C4-57AEFA1C1831}"/>
            </a:ext>
          </a:extLst>
        </xdr:cNvPr>
        <xdr:cNvSpPr/>
      </xdr:nvSpPr>
      <xdr:spPr>
        <a:xfrm>
          <a:off x="9401175" y="1029904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12701</xdr:rowOff>
    </xdr:from>
    <xdr:ext cx="534377" cy="259045"/>
    <xdr:sp macro="" textlink="">
      <xdr:nvSpPr>
        <xdr:cNvPr id="244" name="【橋りょう・トンネル】&#10;一人当たり有形固定資産（償却資産）額該当値テキスト">
          <a:extLst>
            <a:ext uri="{FF2B5EF4-FFF2-40B4-BE49-F238E27FC236}">
              <a16:creationId xmlns:a16="http://schemas.microsoft.com/office/drawing/2014/main" id="{B9E5552E-BF73-4C6E-9487-4228DAA86099}"/>
            </a:ext>
          </a:extLst>
        </xdr:cNvPr>
        <xdr:cNvSpPr txBox="1"/>
      </xdr:nvSpPr>
      <xdr:spPr>
        <a:xfrm>
          <a:off x="9477375" y="10210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106320</xdr:rowOff>
    </xdr:from>
    <xdr:to>
      <xdr:col>50</xdr:col>
      <xdr:colOff>165100</xdr:colOff>
      <xdr:row>64</xdr:row>
      <xdr:rowOff>36470</xdr:rowOff>
    </xdr:to>
    <xdr:sp macro="" textlink="">
      <xdr:nvSpPr>
        <xdr:cNvPr id="245" name="楕円 244">
          <a:extLst>
            <a:ext uri="{FF2B5EF4-FFF2-40B4-BE49-F238E27FC236}">
              <a16:creationId xmlns:a16="http://schemas.microsoft.com/office/drawing/2014/main" id="{B04805B8-836D-4690-937B-631E62066E14}"/>
            </a:ext>
          </a:extLst>
        </xdr:cNvPr>
        <xdr:cNvSpPr/>
      </xdr:nvSpPr>
      <xdr:spPr>
        <a:xfrm>
          <a:off x="8639175" y="103044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148574</xdr:rowOff>
    </xdr:from>
    <xdr:to>
      <xdr:col>55</xdr:col>
      <xdr:colOff>0</xdr:colOff>
      <xdr:row>63</xdr:row>
      <xdr:rowOff>157120</xdr:rowOff>
    </xdr:to>
    <xdr:cxnSp macro="">
      <xdr:nvCxnSpPr>
        <xdr:cNvPr id="246" name="直線コネクタ 245">
          <a:extLst>
            <a:ext uri="{FF2B5EF4-FFF2-40B4-BE49-F238E27FC236}">
              <a16:creationId xmlns:a16="http://schemas.microsoft.com/office/drawing/2014/main" id="{5FCAF210-C4AB-4380-81B5-5A475E1091F3}"/>
            </a:ext>
          </a:extLst>
        </xdr:cNvPr>
        <xdr:cNvCxnSpPr/>
      </xdr:nvCxnSpPr>
      <xdr:spPr>
        <a:xfrm flipV="1">
          <a:off x="8686800" y="10346674"/>
          <a:ext cx="742950" cy="14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110882</xdr:rowOff>
    </xdr:from>
    <xdr:to>
      <xdr:col>46</xdr:col>
      <xdr:colOff>38100</xdr:colOff>
      <xdr:row>64</xdr:row>
      <xdr:rowOff>41032</xdr:rowOff>
    </xdr:to>
    <xdr:sp macro="" textlink="">
      <xdr:nvSpPr>
        <xdr:cNvPr id="247" name="楕円 246">
          <a:extLst>
            <a:ext uri="{FF2B5EF4-FFF2-40B4-BE49-F238E27FC236}">
              <a16:creationId xmlns:a16="http://schemas.microsoft.com/office/drawing/2014/main" id="{B162FD55-D769-4D9D-A2F2-04B8EC5025CF}"/>
            </a:ext>
          </a:extLst>
        </xdr:cNvPr>
        <xdr:cNvSpPr/>
      </xdr:nvSpPr>
      <xdr:spPr>
        <a:xfrm>
          <a:off x="7839075" y="103089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157120</xdr:rowOff>
    </xdr:from>
    <xdr:to>
      <xdr:col>50</xdr:col>
      <xdr:colOff>114300</xdr:colOff>
      <xdr:row>63</xdr:row>
      <xdr:rowOff>161682</xdr:rowOff>
    </xdr:to>
    <xdr:cxnSp macro="">
      <xdr:nvCxnSpPr>
        <xdr:cNvPr id="248" name="直線コネクタ 247">
          <a:extLst>
            <a:ext uri="{FF2B5EF4-FFF2-40B4-BE49-F238E27FC236}">
              <a16:creationId xmlns:a16="http://schemas.microsoft.com/office/drawing/2014/main" id="{DB52935B-A0D1-4B99-98F1-D0278E3536DA}"/>
            </a:ext>
          </a:extLst>
        </xdr:cNvPr>
        <xdr:cNvCxnSpPr/>
      </xdr:nvCxnSpPr>
      <xdr:spPr>
        <a:xfrm flipV="1">
          <a:off x="7886700" y="10361570"/>
          <a:ext cx="800100" cy="4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115748</xdr:rowOff>
    </xdr:from>
    <xdr:to>
      <xdr:col>41</xdr:col>
      <xdr:colOff>101600</xdr:colOff>
      <xdr:row>64</xdr:row>
      <xdr:rowOff>45898</xdr:rowOff>
    </xdr:to>
    <xdr:sp macro="" textlink="">
      <xdr:nvSpPr>
        <xdr:cNvPr id="249" name="楕円 248">
          <a:extLst>
            <a:ext uri="{FF2B5EF4-FFF2-40B4-BE49-F238E27FC236}">
              <a16:creationId xmlns:a16="http://schemas.microsoft.com/office/drawing/2014/main" id="{F7C8E5DD-5A09-4592-9F62-575D72B82807}"/>
            </a:ext>
          </a:extLst>
        </xdr:cNvPr>
        <xdr:cNvSpPr/>
      </xdr:nvSpPr>
      <xdr:spPr>
        <a:xfrm>
          <a:off x="7029450" y="1031702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161682</xdr:rowOff>
    </xdr:from>
    <xdr:to>
      <xdr:col>45</xdr:col>
      <xdr:colOff>177800</xdr:colOff>
      <xdr:row>63</xdr:row>
      <xdr:rowOff>166548</xdr:rowOff>
    </xdr:to>
    <xdr:cxnSp macro="">
      <xdr:nvCxnSpPr>
        <xdr:cNvPr id="250" name="直線コネクタ 249">
          <a:extLst>
            <a:ext uri="{FF2B5EF4-FFF2-40B4-BE49-F238E27FC236}">
              <a16:creationId xmlns:a16="http://schemas.microsoft.com/office/drawing/2014/main" id="{F605220D-0233-4F44-8B63-376794D65959}"/>
            </a:ext>
          </a:extLst>
        </xdr:cNvPr>
        <xdr:cNvCxnSpPr/>
      </xdr:nvCxnSpPr>
      <xdr:spPr>
        <a:xfrm flipV="1">
          <a:off x="7077075" y="1036613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120300</xdr:rowOff>
    </xdr:from>
    <xdr:to>
      <xdr:col>36</xdr:col>
      <xdr:colOff>165100</xdr:colOff>
      <xdr:row>64</xdr:row>
      <xdr:rowOff>50450</xdr:rowOff>
    </xdr:to>
    <xdr:sp macro="" textlink="">
      <xdr:nvSpPr>
        <xdr:cNvPr id="251" name="楕円 250">
          <a:extLst>
            <a:ext uri="{FF2B5EF4-FFF2-40B4-BE49-F238E27FC236}">
              <a16:creationId xmlns:a16="http://schemas.microsoft.com/office/drawing/2014/main" id="{212095DA-2688-4A95-8BB4-4C1F86E3F1F5}"/>
            </a:ext>
          </a:extLst>
        </xdr:cNvPr>
        <xdr:cNvSpPr/>
      </xdr:nvSpPr>
      <xdr:spPr>
        <a:xfrm>
          <a:off x="6238875" y="103247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166548</xdr:rowOff>
    </xdr:from>
    <xdr:to>
      <xdr:col>41</xdr:col>
      <xdr:colOff>50800</xdr:colOff>
      <xdr:row>63</xdr:row>
      <xdr:rowOff>171100</xdr:rowOff>
    </xdr:to>
    <xdr:cxnSp macro="">
      <xdr:nvCxnSpPr>
        <xdr:cNvPr id="252" name="直線コネクタ 251">
          <a:extLst>
            <a:ext uri="{FF2B5EF4-FFF2-40B4-BE49-F238E27FC236}">
              <a16:creationId xmlns:a16="http://schemas.microsoft.com/office/drawing/2014/main" id="{52DCD717-6F2A-44B9-9077-C24AF25A90EC}"/>
            </a:ext>
          </a:extLst>
        </xdr:cNvPr>
        <xdr:cNvCxnSpPr/>
      </xdr:nvCxnSpPr>
      <xdr:spPr>
        <a:xfrm flipV="1">
          <a:off x="6286500" y="1036464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57</xdr:row>
      <xdr:rowOff>137119</xdr:rowOff>
    </xdr:from>
    <xdr:ext cx="599010" cy="259045"/>
    <xdr:sp macro="" textlink="">
      <xdr:nvSpPr>
        <xdr:cNvPr id="253" name="n_1aveValue【橋りょう・トンネル】&#10;一人当たり有形固定資産（償却資産）額">
          <a:extLst>
            <a:ext uri="{FF2B5EF4-FFF2-40B4-BE49-F238E27FC236}">
              <a16:creationId xmlns:a16="http://schemas.microsoft.com/office/drawing/2014/main" id="{D8D42739-E1B4-4057-BA48-2A19EF56253E}"/>
            </a:ext>
          </a:extLst>
        </xdr:cNvPr>
        <xdr:cNvSpPr txBox="1"/>
      </xdr:nvSpPr>
      <xdr:spPr>
        <a:xfrm>
          <a:off x="8399995" y="93700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57</xdr:row>
      <xdr:rowOff>157585</xdr:rowOff>
    </xdr:from>
    <xdr:ext cx="599010" cy="259045"/>
    <xdr:sp macro="" textlink="">
      <xdr:nvSpPr>
        <xdr:cNvPr id="254" name="n_2aveValue【橋りょう・トンネル】&#10;一人当たり有形固定資産（償却資産）額">
          <a:extLst>
            <a:ext uri="{FF2B5EF4-FFF2-40B4-BE49-F238E27FC236}">
              <a16:creationId xmlns:a16="http://schemas.microsoft.com/office/drawing/2014/main" id="{4396CB1E-C31A-420C-9BD3-E90A5E2576EF}"/>
            </a:ext>
          </a:extLst>
        </xdr:cNvPr>
        <xdr:cNvSpPr txBox="1"/>
      </xdr:nvSpPr>
      <xdr:spPr>
        <a:xfrm>
          <a:off x="7609420" y="93904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57</xdr:row>
      <xdr:rowOff>110424</xdr:rowOff>
    </xdr:from>
    <xdr:ext cx="599010" cy="259045"/>
    <xdr:sp macro="" textlink="">
      <xdr:nvSpPr>
        <xdr:cNvPr id="255" name="n_3aveValue【橋りょう・トンネル】&#10;一人当たり有形固定資産（償却資産）額">
          <a:extLst>
            <a:ext uri="{FF2B5EF4-FFF2-40B4-BE49-F238E27FC236}">
              <a16:creationId xmlns:a16="http://schemas.microsoft.com/office/drawing/2014/main" id="{105D8404-6B5E-417C-896F-1D0D11067977}"/>
            </a:ext>
          </a:extLst>
        </xdr:cNvPr>
        <xdr:cNvSpPr txBox="1"/>
      </xdr:nvSpPr>
      <xdr:spPr>
        <a:xfrm>
          <a:off x="6818845" y="93369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30101</xdr:rowOff>
    </xdr:from>
    <xdr:ext cx="599010" cy="259045"/>
    <xdr:sp macro="" textlink="">
      <xdr:nvSpPr>
        <xdr:cNvPr id="256" name="n_4aveValue【橋りょう・トンネル】&#10;一人当たり有形固定資産（償却資産）額">
          <a:extLst>
            <a:ext uri="{FF2B5EF4-FFF2-40B4-BE49-F238E27FC236}">
              <a16:creationId xmlns:a16="http://schemas.microsoft.com/office/drawing/2014/main" id="{A7903501-64B7-4071-98E9-74EDE8407CBA}"/>
            </a:ext>
          </a:extLst>
        </xdr:cNvPr>
        <xdr:cNvSpPr txBox="1"/>
      </xdr:nvSpPr>
      <xdr:spPr>
        <a:xfrm>
          <a:off x="6009220" y="94185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261,399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64</xdr:row>
      <xdr:rowOff>27597</xdr:rowOff>
    </xdr:from>
    <xdr:ext cx="534377" cy="259045"/>
    <xdr:sp macro="" textlink="">
      <xdr:nvSpPr>
        <xdr:cNvPr id="257" name="n_1mainValue【橋りょう・トンネル】&#10;一人当たり有形固定資産（償却資産）額">
          <a:extLst>
            <a:ext uri="{FF2B5EF4-FFF2-40B4-BE49-F238E27FC236}">
              <a16:creationId xmlns:a16="http://schemas.microsoft.com/office/drawing/2014/main" id="{45CC6607-8D29-4BBA-8733-893778517CD2}"/>
            </a:ext>
          </a:extLst>
        </xdr:cNvPr>
        <xdr:cNvSpPr txBox="1"/>
      </xdr:nvSpPr>
      <xdr:spPr>
        <a:xfrm>
          <a:off x="8429136" y="103939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64</xdr:row>
      <xdr:rowOff>32159</xdr:rowOff>
    </xdr:from>
    <xdr:ext cx="534377" cy="259045"/>
    <xdr:sp macro="" textlink="">
      <xdr:nvSpPr>
        <xdr:cNvPr id="258" name="n_2mainValue【橋りょう・トンネル】&#10;一人当たり有形固定資産（償却資産）額">
          <a:extLst>
            <a:ext uri="{FF2B5EF4-FFF2-40B4-BE49-F238E27FC236}">
              <a16:creationId xmlns:a16="http://schemas.microsoft.com/office/drawing/2014/main" id="{34C60EA1-01B6-48B6-A71D-D56D50248AFA}"/>
            </a:ext>
          </a:extLst>
        </xdr:cNvPr>
        <xdr:cNvSpPr txBox="1"/>
      </xdr:nvSpPr>
      <xdr:spPr>
        <a:xfrm>
          <a:off x="7648086" y="10392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64</xdr:row>
      <xdr:rowOff>37025</xdr:rowOff>
    </xdr:from>
    <xdr:ext cx="534377" cy="259045"/>
    <xdr:sp macro="" textlink="">
      <xdr:nvSpPr>
        <xdr:cNvPr id="259" name="n_3mainValue【橋りょう・トンネル】&#10;一人当たり有形固定資産（償却資産）額">
          <a:extLst>
            <a:ext uri="{FF2B5EF4-FFF2-40B4-BE49-F238E27FC236}">
              <a16:creationId xmlns:a16="http://schemas.microsoft.com/office/drawing/2014/main" id="{649A86BC-50E7-4973-9C77-79ED9A2BE026}"/>
            </a:ext>
          </a:extLst>
        </xdr:cNvPr>
        <xdr:cNvSpPr txBox="1"/>
      </xdr:nvSpPr>
      <xdr:spPr>
        <a:xfrm>
          <a:off x="6847986" y="10400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64</xdr:row>
      <xdr:rowOff>41577</xdr:rowOff>
    </xdr:from>
    <xdr:ext cx="534377" cy="259045"/>
    <xdr:sp macro="" textlink="">
      <xdr:nvSpPr>
        <xdr:cNvPr id="260" name="n_4mainValue【橋りょう・トンネル】&#10;一人当たり有形固定資産（償却資産）額">
          <a:extLst>
            <a:ext uri="{FF2B5EF4-FFF2-40B4-BE49-F238E27FC236}">
              <a16:creationId xmlns:a16="http://schemas.microsoft.com/office/drawing/2014/main" id="{892D4B25-53A2-4A72-A8F4-43E27F9B7FCF}"/>
            </a:ext>
          </a:extLst>
        </xdr:cNvPr>
        <xdr:cNvSpPr txBox="1"/>
      </xdr:nvSpPr>
      <xdr:spPr>
        <a:xfrm>
          <a:off x="6038361" y="104079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1" name="正方形/長方形 260">
          <a:extLst>
            <a:ext uri="{FF2B5EF4-FFF2-40B4-BE49-F238E27FC236}">
              <a16:creationId xmlns:a16="http://schemas.microsoft.com/office/drawing/2014/main" id="{D8594595-E424-47D4-973E-F23D76F6045A}"/>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2" name="正方形/長方形 261">
          <a:extLst>
            <a:ext uri="{FF2B5EF4-FFF2-40B4-BE49-F238E27FC236}">
              <a16:creationId xmlns:a16="http://schemas.microsoft.com/office/drawing/2014/main" id="{A117BF0F-ED63-4208-8FA9-637F379628D6}"/>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3" name="正方形/長方形 262">
          <a:extLst>
            <a:ext uri="{FF2B5EF4-FFF2-40B4-BE49-F238E27FC236}">
              <a16:creationId xmlns:a16="http://schemas.microsoft.com/office/drawing/2014/main" id="{0D03B5D9-0EA1-4234-BF87-DDE64B24587D}"/>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4" name="正方形/長方形 263">
          <a:extLst>
            <a:ext uri="{FF2B5EF4-FFF2-40B4-BE49-F238E27FC236}">
              <a16:creationId xmlns:a16="http://schemas.microsoft.com/office/drawing/2014/main" id="{6EC33E38-52F0-4720-A866-4AC6895DBD2F}"/>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5" name="正方形/長方形 264">
          <a:extLst>
            <a:ext uri="{FF2B5EF4-FFF2-40B4-BE49-F238E27FC236}">
              <a16:creationId xmlns:a16="http://schemas.microsoft.com/office/drawing/2014/main" id="{A5713F3F-162F-4101-8078-EF22A3CDEC71}"/>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6" name="正方形/長方形 265">
          <a:extLst>
            <a:ext uri="{FF2B5EF4-FFF2-40B4-BE49-F238E27FC236}">
              <a16:creationId xmlns:a16="http://schemas.microsoft.com/office/drawing/2014/main" id="{4EF47057-0AD2-4BF9-B50A-72F7FF03D1BB}"/>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7" name="テキスト ボックス 266">
          <a:extLst>
            <a:ext uri="{FF2B5EF4-FFF2-40B4-BE49-F238E27FC236}">
              <a16:creationId xmlns:a16="http://schemas.microsoft.com/office/drawing/2014/main" id="{79C50213-D684-468E-AF35-C297557F395C}"/>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8" name="直線コネクタ 267">
          <a:extLst>
            <a:ext uri="{FF2B5EF4-FFF2-40B4-BE49-F238E27FC236}">
              <a16:creationId xmlns:a16="http://schemas.microsoft.com/office/drawing/2014/main" id="{A247490D-EAC4-4F24-9877-DEA8D808D9FF}"/>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9" name="テキスト ボックス 268">
          <a:extLst>
            <a:ext uri="{FF2B5EF4-FFF2-40B4-BE49-F238E27FC236}">
              <a16:creationId xmlns:a16="http://schemas.microsoft.com/office/drawing/2014/main" id="{007FFE80-6A55-4DA8-A8BA-EF9F3B9433AF}"/>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70" name="直線コネクタ 269">
          <a:extLst>
            <a:ext uri="{FF2B5EF4-FFF2-40B4-BE49-F238E27FC236}">
              <a16:creationId xmlns:a16="http://schemas.microsoft.com/office/drawing/2014/main" id="{3956DC8B-6802-4A3B-9ADC-1AF0D87265E2}"/>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71" name="テキスト ボックス 270">
          <a:extLst>
            <a:ext uri="{FF2B5EF4-FFF2-40B4-BE49-F238E27FC236}">
              <a16:creationId xmlns:a16="http://schemas.microsoft.com/office/drawing/2014/main" id="{E5764DD8-CAA4-46DC-892D-80B40B103DE9}"/>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72" name="直線コネクタ 271">
          <a:extLst>
            <a:ext uri="{FF2B5EF4-FFF2-40B4-BE49-F238E27FC236}">
              <a16:creationId xmlns:a16="http://schemas.microsoft.com/office/drawing/2014/main" id="{E3615686-F3CA-46F3-A059-B3BE16B1C49C}"/>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3" name="テキスト ボックス 272">
          <a:extLst>
            <a:ext uri="{FF2B5EF4-FFF2-40B4-BE49-F238E27FC236}">
              <a16:creationId xmlns:a16="http://schemas.microsoft.com/office/drawing/2014/main" id="{C478A6F6-62DE-4123-B4D4-FE32519A1375}"/>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4" name="直線コネクタ 273">
          <a:extLst>
            <a:ext uri="{FF2B5EF4-FFF2-40B4-BE49-F238E27FC236}">
              <a16:creationId xmlns:a16="http://schemas.microsoft.com/office/drawing/2014/main" id="{BC777B50-09D2-45D5-8C8D-D82889C56CC2}"/>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5" name="テキスト ボックス 274">
          <a:extLst>
            <a:ext uri="{FF2B5EF4-FFF2-40B4-BE49-F238E27FC236}">
              <a16:creationId xmlns:a16="http://schemas.microsoft.com/office/drawing/2014/main" id="{CBF2700E-B558-42AA-B77C-2C0578406A34}"/>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6" name="直線コネクタ 275">
          <a:extLst>
            <a:ext uri="{FF2B5EF4-FFF2-40B4-BE49-F238E27FC236}">
              <a16:creationId xmlns:a16="http://schemas.microsoft.com/office/drawing/2014/main" id="{67F5A6B9-9EF4-4A7C-8719-F66186005FA2}"/>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7" name="テキスト ボックス 276">
          <a:extLst>
            <a:ext uri="{FF2B5EF4-FFF2-40B4-BE49-F238E27FC236}">
              <a16:creationId xmlns:a16="http://schemas.microsoft.com/office/drawing/2014/main" id="{A7D0ACA4-91B5-424A-B375-31D08D0DA0AF}"/>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4BBB5B32-4C92-4FD7-8DDC-4B1985CE49F3}"/>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891A8012-DC31-413C-B2B3-EB5C2C07DEC1}"/>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公営住宅】&#10;有形固定資産減価償却率グラフ枠">
          <a:extLst>
            <a:ext uri="{FF2B5EF4-FFF2-40B4-BE49-F238E27FC236}">
              <a16:creationId xmlns:a16="http://schemas.microsoft.com/office/drawing/2014/main" id="{87036170-C04A-462F-8CD3-AE546ADD6DA4}"/>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136398</xdr:rowOff>
    </xdr:from>
    <xdr:to>
      <xdr:col>24</xdr:col>
      <xdr:colOff>62865</xdr:colOff>
      <xdr:row>84</xdr:row>
      <xdr:rowOff>134113</xdr:rowOff>
    </xdr:to>
    <xdr:cxnSp macro="">
      <xdr:nvCxnSpPr>
        <xdr:cNvPr id="281" name="直線コネクタ 280">
          <a:extLst>
            <a:ext uri="{FF2B5EF4-FFF2-40B4-BE49-F238E27FC236}">
              <a16:creationId xmlns:a16="http://schemas.microsoft.com/office/drawing/2014/main" id="{5BCC6058-708D-4558-94CC-FA833FEE77CF}"/>
            </a:ext>
          </a:extLst>
        </xdr:cNvPr>
        <xdr:cNvCxnSpPr/>
      </xdr:nvCxnSpPr>
      <xdr:spPr>
        <a:xfrm flipV="1">
          <a:off x="4179570" y="12604623"/>
          <a:ext cx="1270" cy="11311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137940</xdr:rowOff>
    </xdr:from>
    <xdr:ext cx="405111" cy="259045"/>
    <xdr:sp macro="" textlink="">
      <xdr:nvSpPr>
        <xdr:cNvPr id="282" name="【公営住宅】&#10;有形固定資産減価償却率最小値テキスト">
          <a:extLst>
            <a:ext uri="{FF2B5EF4-FFF2-40B4-BE49-F238E27FC236}">
              <a16:creationId xmlns:a16="http://schemas.microsoft.com/office/drawing/2014/main" id="{1CF3DC51-D311-4D91-8413-6159D51D6353}"/>
            </a:ext>
          </a:extLst>
        </xdr:cNvPr>
        <xdr:cNvSpPr txBox="1"/>
      </xdr:nvSpPr>
      <xdr:spPr>
        <a:xfrm>
          <a:off x="4229100" y="13742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134113</xdr:rowOff>
    </xdr:from>
    <xdr:to>
      <xdr:col>24</xdr:col>
      <xdr:colOff>152400</xdr:colOff>
      <xdr:row>84</xdr:row>
      <xdr:rowOff>134113</xdr:rowOff>
    </xdr:to>
    <xdr:cxnSp macro="">
      <xdr:nvCxnSpPr>
        <xdr:cNvPr id="283" name="直線コネクタ 282">
          <a:extLst>
            <a:ext uri="{FF2B5EF4-FFF2-40B4-BE49-F238E27FC236}">
              <a16:creationId xmlns:a16="http://schemas.microsoft.com/office/drawing/2014/main" id="{295AC988-2905-4382-B9D0-90F2592AA6B7}"/>
            </a:ext>
          </a:extLst>
        </xdr:cNvPr>
        <xdr:cNvCxnSpPr/>
      </xdr:nvCxnSpPr>
      <xdr:spPr>
        <a:xfrm>
          <a:off x="4105275" y="137358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83075</xdr:rowOff>
    </xdr:from>
    <xdr:ext cx="405111" cy="259045"/>
    <xdr:sp macro="" textlink="">
      <xdr:nvSpPr>
        <xdr:cNvPr id="284" name="【公営住宅】&#10;有形固定資産減価償却率最大値テキスト">
          <a:extLst>
            <a:ext uri="{FF2B5EF4-FFF2-40B4-BE49-F238E27FC236}">
              <a16:creationId xmlns:a16="http://schemas.microsoft.com/office/drawing/2014/main" id="{513ECEA1-BEF6-46D6-B754-4D49CE785AE7}"/>
            </a:ext>
          </a:extLst>
        </xdr:cNvPr>
        <xdr:cNvSpPr txBox="1"/>
      </xdr:nvSpPr>
      <xdr:spPr>
        <a:xfrm>
          <a:off x="4229100" y="12392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136398</xdr:rowOff>
    </xdr:from>
    <xdr:to>
      <xdr:col>24</xdr:col>
      <xdr:colOff>152400</xdr:colOff>
      <xdr:row>77</xdr:row>
      <xdr:rowOff>136398</xdr:rowOff>
    </xdr:to>
    <xdr:cxnSp macro="">
      <xdr:nvCxnSpPr>
        <xdr:cNvPr id="285" name="直線コネクタ 284">
          <a:extLst>
            <a:ext uri="{FF2B5EF4-FFF2-40B4-BE49-F238E27FC236}">
              <a16:creationId xmlns:a16="http://schemas.microsoft.com/office/drawing/2014/main" id="{FD03F232-715E-447E-A2D7-9ECD95EBFA35}"/>
            </a:ext>
          </a:extLst>
        </xdr:cNvPr>
        <xdr:cNvCxnSpPr/>
      </xdr:nvCxnSpPr>
      <xdr:spPr>
        <a:xfrm>
          <a:off x="4105275" y="126046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94759</xdr:rowOff>
    </xdr:from>
    <xdr:ext cx="405111" cy="259045"/>
    <xdr:sp macro="" textlink="">
      <xdr:nvSpPr>
        <xdr:cNvPr id="286" name="【公営住宅】&#10;有形固定資産減価償却率平均値テキスト">
          <a:extLst>
            <a:ext uri="{FF2B5EF4-FFF2-40B4-BE49-F238E27FC236}">
              <a16:creationId xmlns:a16="http://schemas.microsoft.com/office/drawing/2014/main" id="{861685EE-FE86-4D1F-AF5D-1BBCB1D4F6F1}"/>
            </a:ext>
          </a:extLst>
        </xdr:cNvPr>
        <xdr:cNvSpPr txBox="1"/>
      </xdr:nvSpPr>
      <xdr:spPr>
        <a:xfrm>
          <a:off x="4229100" y="127249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71882</xdr:rowOff>
    </xdr:from>
    <xdr:to>
      <xdr:col>24</xdr:col>
      <xdr:colOff>114300</xdr:colOff>
      <xdr:row>80</xdr:row>
      <xdr:rowOff>2032</xdr:rowOff>
    </xdr:to>
    <xdr:sp macro="" textlink="">
      <xdr:nvSpPr>
        <xdr:cNvPr id="287" name="フローチャート: 判断 286">
          <a:extLst>
            <a:ext uri="{FF2B5EF4-FFF2-40B4-BE49-F238E27FC236}">
              <a16:creationId xmlns:a16="http://schemas.microsoft.com/office/drawing/2014/main" id="{AD9B6D06-EC32-4168-9B04-A7B568397ACF}"/>
            </a:ext>
          </a:extLst>
        </xdr:cNvPr>
        <xdr:cNvSpPr/>
      </xdr:nvSpPr>
      <xdr:spPr>
        <a:xfrm>
          <a:off x="4124325" y="128607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xdr:rowOff>
    </xdr:from>
    <xdr:to>
      <xdr:col>20</xdr:col>
      <xdr:colOff>38100</xdr:colOff>
      <xdr:row>79</xdr:row>
      <xdr:rowOff>118618</xdr:rowOff>
    </xdr:to>
    <xdr:sp macro="" textlink="">
      <xdr:nvSpPr>
        <xdr:cNvPr id="288" name="フローチャート: 判断 287">
          <a:extLst>
            <a:ext uri="{FF2B5EF4-FFF2-40B4-BE49-F238E27FC236}">
              <a16:creationId xmlns:a16="http://schemas.microsoft.com/office/drawing/2014/main" id="{B4967B8B-9C39-41C2-864E-13BF59F0FFA0}"/>
            </a:ext>
          </a:extLst>
        </xdr:cNvPr>
        <xdr:cNvSpPr/>
      </xdr:nvSpPr>
      <xdr:spPr>
        <a:xfrm>
          <a:off x="3381375" y="1280909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78</xdr:row>
      <xdr:rowOff>147320</xdr:rowOff>
    </xdr:from>
    <xdr:to>
      <xdr:col>15</xdr:col>
      <xdr:colOff>101600</xdr:colOff>
      <xdr:row>79</xdr:row>
      <xdr:rowOff>77470</xdr:rowOff>
    </xdr:to>
    <xdr:sp macro="" textlink="">
      <xdr:nvSpPr>
        <xdr:cNvPr id="289" name="フローチャート: 判断 288">
          <a:extLst>
            <a:ext uri="{FF2B5EF4-FFF2-40B4-BE49-F238E27FC236}">
              <a16:creationId xmlns:a16="http://schemas.microsoft.com/office/drawing/2014/main" id="{9E1E3F8B-D3AF-4730-9C53-E4BD5FBA6BB0}"/>
            </a:ext>
          </a:extLst>
        </xdr:cNvPr>
        <xdr:cNvSpPr/>
      </xdr:nvSpPr>
      <xdr:spPr>
        <a:xfrm>
          <a:off x="2571750" y="12774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78</xdr:row>
      <xdr:rowOff>10161</xdr:rowOff>
    </xdr:from>
    <xdr:to>
      <xdr:col>10</xdr:col>
      <xdr:colOff>165100</xdr:colOff>
      <xdr:row>78</xdr:row>
      <xdr:rowOff>111761</xdr:rowOff>
    </xdr:to>
    <xdr:sp macro="" textlink="">
      <xdr:nvSpPr>
        <xdr:cNvPr id="290" name="フローチャート: 判断 289">
          <a:extLst>
            <a:ext uri="{FF2B5EF4-FFF2-40B4-BE49-F238E27FC236}">
              <a16:creationId xmlns:a16="http://schemas.microsoft.com/office/drawing/2014/main" id="{57B3ED1B-CB94-45A4-970E-D24EC3210E19}"/>
            </a:ext>
          </a:extLst>
        </xdr:cNvPr>
        <xdr:cNvSpPr/>
      </xdr:nvSpPr>
      <xdr:spPr>
        <a:xfrm>
          <a:off x="1781175" y="1263713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78</xdr:row>
      <xdr:rowOff>10161</xdr:rowOff>
    </xdr:from>
    <xdr:to>
      <xdr:col>6</xdr:col>
      <xdr:colOff>38100</xdr:colOff>
      <xdr:row>78</xdr:row>
      <xdr:rowOff>111761</xdr:rowOff>
    </xdr:to>
    <xdr:sp macro="" textlink="">
      <xdr:nvSpPr>
        <xdr:cNvPr id="291" name="フローチャート: 判断 290">
          <a:extLst>
            <a:ext uri="{FF2B5EF4-FFF2-40B4-BE49-F238E27FC236}">
              <a16:creationId xmlns:a16="http://schemas.microsoft.com/office/drawing/2014/main" id="{F2BC4C5D-7EA5-436E-B8FE-C616DE334A6F}"/>
            </a:ext>
          </a:extLst>
        </xdr:cNvPr>
        <xdr:cNvSpPr/>
      </xdr:nvSpPr>
      <xdr:spPr>
        <a:xfrm>
          <a:off x="981075" y="1263713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5E949863-C8FF-4ED9-94AE-E49B8BBC1C31}"/>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111D7FE9-651D-4712-B349-8FCDAC450379}"/>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A41AA2CB-AC4A-46B6-9714-213DD16FF5CD}"/>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C64B0B83-E97F-42B7-85F6-5C6DA95F9B8B}"/>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8779C3C6-BF94-49B4-8ABB-B09CC18D5CE7}"/>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126746</xdr:rowOff>
    </xdr:from>
    <xdr:to>
      <xdr:col>24</xdr:col>
      <xdr:colOff>114300</xdr:colOff>
      <xdr:row>84</xdr:row>
      <xdr:rowOff>56896</xdr:rowOff>
    </xdr:to>
    <xdr:sp macro="" textlink="">
      <xdr:nvSpPr>
        <xdr:cNvPr id="297" name="楕円 296">
          <a:extLst>
            <a:ext uri="{FF2B5EF4-FFF2-40B4-BE49-F238E27FC236}">
              <a16:creationId xmlns:a16="http://schemas.microsoft.com/office/drawing/2014/main" id="{06627864-1658-41D1-982E-175B853F9922}"/>
            </a:ext>
          </a:extLst>
        </xdr:cNvPr>
        <xdr:cNvSpPr/>
      </xdr:nvSpPr>
      <xdr:spPr>
        <a:xfrm>
          <a:off x="4124325" y="1356334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105173</xdr:rowOff>
    </xdr:from>
    <xdr:ext cx="405111" cy="259045"/>
    <xdr:sp macro="" textlink="">
      <xdr:nvSpPr>
        <xdr:cNvPr id="298" name="【公営住宅】&#10;有形固定資産減価償却率該当値テキスト">
          <a:extLst>
            <a:ext uri="{FF2B5EF4-FFF2-40B4-BE49-F238E27FC236}">
              <a16:creationId xmlns:a16="http://schemas.microsoft.com/office/drawing/2014/main" id="{53269250-A984-405E-87B8-4FE15E07B37C}"/>
            </a:ext>
          </a:extLst>
        </xdr:cNvPr>
        <xdr:cNvSpPr txBox="1"/>
      </xdr:nvSpPr>
      <xdr:spPr>
        <a:xfrm>
          <a:off x="4229100" y="13541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113030</xdr:rowOff>
    </xdr:from>
    <xdr:to>
      <xdr:col>20</xdr:col>
      <xdr:colOff>38100</xdr:colOff>
      <xdr:row>84</xdr:row>
      <xdr:rowOff>43180</xdr:rowOff>
    </xdr:to>
    <xdr:sp macro="" textlink="">
      <xdr:nvSpPr>
        <xdr:cNvPr id="299" name="楕円 298">
          <a:extLst>
            <a:ext uri="{FF2B5EF4-FFF2-40B4-BE49-F238E27FC236}">
              <a16:creationId xmlns:a16="http://schemas.microsoft.com/office/drawing/2014/main" id="{F7255662-0F4B-401B-A29E-35F8D92DD173}"/>
            </a:ext>
          </a:extLst>
        </xdr:cNvPr>
        <xdr:cNvSpPr/>
      </xdr:nvSpPr>
      <xdr:spPr>
        <a:xfrm>
          <a:off x="3381375" y="135528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163830</xdr:rowOff>
    </xdr:from>
    <xdr:to>
      <xdr:col>24</xdr:col>
      <xdr:colOff>63500</xdr:colOff>
      <xdr:row>84</xdr:row>
      <xdr:rowOff>6096</xdr:rowOff>
    </xdr:to>
    <xdr:cxnSp macro="">
      <xdr:nvCxnSpPr>
        <xdr:cNvPr id="300" name="直線コネクタ 299">
          <a:extLst>
            <a:ext uri="{FF2B5EF4-FFF2-40B4-BE49-F238E27FC236}">
              <a16:creationId xmlns:a16="http://schemas.microsoft.com/office/drawing/2014/main" id="{945AB002-B521-4F8C-893B-680DDB28B597}"/>
            </a:ext>
          </a:extLst>
        </xdr:cNvPr>
        <xdr:cNvCxnSpPr/>
      </xdr:nvCxnSpPr>
      <xdr:spPr>
        <a:xfrm>
          <a:off x="3429000" y="13600430"/>
          <a:ext cx="752475"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30735</xdr:rowOff>
    </xdr:from>
    <xdr:to>
      <xdr:col>15</xdr:col>
      <xdr:colOff>101600</xdr:colOff>
      <xdr:row>83</xdr:row>
      <xdr:rowOff>132335</xdr:rowOff>
    </xdr:to>
    <xdr:sp macro="" textlink="">
      <xdr:nvSpPr>
        <xdr:cNvPr id="301" name="楕円 300">
          <a:extLst>
            <a:ext uri="{FF2B5EF4-FFF2-40B4-BE49-F238E27FC236}">
              <a16:creationId xmlns:a16="http://schemas.microsoft.com/office/drawing/2014/main" id="{5FF180B7-AEB7-4549-9E32-57924C170A67}"/>
            </a:ext>
          </a:extLst>
        </xdr:cNvPr>
        <xdr:cNvSpPr/>
      </xdr:nvSpPr>
      <xdr:spPr>
        <a:xfrm>
          <a:off x="2571750" y="134673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81535</xdr:rowOff>
    </xdr:from>
    <xdr:to>
      <xdr:col>19</xdr:col>
      <xdr:colOff>177800</xdr:colOff>
      <xdr:row>83</xdr:row>
      <xdr:rowOff>163830</xdr:rowOff>
    </xdr:to>
    <xdr:cxnSp macro="">
      <xdr:nvCxnSpPr>
        <xdr:cNvPr id="302" name="直線コネクタ 301">
          <a:extLst>
            <a:ext uri="{FF2B5EF4-FFF2-40B4-BE49-F238E27FC236}">
              <a16:creationId xmlns:a16="http://schemas.microsoft.com/office/drawing/2014/main" id="{0A8D936F-F208-4AE0-BAEF-17B384B89A4A}"/>
            </a:ext>
          </a:extLst>
        </xdr:cNvPr>
        <xdr:cNvCxnSpPr/>
      </xdr:nvCxnSpPr>
      <xdr:spPr>
        <a:xfrm>
          <a:off x="2619375" y="13524485"/>
          <a:ext cx="809625" cy="75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147320</xdr:rowOff>
    </xdr:from>
    <xdr:to>
      <xdr:col>10</xdr:col>
      <xdr:colOff>165100</xdr:colOff>
      <xdr:row>83</xdr:row>
      <xdr:rowOff>77470</xdr:rowOff>
    </xdr:to>
    <xdr:sp macro="" textlink="">
      <xdr:nvSpPr>
        <xdr:cNvPr id="303" name="楕円 302">
          <a:extLst>
            <a:ext uri="{FF2B5EF4-FFF2-40B4-BE49-F238E27FC236}">
              <a16:creationId xmlns:a16="http://schemas.microsoft.com/office/drawing/2014/main" id="{A98404B6-B887-46D6-BDA9-C833284384F1}"/>
            </a:ext>
          </a:extLst>
        </xdr:cNvPr>
        <xdr:cNvSpPr/>
      </xdr:nvSpPr>
      <xdr:spPr>
        <a:xfrm>
          <a:off x="1781175" y="134219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26670</xdr:rowOff>
    </xdr:from>
    <xdr:to>
      <xdr:col>15</xdr:col>
      <xdr:colOff>50800</xdr:colOff>
      <xdr:row>83</xdr:row>
      <xdr:rowOff>81535</xdr:rowOff>
    </xdr:to>
    <xdr:cxnSp macro="">
      <xdr:nvCxnSpPr>
        <xdr:cNvPr id="304" name="直線コネクタ 303">
          <a:extLst>
            <a:ext uri="{FF2B5EF4-FFF2-40B4-BE49-F238E27FC236}">
              <a16:creationId xmlns:a16="http://schemas.microsoft.com/office/drawing/2014/main" id="{7A078594-D651-4407-A4D3-EFA195F9438E}"/>
            </a:ext>
          </a:extLst>
        </xdr:cNvPr>
        <xdr:cNvCxnSpPr/>
      </xdr:nvCxnSpPr>
      <xdr:spPr>
        <a:xfrm>
          <a:off x="1828800" y="13469620"/>
          <a:ext cx="790575" cy="54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69596</xdr:rowOff>
    </xdr:from>
    <xdr:to>
      <xdr:col>6</xdr:col>
      <xdr:colOff>38100</xdr:colOff>
      <xdr:row>82</xdr:row>
      <xdr:rowOff>171196</xdr:rowOff>
    </xdr:to>
    <xdr:sp macro="" textlink="">
      <xdr:nvSpPr>
        <xdr:cNvPr id="305" name="楕円 304">
          <a:extLst>
            <a:ext uri="{FF2B5EF4-FFF2-40B4-BE49-F238E27FC236}">
              <a16:creationId xmlns:a16="http://schemas.microsoft.com/office/drawing/2014/main" id="{93FC50E8-1F71-4EEE-A240-9F19A7D05B19}"/>
            </a:ext>
          </a:extLst>
        </xdr:cNvPr>
        <xdr:cNvSpPr/>
      </xdr:nvSpPr>
      <xdr:spPr>
        <a:xfrm>
          <a:off x="981075" y="1334427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120396</xdr:rowOff>
    </xdr:from>
    <xdr:to>
      <xdr:col>10</xdr:col>
      <xdr:colOff>114300</xdr:colOff>
      <xdr:row>83</xdr:row>
      <xdr:rowOff>26670</xdr:rowOff>
    </xdr:to>
    <xdr:cxnSp macro="">
      <xdr:nvCxnSpPr>
        <xdr:cNvPr id="306" name="直線コネクタ 305">
          <a:extLst>
            <a:ext uri="{FF2B5EF4-FFF2-40B4-BE49-F238E27FC236}">
              <a16:creationId xmlns:a16="http://schemas.microsoft.com/office/drawing/2014/main" id="{468502CD-3016-40BC-87D2-6F4CCDDE018E}"/>
            </a:ext>
          </a:extLst>
        </xdr:cNvPr>
        <xdr:cNvCxnSpPr/>
      </xdr:nvCxnSpPr>
      <xdr:spPr>
        <a:xfrm>
          <a:off x="1028700" y="13401421"/>
          <a:ext cx="800100" cy="68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77</xdr:row>
      <xdr:rowOff>135145</xdr:rowOff>
    </xdr:from>
    <xdr:ext cx="405111" cy="259045"/>
    <xdr:sp macro="" textlink="">
      <xdr:nvSpPr>
        <xdr:cNvPr id="307" name="n_1aveValue【公営住宅】&#10;有形固定資産減価償却率">
          <a:extLst>
            <a:ext uri="{FF2B5EF4-FFF2-40B4-BE49-F238E27FC236}">
              <a16:creationId xmlns:a16="http://schemas.microsoft.com/office/drawing/2014/main" id="{8CFE217B-B9F5-4F2D-95B4-9AA5B01A8509}"/>
            </a:ext>
          </a:extLst>
        </xdr:cNvPr>
        <xdr:cNvSpPr txBox="1"/>
      </xdr:nvSpPr>
      <xdr:spPr>
        <a:xfrm>
          <a:off x="3239144" y="1260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93997</xdr:rowOff>
    </xdr:from>
    <xdr:ext cx="405111" cy="259045"/>
    <xdr:sp macro="" textlink="">
      <xdr:nvSpPr>
        <xdr:cNvPr id="308" name="n_2aveValue【公営住宅】&#10;有形固定資産減価償却率">
          <a:extLst>
            <a:ext uri="{FF2B5EF4-FFF2-40B4-BE49-F238E27FC236}">
              <a16:creationId xmlns:a16="http://schemas.microsoft.com/office/drawing/2014/main" id="{41DF9B8A-15E5-4848-A80F-7167B14F818A}"/>
            </a:ext>
          </a:extLst>
        </xdr:cNvPr>
        <xdr:cNvSpPr txBox="1"/>
      </xdr:nvSpPr>
      <xdr:spPr>
        <a:xfrm>
          <a:off x="2439044"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128288</xdr:rowOff>
    </xdr:from>
    <xdr:ext cx="405111" cy="259045"/>
    <xdr:sp macro="" textlink="">
      <xdr:nvSpPr>
        <xdr:cNvPr id="309" name="n_3aveValue【公営住宅】&#10;有形固定資産減価償却率">
          <a:extLst>
            <a:ext uri="{FF2B5EF4-FFF2-40B4-BE49-F238E27FC236}">
              <a16:creationId xmlns:a16="http://schemas.microsoft.com/office/drawing/2014/main" id="{F9FA4B5A-C7D3-4603-BC30-2A61701683D8}"/>
            </a:ext>
          </a:extLst>
        </xdr:cNvPr>
        <xdr:cNvSpPr txBox="1"/>
      </xdr:nvSpPr>
      <xdr:spPr>
        <a:xfrm>
          <a:off x="16484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128288</xdr:rowOff>
    </xdr:from>
    <xdr:ext cx="405111" cy="259045"/>
    <xdr:sp macro="" textlink="">
      <xdr:nvSpPr>
        <xdr:cNvPr id="310" name="n_4aveValue【公営住宅】&#10;有形固定資産減価償却率">
          <a:extLst>
            <a:ext uri="{FF2B5EF4-FFF2-40B4-BE49-F238E27FC236}">
              <a16:creationId xmlns:a16="http://schemas.microsoft.com/office/drawing/2014/main" id="{AFA0723F-CAE1-4915-B473-BC39ACCC3BED}"/>
            </a:ext>
          </a:extLst>
        </xdr:cNvPr>
        <xdr:cNvSpPr txBox="1"/>
      </xdr:nvSpPr>
      <xdr:spPr>
        <a:xfrm>
          <a:off x="8483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34307</xdr:rowOff>
    </xdr:from>
    <xdr:ext cx="405111" cy="259045"/>
    <xdr:sp macro="" textlink="">
      <xdr:nvSpPr>
        <xdr:cNvPr id="311" name="n_1mainValue【公営住宅】&#10;有形固定資産減価償却率">
          <a:extLst>
            <a:ext uri="{FF2B5EF4-FFF2-40B4-BE49-F238E27FC236}">
              <a16:creationId xmlns:a16="http://schemas.microsoft.com/office/drawing/2014/main" id="{1B53849D-CB42-41D5-A691-A2DC8E8B9ED9}"/>
            </a:ext>
          </a:extLst>
        </xdr:cNvPr>
        <xdr:cNvSpPr txBox="1"/>
      </xdr:nvSpPr>
      <xdr:spPr>
        <a:xfrm>
          <a:off x="3239144" y="1363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123462</xdr:rowOff>
    </xdr:from>
    <xdr:ext cx="405111" cy="259045"/>
    <xdr:sp macro="" textlink="">
      <xdr:nvSpPr>
        <xdr:cNvPr id="312" name="n_2mainValue【公営住宅】&#10;有形固定資産減価償却率">
          <a:extLst>
            <a:ext uri="{FF2B5EF4-FFF2-40B4-BE49-F238E27FC236}">
              <a16:creationId xmlns:a16="http://schemas.microsoft.com/office/drawing/2014/main" id="{85AB64DC-AAC9-4ABB-9AB1-62B617B22B1E}"/>
            </a:ext>
          </a:extLst>
        </xdr:cNvPr>
        <xdr:cNvSpPr txBox="1"/>
      </xdr:nvSpPr>
      <xdr:spPr>
        <a:xfrm>
          <a:off x="2439044" y="13566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68597</xdr:rowOff>
    </xdr:from>
    <xdr:ext cx="405111" cy="259045"/>
    <xdr:sp macro="" textlink="">
      <xdr:nvSpPr>
        <xdr:cNvPr id="313" name="n_3mainValue【公営住宅】&#10;有形固定資産減価償却率">
          <a:extLst>
            <a:ext uri="{FF2B5EF4-FFF2-40B4-BE49-F238E27FC236}">
              <a16:creationId xmlns:a16="http://schemas.microsoft.com/office/drawing/2014/main" id="{8E584ED9-4D03-4216-AC76-762F7A82D308}"/>
            </a:ext>
          </a:extLst>
        </xdr:cNvPr>
        <xdr:cNvSpPr txBox="1"/>
      </xdr:nvSpPr>
      <xdr:spPr>
        <a:xfrm>
          <a:off x="1648469" y="1350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162323</xdr:rowOff>
    </xdr:from>
    <xdr:ext cx="405111" cy="259045"/>
    <xdr:sp macro="" textlink="">
      <xdr:nvSpPr>
        <xdr:cNvPr id="314" name="n_4mainValue【公営住宅】&#10;有形固定資産減価償却率">
          <a:extLst>
            <a:ext uri="{FF2B5EF4-FFF2-40B4-BE49-F238E27FC236}">
              <a16:creationId xmlns:a16="http://schemas.microsoft.com/office/drawing/2014/main" id="{223F49B0-8B36-4EDB-B986-336A02031276}"/>
            </a:ext>
          </a:extLst>
        </xdr:cNvPr>
        <xdr:cNvSpPr txBox="1"/>
      </xdr:nvSpPr>
      <xdr:spPr>
        <a:xfrm>
          <a:off x="848369" y="134369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0DB5A80C-8A2E-4478-83C7-45CB7444F40B}"/>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D6247EF9-D9D8-4DB1-BF26-A6FBB808CD8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2F3C8C0B-4E58-41C0-A5F2-9E730E9A7F8C}"/>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D15E59F7-A468-40FF-A264-F75A47B95EEB}"/>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F6BFFCD9-9ED3-4935-9A62-CB9F24F75F7F}"/>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D6F2013A-45F2-4212-AAA3-5A70DF6ACC63}"/>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9C1A14EC-36A6-4A3A-9615-9DDD5E5AEA76}"/>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32F5B242-FD75-42DD-AE4A-6E0C3D86D77D}"/>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3" name="テキスト ボックス 322">
          <a:extLst>
            <a:ext uri="{FF2B5EF4-FFF2-40B4-BE49-F238E27FC236}">
              <a16:creationId xmlns:a16="http://schemas.microsoft.com/office/drawing/2014/main" id="{3102C312-A03A-41C1-8B26-0E8184EC5F46}"/>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24" name="直線コネクタ 323">
          <a:extLst>
            <a:ext uri="{FF2B5EF4-FFF2-40B4-BE49-F238E27FC236}">
              <a16:creationId xmlns:a16="http://schemas.microsoft.com/office/drawing/2014/main" id="{4C4B4A7C-A7D6-4BB9-BD00-7DB7F404901B}"/>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5" name="テキスト ボックス 324">
          <a:extLst>
            <a:ext uri="{FF2B5EF4-FFF2-40B4-BE49-F238E27FC236}">
              <a16:creationId xmlns:a16="http://schemas.microsoft.com/office/drawing/2014/main" id="{192DB929-0D55-4383-BA55-F49610790CF2}"/>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6" name="直線コネクタ 325">
          <a:extLst>
            <a:ext uri="{FF2B5EF4-FFF2-40B4-BE49-F238E27FC236}">
              <a16:creationId xmlns:a16="http://schemas.microsoft.com/office/drawing/2014/main" id="{31C1EA45-AE8A-4665-9A22-F68D68222213}"/>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7" name="テキスト ボックス 326">
          <a:extLst>
            <a:ext uri="{FF2B5EF4-FFF2-40B4-BE49-F238E27FC236}">
              <a16:creationId xmlns:a16="http://schemas.microsoft.com/office/drawing/2014/main" id="{39E78267-8CBA-4A5E-B298-5AC98A5BE984}"/>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8" name="直線コネクタ 327">
          <a:extLst>
            <a:ext uri="{FF2B5EF4-FFF2-40B4-BE49-F238E27FC236}">
              <a16:creationId xmlns:a16="http://schemas.microsoft.com/office/drawing/2014/main" id="{C94994DD-9F22-4DBE-979F-23386DAC53CB}"/>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9" name="テキスト ボックス 328">
          <a:extLst>
            <a:ext uri="{FF2B5EF4-FFF2-40B4-BE49-F238E27FC236}">
              <a16:creationId xmlns:a16="http://schemas.microsoft.com/office/drawing/2014/main" id="{03429C5D-0F49-4AC2-9CF4-65D6077DBA1A}"/>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30" name="直線コネクタ 329">
          <a:extLst>
            <a:ext uri="{FF2B5EF4-FFF2-40B4-BE49-F238E27FC236}">
              <a16:creationId xmlns:a16="http://schemas.microsoft.com/office/drawing/2014/main" id="{FCD92D5D-A4CA-43FC-8AA1-B322C5F5B9C7}"/>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31" name="テキスト ボックス 330">
          <a:extLst>
            <a:ext uri="{FF2B5EF4-FFF2-40B4-BE49-F238E27FC236}">
              <a16:creationId xmlns:a16="http://schemas.microsoft.com/office/drawing/2014/main" id="{D6BA3775-126E-4F74-8026-7E9F567E2972}"/>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2" name="直線コネクタ 331">
          <a:extLst>
            <a:ext uri="{FF2B5EF4-FFF2-40B4-BE49-F238E27FC236}">
              <a16:creationId xmlns:a16="http://schemas.microsoft.com/office/drawing/2014/main" id="{593656D2-5AF6-48E1-84F2-9B0B9D702731}"/>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3" name="テキスト ボックス 332">
          <a:extLst>
            <a:ext uri="{FF2B5EF4-FFF2-40B4-BE49-F238E27FC236}">
              <a16:creationId xmlns:a16="http://schemas.microsoft.com/office/drawing/2014/main" id="{7C6CAEBD-E23C-474D-AE34-D6844421A215}"/>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4" name="【公営住宅】&#10;一人当たり面積グラフ枠">
          <a:extLst>
            <a:ext uri="{FF2B5EF4-FFF2-40B4-BE49-F238E27FC236}">
              <a16:creationId xmlns:a16="http://schemas.microsoft.com/office/drawing/2014/main" id="{78E2311C-D9AA-453B-B681-4A7600A4C5D7}"/>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152400</xdr:rowOff>
    </xdr:from>
    <xdr:to>
      <xdr:col>54</xdr:col>
      <xdr:colOff>189865</xdr:colOff>
      <xdr:row>86</xdr:row>
      <xdr:rowOff>111252</xdr:rowOff>
    </xdr:to>
    <xdr:cxnSp macro="">
      <xdr:nvCxnSpPr>
        <xdr:cNvPr id="335" name="直線コネクタ 334">
          <a:extLst>
            <a:ext uri="{FF2B5EF4-FFF2-40B4-BE49-F238E27FC236}">
              <a16:creationId xmlns:a16="http://schemas.microsoft.com/office/drawing/2014/main" id="{5EF1A72A-A2E7-4910-829D-D5AFBA5C4436}"/>
            </a:ext>
          </a:extLst>
        </xdr:cNvPr>
        <xdr:cNvCxnSpPr/>
      </xdr:nvCxnSpPr>
      <xdr:spPr>
        <a:xfrm flipV="1">
          <a:off x="9427845" y="12944475"/>
          <a:ext cx="1270" cy="10923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115079</xdr:rowOff>
    </xdr:from>
    <xdr:ext cx="469744" cy="259045"/>
    <xdr:sp macro="" textlink="">
      <xdr:nvSpPr>
        <xdr:cNvPr id="336" name="【公営住宅】&#10;一人当たり面積最小値テキスト">
          <a:extLst>
            <a:ext uri="{FF2B5EF4-FFF2-40B4-BE49-F238E27FC236}">
              <a16:creationId xmlns:a16="http://schemas.microsoft.com/office/drawing/2014/main" id="{9F410250-1C18-4602-A80F-2FA720D84B8F}"/>
            </a:ext>
          </a:extLst>
        </xdr:cNvPr>
        <xdr:cNvSpPr txBox="1"/>
      </xdr:nvSpPr>
      <xdr:spPr>
        <a:xfrm>
          <a:off x="9477375" y="14040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111252</xdr:rowOff>
    </xdr:from>
    <xdr:to>
      <xdr:col>55</xdr:col>
      <xdr:colOff>88900</xdr:colOff>
      <xdr:row>86</xdr:row>
      <xdr:rowOff>111252</xdr:rowOff>
    </xdr:to>
    <xdr:cxnSp macro="">
      <xdr:nvCxnSpPr>
        <xdr:cNvPr id="337" name="直線コネクタ 336">
          <a:extLst>
            <a:ext uri="{FF2B5EF4-FFF2-40B4-BE49-F238E27FC236}">
              <a16:creationId xmlns:a16="http://schemas.microsoft.com/office/drawing/2014/main" id="{25A48F33-6587-41F5-B197-BBE50274BAF0}"/>
            </a:ext>
          </a:extLst>
        </xdr:cNvPr>
        <xdr:cNvCxnSpPr/>
      </xdr:nvCxnSpPr>
      <xdr:spPr>
        <a:xfrm>
          <a:off x="9363075" y="1403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99077</xdr:rowOff>
    </xdr:from>
    <xdr:ext cx="469744" cy="259045"/>
    <xdr:sp macro="" textlink="">
      <xdr:nvSpPr>
        <xdr:cNvPr id="338" name="【公営住宅】&#10;一人当たり面積最大値テキスト">
          <a:extLst>
            <a:ext uri="{FF2B5EF4-FFF2-40B4-BE49-F238E27FC236}">
              <a16:creationId xmlns:a16="http://schemas.microsoft.com/office/drawing/2014/main" id="{2CCCD195-9523-47C0-9708-5B6772DE843A}"/>
            </a:ext>
          </a:extLst>
        </xdr:cNvPr>
        <xdr:cNvSpPr txBox="1"/>
      </xdr:nvSpPr>
      <xdr:spPr>
        <a:xfrm>
          <a:off x="9477375" y="12732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152400</xdr:rowOff>
    </xdr:from>
    <xdr:to>
      <xdr:col>55</xdr:col>
      <xdr:colOff>88900</xdr:colOff>
      <xdr:row>79</xdr:row>
      <xdr:rowOff>152400</xdr:rowOff>
    </xdr:to>
    <xdr:cxnSp macro="">
      <xdr:nvCxnSpPr>
        <xdr:cNvPr id="339" name="直線コネクタ 338">
          <a:extLst>
            <a:ext uri="{FF2B5EF4-FFF2-40B4-BE49-F238E27FC236}">
              <a16:creationId xmlns:a16="http://schemas.microsoft.com/office/drawing/2014/main" id="{574E5629-C6C2-4D22-ACCB-DE7C782A12EC}"/>
            </a:ext>
          </a:extLst>
        </xdr:cNvPr>
        <xdr:cNvCxnSpPr/>
      </xdr:nvCxnSpPr>
      <xdr:spPr>
        <a:xfrm>
          <a:off x="9363075" y="12944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112031</xdr:rowOff>
    </xdr:from>
    <xdr:ext cx="469744" cy="259045"/>
    <xdr:sp macro="" textlink="">
      <xdr:nvSpPr>
        <xdr:cNvPr id="340" name="【公営住宅】&#10;一人当たり面積平均値テキスト">
          <a:extLst>
            <a:ext uri="{FF2B5EF4-FFF2-40B4-BE49-F238E27FC236}">
              <a16:creationId xmlns:a16="http://schemas.microsoft.com/office/drawing/2014/main" id="{522E6FE1-4F2A-4E9F-9E39-DFD163E8CDE0}"/>
            </a:ext>
          </a:extLst>
        </xdr:cNvPr>
        <xdr:cNvSpPr txBox="1"/>
      </xdr:nvSpPr>
      <xdr:spPr>
        <a:xfrm>
          <a:off x="9477375" y="1355180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133604</xdr:rowOff>
    </xdr:from>
    <xdr:to>
      <xdr:col>55</xdr:col>
      <xdr:colOff>50800</xdr:colOff>
      <xdr:row>84</xdr:row>
      <xdr:rowOff>63754</xdr:rowOff>
    </xdr:to>
    <xdr:sp macro="" textlink="">
      <xdr:nvSpPr>
        <xdr:cNvPr id="341" name="フローチャート: 判断 340">
          <a:extLst>
            <a:ext uri="{FF2B5EF4-FFF2-40B4-BE49-F238E27FC236}">
              <a16:creationId xmlns:a16="http://schemas.microsoft.com/office/drawing/2014/main" id="{64CDD512-4CE8-4710-9B00-EE9F922115E0}"/>
            </a:ext>
          </a:extLst>
        </xdr:cNvPr>
        <xdr:cNvSpPr/>
      </xdr:nvSpPr>
      <xdr:spPr>
        <a:xfrm>
          <a:off x="9401175" y="1357337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119887</xdr:rowOff>
    </xdr:from>
    <xdr:to>
      <xdr:col>50</xdr:col>
      <xdr:colOff>165100</xdr:colOff>
      <xdr:row>84</xdr:row>
      <xdr:rowOff>50037</xdr:rowOff>
    </xdr:to>
    <xdr:sp macro="" textlink="">
      <xdr:nvSpPr>
        <xdr:cNvPr id="342" name="フローチャート: 判断 341">
          <a:extLst>
            <a:ext uri="{FF2B5EF4-FFF2-40B4-BE49-F238E27FC236}">
              <a16:creationId xmlns:a16="http://schemas.microsoft.com/office/drawing/2014/main" id="{83572C11-05D5-4207-8E82-523041A4ADCB}"/>
            </a:ext>
          </a:extLst>
        </xdr:cNvPr>
        <xdr:cNvSpPr/>
      </xdr:nvSpPr>
      <xdr:spPr>
        <a:xfrm>
          <a:off x="8639175" y="135628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133604</xdr:rowOff>
    </xdr:from>
    <xdr:to>
      <xdr:col>46</xdr:col>
      <xdr:colOff>38100</xdr:colOff>
      <xdr:row>84</xdr:row>
      <xdr:rowOff>63754</xdr:rowOff>
    </xdr:to>
    <xdr:sp macro="" textlink="">
      <xdr:nvSpPr>
        <xdr:cNvPr id="343" name="フローチャート: 判断 342">
          <a:extLst>
            <a:ext uri="{FF2B5EF4-FFF2-40B4-BE49-F238E27FC236}">
              <a16:creationId xmlns:a16="http://schemas.microsoft.com/office/drawing/2014/main" id="{B4967761-9D96-4371-AD14-B50AFF527928}"/>
            </a:ext>
          </a:extLst>
        </xdr:cNvPr>
        <xdr:cNvSpPr/>
      </xdr:nvSpPr>
      <xdr:spPr>
        <a:xfrm>
          <a:off x="7839075" y="1357337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145035</xdr:rowOff>
    </xdr:from>
    <xdr:to>
      <xdr:col>41</xdr:col>
      <xdr:colOff>101600</xdr:colOff>
      <xdr:row>84</xdr:row>
      <xdr:rowOff>75185</xdr:rowOff>
    </xdr:to>
    <xdr:sp macro="" textlink="">
      <xdr:nvSpPr>
        <xdr:cNvPr id="344" name="フローチャート: 判断 343">
          <a:extLst>
            <a:ext uri="{FF2B5EF4-FFF2-40B4-BE49-F238E27FC236}">
              <a16:creationId xmlns:a16="http://schemas.microsoft.com/office/drawing/2014/main" id="{382F8FA2-3713-49A9-BE03-CCB0436CD3D3}"/>
            </a:ext>
          </a:extLst>
        </xdr:cNvPr>
        <xdr:cNvSpPr/>
      </xdr:nvSpPr>
      <xdr:spPr>
        <a:xfrm>
          <a:off x="7029450" y="135816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94742</xdr:rowOff>
    </xdr:from>
    <xdr:to>
      <xdr:col>36</xdr:col>
      <xdr:colOff>165100</xdr:colOff>
      <xdr:row>84</xdr:row>
      <xdr:rowOff>24892</xdr:rowOff>
    </xdr:to>
    <xdr:sp macro="" textlink="">
      <xdr:nvSpPr>
        <xdr:cNvPr id="345" name="フローチャート: 判断 344">
          <a:extLst>
            <a:ext uri="{FF2B5EF4-FFF2-40B4-BE49-F238E27FC236}">
              <a16:creationId xmlns:a16="http://schemas.microsoft.com/office/drawing/2014/main" id="{D21CBA26-C587-4561-861F-CE27544A93C0}"/>
            </a:ext>
          </a:extLst>
        </xdr:cNvPr>
        <xdr:cNvSpPr/>
      </xdr:nvSpPr>
      <xdr:spPr>
        <a:xfrm>
          <a:off x="6238875" y="1353451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E4D9B0DA-DB47-47A5-83EE-0328E3EDF710}"/>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229C6677-B6E7-44B9-920A-9BFB851D8B6E}"/>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31EB48EC-F668-4B8E-8E38-B34471061280}"/>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D02ACDA8-6FD5-4EED-8407-C0406C6DC197}"/>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515840E9-ABD6-471E-8420-EC1D09D8AF93}"/>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131318</xdr:rowOff>
    </xdr:from>
    <xdr:to>
      <xdr:col>55</xdr:col>
      <xdr:colOff>50800</xdr:colOff>
      <xdr:row>83</xdr:row>
      <xdr:rowOff>61468</xdr:rowOff>
    </xdr:to>
    <xdr:sp macro="" textlink="">
      <xdr:nvSpPr>
        <xdr:cNvPr id="351" name="楕円 350">
          <a:extLst>
            <a:ext uri="{FF2B5EF4-FFF2-40B4-BE49-F238E27FC236}">
              <a16:creationId xmlns:a16="http://schemas.microsoft.com/office/drawing/2014/main" id="{CD237E53-2365-4692-89E7-1E309BE91283}"/>
            </a:ext>
          </a:extLst>
        </xdr:cNvPr>
        <xdr:cNvSpPr/>
      </xdr:nvSpPr>
      <xdr:spPr>
        <a:xfrm>
          <a:off x="9401175" y="1340916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154195</xdr:rowOff>
    </xdr:from>
    <xdr:ext cx="469744" cy="259045"/>
    <xdr:sp macro="" textlink="">
      <xdr:nvSpPr>
        <xdr:cNvPr id="352" name="【公営住宅】&#10;一人当たり面積該当値テキスト">
          <a:extLst>
            <a:ext uri="{FF2B5EF4-FFF2-40B4-BE49-F238E27FC236}">
              <a16:creationId xmlns:a16="http://schemas.microsoft.com/office/drawing/2014/main" id="{FFA64843-BC8E-4D56-B0DC-08693BC17C67}"/>
            </a:ext>
          </a:extLst>
        </xdr:cNvPr>
        <xdr:cNvSpPr txBox="1"/>
      </xdr:nvSpPr>
      <xdr:spPr>
        <a:xfrm>
          <a:off x="9477375" y="132701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138176</xdr:rowOff>
    </xdr:from>
    <xdr:to>
      <xdr:col>50</xdr:col>
      <xdr:colOff>165100</xdr:colOff>
      <xdr:row>83</xdr:row>
      <xdr:rowOff>68326</xdr:rowOff>
    </xdr:to>
    <xdr:sp macro="" textlink="">
      <xdr:nvSpPr>
        <xdr:cNvPr id="353" name="楕円 352">
          <a:extLst>
            <a:ext uri="{FF2B5EF4-FFF2-40B4-BE49-F238E27FC236}">
              <a16:creationId xmlns:a16="http://schemas.microsoft.com/office/drawing/2014/main" id="{49A60E27-F58D-46F7-87C7-81E7C45667F5}"/>
            </a:ext>
          </a:extLst>
        </xdr:cNvPr>
        <xdr:cNvSpPr/>
      </xdr:nvSpPr>
      <xdr:spPr>
        <a:xfrm>
          <a:off x="8639175" y="1341920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10668</xdr:rowOff>
    </xdr:from>
    <xdr:to>
      <xdr:col>55</xdr:col>
      <xdr:colOff>0</xdr:colOff>
      <xdr:row>83</xdr:row>
      <xdr:rowOff>17526</xdr:rowOff>
    </xdr:to>
    <xdr:cxnSp macro="">
      <xdr:nvCxnSpPr>
        <xdr:cNvPr id="354" name="直線コネクタ 353">
          <a:extLst>
            <a:ext uri="{FF2B5EF4-FFF2-40B4-BE49-F238E27FC236}">
              <a16:creationId xmlns:a16="http://schemas.microsoft.com/office/drawing/2014/main" id="{F506E3F4-954B-44D1-B2FC-8FC8BCA7828D}"/>
            </a:ext>
          </a:extLst>
        </xdr:cNvPr>
        <xdr:cNvCxnSpPr/>
      </xdr:nvCxnSpPr>
      <xdr:spPr>
        <a:xfrm flipV="1">
          <a:off x="8686800" y="13447268"/>
          <a:ext cx="742950" cy="10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140463</xdr:rowOff>
    </xdr:from>
    <xdr:to>
      <xdr:col>46</xdr:col>
      <xdr:colOff>38100</xdr:colOff>
      <xdr:row>83</xdr:row>
      <xdr:rowOff>70613</xdr:rowOff>
    </xdr:to>
    <xdr:sp macro="" textlink="">
      <xdr:nvSpPr>
        <xdr:cNvPr id="355" name="楕円 354">
          <a:extLst>
            <a:ext uri="{FF2B5EF4-FFF2-40B4-BE49-F238E27FC236}">
              <a16:creationId xmlns:a16="http://schemas.microsoft.com/office/drawing/2014/main" id="{AADB354A-25BD-4D43-BBFA-9DC136615701}"/>
            </a:ext>
          </a:extLst>
        </xdr:cNvPr>
        <xdr:cNvSpPr/>
      </xdr:nvSpPr>
      <xdr:spPr>
        <a:xfrm>
          <a:off x="7839075" y="1342148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17526</xdr:rowOff>
    </xdr:from>
    <xdr:to>
      <xdr:col>50</xdr:col>
      <xdr:colOff>114300</xdr:colOff>
      <xdr:row>83</xdr:row>
      <xdr:rowOff>19813</xdr:rowOff>
    </xdr:to>
    <xdr:cxnSp macro="">
      <xdr:nvCxnSpPr>
        <xdr:cNvPr id="356" name="直線コネクタ 355">
          <a:extLst>
            <a:ext uri="{FF2B5EF4-FFF2-40B4-BE49-F238E27FC236}">
              <a16:creationId xmlns:a16="http://schemas.microsoft.com/office/drawing/2014/main" id="{37C49F5D-53E7-4DD5-AD9E-DC1CFD888A76}"/>
            </a:ext>
          </a:extLst>
        </xdr:cNvPr>
        <xdr:cNvCxnSpPr/>
      </xdr:nvCxnSpPr>
      <xdr:spPr>
        <a:xfrm flipV="1">
          <a:off x="7886700" y="13457301"/>
          <a:ext cx="800100" cy="2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142748</xdr:rowOff>
    </xdr:from>
    <xdr:to>
      <xdr:col>41</xdr:col>
      <xdr:colOff>101600</xdr:colOff>
      <xdr:row>83</xdr:row>
      <xdr:rowOff>72898</xdr:rowOff>
    </xdr:to>
    <xdr:sp macro="" textlink="">
      <xdr:nvSpPr>
        <xdr:cNvPr id="357" name="楕円 356">
          <a:extLst>
            <a:ext uri="{FF2B5EF4-FFF2-40B4-BE49-F238E27FC236}">
              <a16:creationId xmlns:a16="http://schemas.microsoft.com/office/drawing/2014/main" id="{EAC26BEC-50B1-40FA-85B4-7596DC58212D}"/>
            </a:ext>
          </a:extLst>
        </xdr:cNvPr>
        <xdr:cNvSpPr/>
      </xdr:nvSpPr>
      <xdr:spPr>
        <a:xfrm>
          <a:off x="7029450" y="1342377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19813</xdr:rowOff>
    </xdr:from>
    <xdr:to>
      <xdr:col>45</xdr:col>
      <xdr:colOff>177800</xdr:colOff>
      <xdr:row>83</xdr:row>
      <xdr:rowOff>22098</xdr:rowOff>
    </xdr:to>
    <xdr:cxnSp macro="">
      <xdr:nvCxnSpPr>
        <xdr:cNvPr id="358" name="直線コネクタ 357">
          <a:extLst>
            <a:ext uri="{FF2B5EF4-FFF2-40B4-BE49-F238E27FC236}">
              <a16:creationId xmlns:a16="http://schemas.microsoft.com/office/drawing/2014/main" id="{3CB29579-A7BC-44A4-ADEC-C5332C623875}"/>
            </a:ext>
          </a:extLst>
        </xdr:cNvPr>
        <xdr:cNvCxnSpPr/>
      </xdr:nvCxnSpPr>
      <xdr:spPr>
        <a:xfrm flipV="1">
          <a:off x="7077075" y="13459588"/>
          <a:ext cx="809625" cy="2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147320</xdr:rowOff>
    </xdr:from>
    <xdr:to>
      <xdr:col>36</xdr:col>
      <xdr:colOff>165100</xdr:colOff>
      <xdr:row>83</xdr:row>
      <xdr:rowOff>77470</xdr:rowOff>
    </xdr:to>
    <xdr:sp macro="" textlink="">
      <xdr:nvSpPr>
        <xdr:cNvPr id="359" name="楕円 358">
          <a:extLst>
            <a:ext uri="{FF2B5EF4-FFF2-40B4-BE49-F238E27FC236}">
              <a16:creationId xmlns:a16="http://schemas.microsoft.com/office/drawing/2014/main" id="{66316F7B-4735-4978-8493-3BCF45986729}"/>
            </a:ext>
          </a:extLst>
        </xdr:cNvPr>
        <xdr:cNvSpPr/>
      </xdr:nvSpPr>
      <xdr:spPr>
        <a:xfrm>
          <a:off x="6238875" y="134219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22098</xdr:rowOff>
    </xdr:from>
    <xdr:to>
      <xdr:col>41</xdr:col>
      <xdr:colOff>50800</xdr:colOff>
      <xdr:row>83</xdr:row>
      <xdr:rowOff>26670</xdr:rowOff>
    </xdr:to>
    <xdr:cxnSp macro="">
      <xdr:nvCxnSpPr>
        <xdr:cNvPr id="360" name="直線コネクタ 359">
          <a:extLst>
            <a:ext uri="{FF2B5EF4-FFF2-40B4-BE49-F238E27FC236}">
              <a16:creationId xmlns:a16="http://schemas.microsoft.com/office/drawing/2014/main" id="{191CAF17-32AB-40F7-A3EE-A88909418150}"/>
            </a:ext>
          </a:extLst>
        </xdr:cNvPr>
        <xdr:cNvCxnSpPr/>
      </xdr:nvCxnSpPr>
      <xdr:spPr>
        <a:xfrm flipV="1">
          <a:off x="6286500" y="13461873"/>
          <a:ext cx="79057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41164</xdr:rowOff>
    </xdr:from>
    <xdr:ext cx="469744" cy="259045"/>
    <xdr:sp macro="" textlink="">
      <xdr:nvSpPr>
        <xdr:cNvPr id="361" name="n_1aveValue【公営住宅】&#10;一人当たり面積">
          <a:extLst>
            <a:ext uri="{FF2B5EF4-FFF2-40B4-BE49-F238E27FC236}">
              <a16:creationId xmlns:a16="http://schemas.microsoft.com/office/drawing/2014/main" id="{5483F828-55E8-41E8-ADFD-75CE47B21699}"/>
            </a:ext>
          </a:extLst>
        </xdr:cNvPr>
        <xdr:cNvSpPr txBox="1"/>
      </xdr:nvSpPr>
      <xdr:spPr>
        <a:xfrm>
          <a:off x="8458277" y="136428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54881</xdr:rowOff>
    </xdr:from>
    <xdr:ext cx="469744" cy="259045"/>
    <xdr:sp macro="" textlink="">
      <xdr:nvSpPr>
        <xdr:cNvPr id="362" name="n_2aveValue【公営住宅】&#10;一人当たり面積">
          <a:extLst>
            <a:ext uri="{FF2B5EF4-FFF2-40B4-BE49-F238E27FC236}">
              <a16:creationId xmlns:a16="http://schemas.microsoft.com/office/drawing/2014/main" id="{37E5CA6C-AD5D-4854-B0B5-251A41806150}"/>
            </a:ext>
          </a:extLst>
        </xdr:cNvPr>
        <xdr:cNvSpPr txBox="1"/>
      </xdr:nvSpPr>
      <xdr:spPr>
        <a:xfrm>
          <a:off x="7677227" y="1365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66312</xdr:rowOff>
    </xdr:from>
    <xdr:ext cx="469744" cy="259045"/>
    <xdr:sp macro="" textlink="">
      <xdr:nvSpPr>
        <xdr:cNvPr id="363" name="n_3aveValue【公営住宅】&#10;一人当たり面積">
          <a:extLst>
            <a:ext uri="{FF2B5EF4-FFF2-40B4-BE49-F238E27FC236}">
              <a16:creationId xmlns:a16="http://schemas.microsoft.com/office/drawing/2014/main" id="{C4663164-1D62-4922-9DFD-D26816E5459B}"/>
            </a:ext>
          </a:extLst>
        </xdr:cNvPr>
        <xdr:cNvSpPr txBox="1"/>
      </xdr:nvSpPr>
      <xdr:spPr>
        <a:xfrm>
          <a:off x="6867602" y="13671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16019</xdr:rowOff>
    </xdr:from>
    <xdr:ext cx="469744" cy="259045"/>
    <xdr:sp macro="" textlink="">
      <xdr:nvSpPr>
        <xdr:cNvPr id="364" name="n_4aveValue【公営住宅】&#10;一人当たり面積">
          <a:extLst>
            <a:ext uri="{FF2B5EF4-FFF2-40B4-BE49-F238E27FC236}">
              <a16:creationId xmlns:a16="http://schemas.microsoft.com/office/drawing/2014/main" id="{EF492541-12F9-4D6F-A0A4-08BCB9B5E88F}"/>
            </a:ext>
          </a:extLst>
        </xdr:cNvPr>
        <xdr:cNvSpPr txBox="1"/>
      </xdr:nvSpPr>
      <xdr:spPr>
        <a:xfrm>
          <a:off x="6067502" y="136177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84853</xdr:rowOff>
    </xdr:from>
    <xdr:ext cx="469744" cy="259045"/>
    <xdr:sp macro="" textlink="">
      <xdr:nvSpPr>
        <xdr:cNvPr id="365" name="n_1mainValue【公営住宅】&#10;一人当たり面積">
          <a:extLst>
            <a:ext uri="{FF2B5EF4-FFF2-40B4-BE49-F238E27FC236}">
              <a16:creationId xmlns:a16="http://schemas.microsoft.com/office/drawing/2014/main" id="{5929F897-1EC3-4BCD-B658-AD0A9733C004}"/>
            </a:ext>
          </a:extLst>
        </xdr:cNvPr>
        <xdr:cNvSpPr txBox="1"/>
      </xdr:nvSpPr>
      <xdr:spPr>
        <a:xfrm>
          <a:off x="8458277" y="132039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87140</xdr:rowOff>
    </xdr:from>
    <xdr:ext cx="469744" cy="259045"/>
    <xdr:sp macro="" textlink="">
      <xdr:nvSpPr>
        <xdr:cNvPr id="366" name="n_2mainValue【公営住宅】&#10;一人当たり面積">
          <a:extLst>
            <a:ext uri="{FF2B5EF4-FFF2-40B4-BE49-F238E27FC236}">
              <a16:creationId xmlns:a16="http://schemas.microsoft.com/office/drawing/2014/main" id="{B044BF32-5E57-4D19-9BBC-4E83FC23A487}"/>
            </a:ext>
          </a:extLst>
        </xdr:cNvPr>
        <xdr:cNvSpPr txBox="1"/>
      </xdr:nvSpPr>
      <xdr:spPr>
        <a:xfrm>
          <a:off x="7677227" y="13199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89425</xdr:rowOff>
    </xdr:from>
    <xdr:ext cx="469744" cy="259045"/>
    <xdr:sp macro="" textlink="">
      <xdr:nvSpPr>
        <xdr:cNvPr id="367" name="n_3mainValue【公営住宅】&#10;一人当たり面積">
          <a:extLst>
            <a:ext uri="{FF2B5EF4-FFF2-40B4-BE49-F238E27FC236}">
              <a16:creationId xmlns:a16="http://schemas.microsoft.com/office/drawing/2014/main" id="{71A26D2E-621B-474E-B5D4-7E58E787138F}"/>
            </a:ext>
          </a:extLst>
        </xdr:cNvPr>
        <xdr:cNvSpPr txBox="1"/>
      </xdr:nvSpPr>
      <xdr:spPr>
        <a:xfrm>
          <a:off x="6867602" y="132021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93997</xdr:rowOff>
    </xdr:from>
    <xdr:ext cx="469744" cy="259045"/>
    <xdr:sp macro="" textlink="">
      <xdr:nvSpPr>
        <xdr:cNvPr id="368" name="n_4mainValue【公営住宅】&#10;一人当たり面積">
          <a:extLst>
            <a:ext uri="{FF2B5EF4-FFF2-40B4-BE49-F238E27FC236}">
              <a16:creationId xmlns:a16="http://schemas.microsoft.com/office/drawing/2014/main" id="{963B7756-5379-4DF7-AE58-E60C1B3AB276}"/>
            </a:ext>
          </a:extLst>
        </xdr:cNvPr>
        <xdr:cNvSpPr txBox="1"/>
      </xdr:nvSpPr>
      <xdr:spPr>
        <a:xfrm>
          <a:off x="6067502" y="132099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9" name="正方形/長方形 368">
          <a:extLst>
            <a:ext uri="{FF2B5EF4-FFF2-40B4-BE49-F238E27FC236}">
              <a16:creationId xmlns:a16="http://schemas.microsoft.com/office/drawing/2014/main" id="{2BBA4430-48EE-45B4-AA6A-C0A76F20C80B}"/>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0" name="正方形/長方形 369">
          <a:extLst>
            <a:ext uri="{FF2B5EF4-FFF2-40B4-BE49-F238E27FC236}">
              <a16:creationId xmlns:a16="http://schemas.microsoft.com/office/drawing/2014/main" id="{F5F14804-3988-472B-B9F1-BA284260CDB5}"/>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1" name="正方形/長方形 370">
          <a:extLst>
            <a:ext uri="{FF2B5EF4-FFF2-40B4-BE49-F238E27FC236}">
              <a16:creationId xmlns:a16="http://schemas.microsoft.com/office/drawing/2014/main" id="{530F95F1-4C95-4DE5-93C0-EB6FF40AD898}"/>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2" name="正方形/長方形 371">
          <a:extLst>
            <a:ext uri="{FF2B5EF4-FFF2-40B4-BE49-F238E27FC236}">
              <a16:creationId xmlns:a16="http://schemas.microsoft.com/office/drawing/2014/main" id="{DE0C8CD4-3A2D-46AC-8AC0-5564D6746CF5}"/>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3" name="正方形/長方形 372">
          <a:extLst>
            <a:ext uri="{FF2B5EF4-FFF2-40B4-BE49-F238E27FC236}">
              <a16:creationId xmlns:a16="http://schemas.microsoft.com/office/drawing/2014/main" id="{27446477-5A8B-4BA2-A82D-EED494A917D7}"/>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4" name="正方形/長方形 373">
          <a:extLst>
            <a:ext uri="{FF2B5EF4-FFF2-40B4-BE49-F238E27FC236}">
              <a16:creationId xmlns:a16="http://schemas.microsoft.com/office/drawing/2014/main" id="{AA68DD1B-4694-4D8A-BE97-A0EC3A8C230C}"/>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5" name="テキスト ボックス 374">
          <a:extLst>
            <a:ext uri="{FF2B5EF4-FFF2-40B4-BE49-F238E27FC236}">
              <a16:creationId xmlns:a16="http://schemas.microsoft.com/office/drawing/2014/main" id="{435B2142-1DAC-4076-B353-C08A7DEAF75F}"/>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6" name="直線コネクタ 375">
          <a:extLst>
            <a:ext uri="{FF2B5EF4-FFF2-40B4-BE49-F238E27FC236}">
              <a16:creationId xmlns:a16="http://schemas.microsoft.com/office/drawing/2014/main" id="{677553CE-2FBD-4051-9B04-F374DF005B34}"/>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7" name="テキスト ボックス 376">
          <a:extLst>
            <a:ext uri="{FF2B5EF4-FFF2-40B4-BE49-F238E27FC236}">
              <a16:creationId xmlns:a16="http://schemas.microsoft.com/office/drawing/2014/main" id="{19D12211-06E4-433D-AE2C-F5F095FC8C21}"/>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378" name="直線コネクタ 377">
          <a:extLst>
            <a:ext uri="{FF2B5EF4-FFF2-40B4-BE49-F238E27FC236}">
              <a16:creationId xmlns:a16="http://schemas.microsoft.com/office/drawing/2014/main" id="{07D1C7CB-6BEB-4C2B-A833-B078754DB42B}"/>
            </a:ext>
          </a:extLst>
        </xdr:cNvPr>
        <xdr:cNvCxnSpPr/>
      </xdr:nvCxnSpPr>
      <xdr:spPr>
        <a:xfrm>
          <a:off x="6858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107</xdr:row>
      <xdr:rowOff>105427</xdr:rowOff>
    </xdr:from>
    <xdr:ext cx="403059" cy="259045"/>
    <xdr:sp macro="" textlink="">
      <xdr:nvSpPr>
        <xdr:cNvPr id="379" name="テキスト ボックス 378">
          <a:extLst>
            <a:ext uri="{FF2B5EF4-FFF2-40B4-BE49-F238E27FC236}">
              <a16:creationId xmlns:a16="http://schemas.microsoft.com/office/drawing/2014/main" id="{A7D3B42A-03F7-47EC-9D4B-7A487B922E28}"/>
            </a:ext>
          </a:extLst>
        </xdr:cNvPr>
        <xdr:cNvSpPr txBox="1"/>
      </xdr:nvSpPr>
      <xdr:spPr>
        <a:xfrm>
          <a:off x="339891"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380" name="直線コネクタ 379">
          <a:extLst>
            <a:ext uri="{FF2B5EF4-FFF2-40B4-BE49-F238E27FC236}">
              <a16:creationId xmlns:a16="http://schemas.microsoft.com/office/drawing/2014/main" id="{A5A73C14-1AA4-433F-8368-B360C6B6A7B1}"/>
            </a:ext>
          </a:extLst>
        </xdr:cNvPr>
        <xdr:cNvCxnSpPr/>
      </xdr:nvCxnSpPr>
      <xdr:spPr>
        <a:xfrm>
          <a:off x="6858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381" name="テキスト ボックス 380">
          <a:extLst>
            <a:ext uri="{FF2B5EF4-FFF2-40B4-BE49-F238E27FC236}">
              <a16:creationId xmlns:a16="http://schemas.microsoft.com/office/drawing/2014/main" id="{61901AD9-F3DE-4D30-8B09-AC2FB6F64A36}"/>
            </a:ext>
          </a:extLst>
        </xdr:cNvPr>
        <xdr:cNvSpPr txBox="1"/>
      </xdr:nvSpPr>
      <xdr:spPr>
        <a:xfrm>
          <a:off x="339891"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382" name="直線コネクタ 381">
          <a:extLst>
            <a:ext uri="{FF2B5EF4-FFF2-40B4-BE49-F238E27FC236}">
              <a16:creationId xmlns:a16="http://schemas.microsoft.com/office/drawing/2014/main" id="{DBACE558-C6A3-442B-959E-C6130016DF50}"/>
            </a:ext>
          </a:extLst>
        </xdr:cNvPr>
        <xdr:cNvCxnSpPr/>
      </xdr:nvCxnSpPr>
      <xdr:spPr>
        <a:xfrm>
          <a:off x="6858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383" name="テキスト ボックス 382">
          <a:extLst>
            <a:ext uri="{FF2B5EF4-FFF2-40B4-BE49-F238E27FC236}">
              <a16:creationId xmlns:a16="http://schemas.microsoft.com/office/drawing/2014/main" id="{2CEC996F-978C-419B-B6A8-817A4BBD844B}"/>
            </a:ext>
          </a:extLst>
        </xdr:cNvPr>
        <xdr:cNvSpPr txBox="1"/>
      </xdr:nvSpPr>
      <xdr:spPr>
        <a:xfrm>
          <a:off x="339891"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384" name="直線コネクタ 383">
          <a:extLst>
            <a:ext uri="{FF2B5EF4-FFF2-40B4-BE49-F238E27FC236}">
              <a16:creationId xmlns:a16="http://schemas.microsoft.com/office/drawing/2014/main" id="{624777E2-54E1-40A3-9080-DAA1CC7DA164}"/>
            </a:ext>
          </a:extLst>
        </xdr:cNvPr>
        <xdr:cNvCxnSpPr/>
      </xdr:nvCxnSpPr>
      <xdr:spPr>
        <a:xfrm>
          <a:off x="6858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385" name="テキスト ボックス 384">
          <a:extLst>
            <a:ext uri="{FF2B5EF4-FFF2-40B4-BE49-F238E27FC236}">
              <a16:creationId xmlns:a16="http://schemas.microsoft.com/office/drawing/2014/main" id="{936D62C9-1D17-4472-9D63-A9BE60F239B5}"/>
            </a:ext>
          </a:extLst>
        </xdr:cNvPr>
        <xdr:cNvSpPr txBox="1"/>
      </xdr:nvSpPr>
      <xdr:spPr>
        <a:xfrm>
          <a:off x="339891"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6" name="直線コネクタ 385">
          <a:extLst>
            <a:ext uri="{FF2B5EF4-FFF2-40B4-BE49-F238E27FC236}">
              <a16:creationId xmlns:a16="http://schemas.microsoft.com/office/drawing/2014/main" id="{0297CEBB-544D-41F8-ABBD-AFE101727A80}"/>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7" name="テキスト ボックス 386">
          <a:extLst>
            <a:ext uri="{FF2B5EF4-FFF2-40B4-BE49-F238E27FC236}">
              <a16:creationId xmlns:a16="http://schemas.microsoft.com/office/drawing/2014/main" id="{A5C1032B-32B0-4E6A-AAC0-67B57D5C2260}"/>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8" name="【港湾・漁港】&#10;有形固定資産減価償却率グラフ枠">
          <a:extLst>
            <a:ext uri="{FF2B5EF4-FFF2-40B4-BE49-F238E27FC236}">
              <a16:creationId xmlns:a16="http://schemas.microsoft.com/office/drawing/2014/main" id="{57CB6162-BA2B-433F-A119-6BC46F4B1637}"/>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103</xdr:row>
      <xdr:rowOff>165354</xdr:rowOff>
    </xdr:from>
    <xdr:to>
      <xdr:col>24</xdr:col>
      <xdr:colOff>62865</xdr:colOff>
      <xdr:row>108</xdr:row>
      <xdr:rowOff>117348</xdr:rowOff>
    </xdr:to>
    <xdr:cxnSp macro="">
      <xdr:nvCxnSpPr>
        <xdr:cNvPr id="389" name="直線コネクタ 388">
          <a:extLst>
            <a:ext uri="{FF2B5EF4-FFF2-40B4-BE49-F238E27FC236}">
              <a16:creationId xmlns:a16="http://schemas.microsoft.com/office/drawing/2014/main" id="{7EB4BB71-F3FB-4664-9371-7D3FC058C7CF}"/>
            </a:ext>
          </a:extLst>
        </xdr:cNvPr>
        <xdr:cNvCxnSpPr/>
      </xdr:nvCxnSpPr>
      <xdr:spPr>
        <a:xfrm flipV="1">
          <a:off x="4179570" y="16840454"/>
          <a:ext cx="1270" cy="7647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121175</xdr:rowOff>
    </xdr:from>
    <xdr:ext cx="405111" cy="259045"/>
    <xdr:sp macro="" textlink="">
      <xdr:nvSpPr>
        <xdr:cNvPr id="390" name="【港湾・漁港】&#10;有形固定資産減価償却率最小値テキスト">
          <a:extLst>
            <a:ext uri="{FF2B5EF4-FFF2-40B4-BE49-F238E27FC236}">
              <a16:creationId xmlns:a16="http://schemas.microsoft.com/office/drawing/2014/main" id="{DDC0045F-321C-471E-8172-ACBC7E3B56D8}"/>
            </a:ext>
          </a:extLst>
        </xdr:cNvPr>
        <xdr:cNvSpPr txBox="1"/>
      </xdr:nvSpPr>
      <xdr:spPr>
        <a:xfrm>
          <a:off x="4229100" y="176122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117348</xdr:rowOff>
    </xdr:from>
    <xdr:to>
      <xdr:col>24</xdr:col>
      <xdr:colOff>152400</xdr:colOff>
      <xdr:row>108</xdr:row>
      <xdr:rowOff>117348</xdr:rowOff>
    </xdr:to>
    <xdr:cxnSp macro="">
      <xdr:nvCxnSpPr>
        <xdr:cNvPr id="391" name="直線コネクタ 390">
          <a:extLst>
            <a:ext uri="{FF2B5EF4-FFF2-40B4-BE49-F238E27FC236}">
              <a16:creationId xmlns:a16="http://schemas.microsoft.com/office/drawing/2014/main" id="{4A244AF4-0E94-4E48-B60B-A49865B8F20E}"/>
            </a:ext>
          </a:extLst>
        </xdr:cNvPr>
        <xdr:cNvCxnSpPr/>
      </xdr:nvCxnSpPr>
      <xdr:spPr>
        <a:xfrm>
          <a:off x="4105275" y="176052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112031</xdr:rowOff>
    </xdr:from>
    <xdr:ext cx="405111" cy="259045"/>
    <xdr:sp macro="" textlink="">
      <xdr:nvSpPr>
        <xdr:cNvPr id="392" name="【港湾・漁港】&#10;有形固定資産減価償却率最大値テキスト">
          <a:extLst>
            <a:ext uri="{FF2B5EF4-FFF2-40B4-BE49-F238E27FC236}">
              <a16:creationId xmlns:a16="http://schemas.microsoft.com/office/drawing/2014/main" id="{16661F3E-A96D-4856-81D7-EFABD34EDD95}"/>
            </a:ext>
          </a:extLst>
        </xdr:cNvPr>
        <xdr:cNvSpPr txBox="1"/>
      </xdr:nvSpPr>
      <xdr:spPr>
        <a:xfrm>
          <a:off x="4229100" y="166283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103</xdr:row>
      <xdr:rowOff>165354</xdr:rowOff>
    </xdr:from>
    <xdr:to>
      <xdr:col>24</xdr:col>
      <xdr:colOff>152400</xdr:colOff>
      <xdr:row>103</xdr:row>
      <xdr:rowOff>165354</xdr:rowOff>
    </xdr:to>
    <xdr:cxnSp macro="">
      <xdr:nvCxnSpPr>
        <xdr:cNvPr id="393" name="直線コネクタ 392">
          <a:extLst>
            <a:ext uri="{FF2B5EF4-FFF2-40B4-BE49-F238E27FC236}">
              <a16:creationId xmlns:a16="http://schemas.microsoft.com/office/drawing/2014/main" id="{FD8C75B2-D33F-4212-8AA2-244BEFC5C050}"/>
            </a:ext>
          </a:extLst>
        </xdr:cNvPr>
        <xdr:cNvCxnSpPr/>
      </xdr:nvCxnSpPr>
      <xdr:spPr>
        <a:xfrm>
          <a:off x="4105275" y="168404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92981</xdr:rowOff>
    </xdr:from>
    <xdr:ext cx="405111" cy="259045"/>
    <xdr:sp macro="" textlink="">
      <xdr:nvSpPr>
        <xdr:cNvPr id="394" name="【港湾・漁港】&#10;有形固定資産減価償却率平均値テキスト">
          <a:extLst>
            <a:ext uri="{FF2B5EF4-FFF2-40B4-BE49-F238E27FC236}">
              <a16:creationId xmlns:a16="http://schemas.microsoft.com/office/drawing/2014/main" id="{6284EAC0-F1C0-4629-B84F-3BDD31071CB7}"/>
            </a:ext>
          </a:extLst>
        </xdr:cNvPr>
        <xdr:cNvSpPr txBox="1"/>
      </xdr:nvSpPr>
      <xdr:spPr>
        <a:xfrm>
          <a:off x="4229100" y="1709510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114554</xdr:rowOff>
    </xdr:from>
    <xdr:to>
      <xdr:col>24</xdr:col>
      <xdr:colOff>114300</xdr:colOff>
      <xdr:row>106</xdr:row>
      <xdr:rowOff>44704</xdr:rowOff>
    </xdr:to>
    <xdr:sp macro="" textlink="">
      <xdr:nvSpPr>
        <xdr:cNvPr id="395" name="フローチャート: 判断 394">
          <a:extLst>
            <a:ext uri="{FF2B5EF4-FFF2-40B4-BE49-F238E27FC236}">
              <a16:creationId xmlns:a16="http://schemas.microsoft.com/office/drawing/2014/main" id="{7281131B-E6BF-43C2-A974-3BFAF4C844CF}"/>
            </a:ext>
          </a:extLst>
        </xdr:cNvPr>
        <xdr:cNvSpPr/>
      </xdr:nvSpPr>
      <xdr:spPr>
        <a:xfrm>
          <a:off x="4124325" y="1711667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55118</xdr:rowOff>
    </xdr:from>
    <xdr:to>
      <xdr:col>20</xdr:col>
      <xdr:colOff>38100</xdr:colOff>
      <xdr:row>105</xdr:row>
      <xdr:rowOff>156718</xdr:rowOff>
    </xdr:to>
    <xdr:sp macro="" textlink="">
      <xdr:nvSpPr>
        <xdr:cNvPr id="396" name="フローチャート: 判断 395">
          <a:extLst>
            <a:ext uri="{FF2B5EF4-FFF2-40B4-BE49-F238E27FC236}">
              <a16:creationId xmlns:a16="http://schemas.microsoft.com/office/drawing/2014/main" id="{C8A98B5A-389F-440B-BF81-CB514E819A6A}"/>
            </a:ext>
          </a:extLst>
        </xdr:cNvPr>
        <xdr:cNvSpPr/>
      </xdr:nvSpPr>
      <xdr:spPr>
        <a:xfrm>
          <a:off x="3381375" y="1705724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139700</xdr:rowOff>
    </xdr:from>
    <xdr:to>
      <xdr:col>15</xdr:col>
      <xdr:colOff>101600</xdr:colOff>
      <xdr:row>105</xdr:row>
      <xdr:rowOff>69850</xdr:rowOff>
    </xdr:to>
    <xdr:sp macro="" textlink="">
      <xdr:nvSpPr>
        <xdr:cNvPr id="397" name="フローチャート: 判断 396">
          <a:extLst>
            <a:ext uri="{FF2B5EF4-FFF2-40B4-BE49-F238E27FC236}">
              <a16:creationId xmlns:a16="http://schemas.microsoft.com/office/drawing/2014/main" id="{04B512BF-98E9-4C45-97BA-C59867E28A05}"/>
            </a:ext>
          </a:extLst>
        </xdr:cNvPr>
        <xdr:cNvSpPr/>
      </xdr:nvSpPr>
      <xdr:spPr>
        <a:xfrm>
          <a:off x="2571750" y="16983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25400</xdr:rowOff>
    </xdr:from>
    <xdr:to>
      <xdr:col>10</xdr:col>
      <xdr:colOff>165100</xdr:colOff>
      <xdr:row>104</xdr:row>
      <xdr:rowOff>127000</xdr:rowOff>
    </xdr:to>
    <xdr:sp macro="" textlink="">
      <xdr:nvSpPr>
        <xdr:cNvPr id="398" name="フローチャート: 判断 397">
          <a:extLst>
            <a:ext uri="{FF2B5EF4-FFF2-40B4-BE49-F238E27FC236}">
              <a16:creationId xmlns:a16="http://schemas.microsoft.com/office/drawing/2014/main" id="{1CB86D53-4E4D-483E-A1D2-4D0F9524C771}"/>
            </a:ext>
          </a:extLst>
        </xdr:cNvPr>
        <xdr:cNvSpPr/>
      </xdr:nvSpPr>
      <xdr:spPr>
        <a:xfrm>
          <a:off x="17811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155702</xdr:rowOff>
    </xdr:from>
    <xdr:to>
      <xdr:col>6</xdr:col>
      <xdr:colOff>38100</xdr:colOff>
      <xdr:row>104</xdr:row>
      <xdr:rowOff>85852</xdr:rowOff>
    </xdr:to>
    <xdr:sp macro="" textlink="">
      <xdr:nvSpPr>
        <xdr:cNvPr id="399" name="フローチャート: 判断 398">
          <a:extLst>
            <a:ext uri="{FF2B5EF4-FFF2-40B4-BE49-F238E27FC236}">
              <a16:creationId xmlns:a16="http://schemas.microsoft.com/office/drawing/2014/main" id="{2AA37814-E5DE-4634-9A79-4BF6CFBE079F}"/>
            </a:ext>
          </a:extLst>
        </xdr:cNvPr>
        <xdr:cNvSpPr/>
      </xdr:nvSpPr>
      <xdr:spPr>
        <a:xfrm>
          <a:off x="981075" y="168371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5478D41B-4C9A-43AB-A584-AB803B0BB16A}"/>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854B571B-CEE8-4A4A-9287-0057C3C36505}"/>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845BF479-02D0-446D-ACDB-CFB4448D7DD1}"/>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0776959F-F22B-4101-9F77-8AA4CB8525F7}"/>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59739213-90DD-4FA8-8BEB-56E0411A5E35}"/>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119126</xdr:rowOff>
    </xdr:from>
    <xdr:to>
      <xdr:col>24</xdr:col>
      <xdr:colOff>114300</xdr:colOff>
      <xdr:row>104</xdr:row>
      <xdr:rowOff>49276</xdr:rowOff>
    </xdr:to>
    <xdr:sp macro="" textlink="">
      <xdr:nvSpPr>
        <xdr:cNvPr id="405" name="楕円 404">
          <a:extLst>
            <a:ext uri="{FF2B5EF4-FFF2-40B4-BE49-F238E27FC236}">
              <a16:creationId xmlns:a16="http://schemas.microsoft.com/office/drawing/2014/main" id="{58B4ED94-DE88-4568-92DC-E4314FAEC571}"/>
            </a:ext>
          </a:extLst>
        </xdr:cNvPr>
        <xdr:cNvSpPr/>
      </xdr:nvSpPr>
      <xdr:spPr>
        <a:xfrm>
          <a:off x="4124325" y="1680057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67581</xdr:rowOff>
    </xdr:from>
    <xdr:ext cx="405111" cy="259045"/>
    <xdr:sp macro="" textlink="">
      <xdr:nvSpPr>
        <xdr:cNvPr id="406" name="【港湾・漁港】&#10;有形固定資産減価償却率該当値テキスト">
          <a:extLst>
            <a:ext uri="{FF2B5EF4-FFF2-40B4-BE49-F238E27FC236}">
              <a16:creationId xmlns:a16="http://schemas.microsoft.com/office/drawing/2014/main" id="{E8D81788-472D-4B77-8553-F0762645C8FA}"/>
            </a:ext>
          </a:extLst>
        </xdr:cNvPr>
        <xdr:cNvSpPr txBox="1"/>
      </xdr:nvSpPr>
      <xdr:spPr>
        <a:xfrm>
          <a:off x="4229100" y="167426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64263</xdr:rowOff>
    </xdr:from>
    <xdr:to>
      <xdr:col>20</xdr:col>
      <xdr:colOff>38100</xdr:colOff>
      <xdr:row>103</xdr:row>
      <xdr:rowOff>165863</xdr:rowOff>
    </xdr:to>
    <xdr:sp macro="" textlink="">
      <xdr:nvSpPr>
        <xdr:cNvPr id="407" name="楕円 406">
          <a:extLst>
            <a:ext uri="{FF2B5EF4-FFF2-40B4-BE49-F238E27FC236}">
              <a16:creationId xmlns:a16="http://schemas.microsoft.com/office/drawing/2014/main" id="{56134ABA-01FE-4D47-9BD2-54F5649AE27E}"/>
            </a:ext>
          </a:extLst>
        </xdr:cNvPr>
        <xdr:cNvSpPr/>
      </xdr:nvSpPr>
      <xdr:spPr>
        <a:xfrm>
          <a:off x="3381375" y="167457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115063</xdr:rowOff>
    </xdr:from>
    <xdr:to>
      <xdr:col>24</xdr:col>
      <xdr:colOff>63500</xdr:colOff>
      <xdr:row>103</xdr:row>
      <xdr:rowOff>169926</xdr:rowOff>
    </xdr:to>
    <xdr:cxnSp macro="">
      <xdr:nvCxnSpPr>
        <xdr:cNvPr id="408" name="直線コネクタ 407">
          <a:extLst>
            <a:ext uri="{FF2B5EF4-FFF2-40B4-BE49-F238E27FC236}">
              <a16:creationId xmlns:a16="http://schemas.microsoft.com/office/drawing/2014/main" id="{991CC1B3-33D9-4741-A07A-C4CEE13A1933}"/>
            </a:ext>
          </a:extLst>
        </xdr:cNvPr>
        <xdr:cNvCxnSpPr/>
      </xdr:nvCxnSpPr>
      <xdr:spPr>
        <a:xfrm>
          <a:off x="3429000" y="16793338"/>
          <a:ext cx="752475" cy="45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102</xdr:row>
      <xdr:rowOff>148844</xdr:rowOff>
    </xdr:from>
    <xdr:to>
      <xdr:col>15</xdr:col>
      <xdr:colOff>101600</xdr:colOff>
      <xdr:row>103</xdr:row>
      <xdr:rowOff>78994</xdr:rowOff>
    </xdr:to>
    <xdr:sp macro="" textlink="">
      <xdr:nvSpPr>
        <xdr:cNvPr id="409" name="楕円 408">
          <a:extLst>
            <a:ext uri="{FF2B5EF4-FFF2-40B4-BE49-F238E27FC236}">
              <a16:creationId xmlns:a16="http://schemas.microsoft.com/office/drawing/2014/main" id="{2626BCB3-1E46-4C26-9756-A5C6000E418B}"/>
            </a:ext>
          </a:extLst>
        </xdr:cNvPr>
        <xdr:cNvSpPr/>
      </xdr:nvSpPr>
      <xdr:spPr>
        <a:xfrm>
          <a:off x="2571750" y="1666201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28194</xdr:rowOff>
    </xdr:from>
    <xdr:to>
      <xdr:col>19</xdr:col>
      <xdr:colOff>177800</xdr:colOff>
      <xdr:row>103</xdr:row>
      <xdr:rowOff>115063</xdr:rowOff>
    </xdr:to>
    <xdr:cxnSp macro="">
      <xdr:nvCxnSpPr>
        <xdr:cNvPr id="410" name="直線コネクタ 409">
          <a:extLst>
            <a:ext uri="{FF2B5EF4-FFF2-40B4-BE49-F238E27FC236}">
              <a16:creationId xmlns:a16="http://schemas.microsoft.com/office/drawing/2014/main" id="{07167A23-BA6F-4966-870E-69A6451DF38B}"/>
            </a:ext>
          </a:extLst>
        </xdr:cNvPr>
        <xdr:cNvCxnSpPr/>
      </xdr:nvCxnSpPr>
      <xdr:spPr>
        <a:xfrm>
          <a:off x="2619375" y="16709644"/>
          <a:ext cx="809625" cy="836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52832</xdr:rowOff>
    </xdr:from>
    <xdr:to>
      <xdr:col>10</xdr:col>
      <xdr:colOff>165100</xdr:colOff>
      <xdr:row>102</xdr:row>
      <xdr:rowOff>154432</xdr:rowOff>
    </xdr:to>
    <xdr:sp macro="" textlink="">
      <xdr:nvSpPr>
        <xdr:cNvPr id="411" name="楕円 410">
          <a:extLst>
            <a:ext uri="{FF2B5EF4-FFF2-40B4-BE49-F238E27FC236}">
              <a16:creationId xmlns:a16="http://schemas.microsoft.com/office/drawing/2014/main" id="{EC6D3DC2-4990-461E-8DED-951ED9F61303}"/>
            </a:ext>
          </a:extLst>
        </xdr:cNvPr>
        <xdr:cNvSpPr/>
      </xdr:nvSpPr>
      <xdr:spPr>
        <a:xfrm>
          <a:off x="1781175" y="1656600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103632</xdr:rowOff>
    </xdr:from>
    <xdr:to>
      <xdr:col>15</xdr:col>
      <xdr:colOff>50800</xdr:colOff>
      <xdr:row>103</xdr:row>
      <xdr:rowOff>28194</xdr:rowOff>
    </xdr:to>
    <xdr:cxnSp macro="">
      <xdr:nvCxnSpPr>
        <xdr:cNvPr id="412" name="直線コネクタ 411">
          <a:extLst>
            <a:ext uri="{FF2B5EF4-FFF2-40B4-BE49-F238E27FC236}">
              <a16:creationId xmlns:a16="http://schemas.microsoft.com/office/drawing/2014/main" id="{C9E349B5-B5A1-4463-AB4A-29BA7D5943A2}"/>
            </a:ext>
          </a:extLst>
        </xdr:cNvPr>
        <xdr:cNvCxnSpPr/>
      </xdr:nvCxnSpPr>
      <xdr:spPr>
        <a:xfrm>
          <a:off x="1828800" y="16623157"/>
          <a:ext cx="790575"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101</xdr:row>
      <xdr:rowOff>137413</xdr:rowOff>
    </xdr:from>
    <xdr:to>
      <xdr:col>6</xdr:col>
      <xdr:colOff>38100</xdr:colOff>
      <xdr:row>102</xdr:row>
      <xdr:rowOff>67563</xdr:rowOff>
    </xdr:to>
    <xdr:sp macro="" textlink="">
      <xdr:nvSpPr>
        <xdr:cNvPr id="413" name="楕円 412">
          <a:extLst>
            <a:ext uri="{FF2B5EF4-FFF2-40B4-BE49-F238E27FC236}">
              <a16:creationId xmlns:a16="http://schemas.microsoft.com/office/drawing/2014/main" id="{DFB73FC0-D307-44EF-9599-C55E1627925F}"/>
            </a:ext>
          </a:extLst>
        </xdr:cNvPr>
        <xdr:cNvSpPr/>
      </xdr:nvSpPr>
      <xdr:spPr>
        <a:xfrm>
          <a:off x="981075" y="1649501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16763</xdr:rowOff>
    </xdr:from>
    <xdr:to>
      <xdr:col>10</xdr:col>
      <xdr:colOff>114300</xdr:colOff>
      <xdr:row>102</xdr:row>
      <xdr:rowOff>103632</xdr:rowOff>
    </xdr:to>
    <xdr:cxnSp macro="">
      <xdr:nvCxnSpPr>
        <xdr:cNvPr id="414" name="直線コネクタ 413">
          <a:extLst>
            <a:ext uri="{FF2B5EF4-FFF2-40B4-BE49-F238E27FC236}">
              <a16:creationId xmlns:a16="http://schemas.microsoft.com/office/drawing/2014/main" id="{9E11F5BD-387F-4B38-81D0-10C8DA93B3A6}"/>
            </a:ext>
          </a:extLst>
        </xdr:cNvPr>
        <xdr:cNvCxnSpPr/>
      </xdr:nvCxnSpPr>
      <xdr:spPr>
        <a:xfrm>
          <a:off x="1028700" y="16533113"/>
          <a:ext cx="800100" cy="900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147845</xdr:rowOff>
    </xdr:from>
    <xdr:ext cx="405111" cy="259045"/>
    <xdr:sp macro="" textlink="">
      <xdr:nvSpPr>
        <xdr:cNvPr id="415" name="n_1aveValue【港湾・漁港】&#10;有形固定資産減価償却率">
          <a:extLst>
            <a:ext uri="{FF2B5EF4-FFF2-40B4-BE49-F238E27FC236}">
              <a16:creationId xmlns:a16="http://schemas.microsoft.com/office/drawing/2014/main" id="{81B5C9EC-06A9-48C6-A0C3-C769F3E95AA6}"/>
            </a:ext>
          </a:extLst>
        </xdr:cNvPr>
        <xdr:cNvSpPr txBox="1"/>
      </xdr:nvSpPr>
      <xdr:spPr>
        <a:xfrm>
          <a:off x="3239144" y="171467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60977</xdr:rowOff>
    </xdr:from>
    <xdr:ext cx="405111" cy="259045"/>
    <xdr:sp macro="" textlink="">
      <xdr:nvSpPr>
        <xdr:cNvPr id="416" name="n_2aveValue【港湾・漁港】&#10;有形固定資産減価償却率">
          <a:extLst>
            <a:ext uri="{FF2B5EF4-FFF2-40B4-BE49-F238E27FC236}">
              <a16:creationId xmlns:a16="http://schemas.microsoft.com/office/drawing/2014/main" id="{1BD9F311-71DB-4161-9171-187EE269FAEB}"/>
            </a:ext>
          </a:extLst>
        </xdr:cNvPr>
        <xdr:cNvSpPr txBox="1"/>
      </xdr:nvSpPr>
      <xdr:spPr>
        <a:xfrm>
          <a:off x="2439044" y="17066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118127</xdr:rowOff>
    </xdr:from>
    <xdr:ext cx="405111" cy="259045"/>
    <xdr:sp macro="" textlink="">
      <xdr:nvSpPr>
        <xdr:cNvPr id="417" name="n_3aveValue【港湾・漁港】&#10;有形固定資産減価償却率">
          <a:extLst>
            <a:ext uri="{FF2B5EF4-FFF2-40B4-BE49-F238E27FC236}">
              <a16:creationId xmlns:a16="http://schemas.microsoft.com/office/drawing/2014/main" id="{5063AEA6-A4E6-452E-8F47-CDA13D92E336}"/>
            </a:ext>
          </a:extLst>
        </xdr:cNvPr>
        <xdr:cNvSpPr txBox="1"/>
      </xdr:nvSpPr>
      <xdr:spPr>
        <a:xfrm>
          <a:off x="1648469" y="16961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76979</xdr:rowOff>
    </xdr:from>
    <xdr:ext cx="405111" cy="259045"/>
    <xdr:sp macro="" textlink="">
      <xdr:nvSpPr>
        <xdr:cNvPr id="418" name="n_4aveValue【港湾・漁港】&#10;有形固定資産減価償却率">
          <a:extLst>
            <a:ext uri="{FF2B5EF4-FFF2-40B4-BE49-F238E27FC236}">
              <a16:creationId xmlns:a16="http://schemas.microsoft.com/office/drawing/2014/main" id="{F1BC6631-7A23-410F-8F66-5EBF97DC5B14}"/>
            </a:ext>
          </a:extLst>
        </xdr:cNvPr>
        <xdr:cNvSpPr txBox="1"/>
      </xdr:nvSpPr>
      <xdr:spPr>
        <a:xfrm>
          <a:off x="848369" y="169171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10940</xdr:rowOff>
    </xdr:from>
    <xdr:ext cx="405111" cy="259045"/>
    <xdr:sp macro="" textlink="">
      <xdr:nvSpPr>
        <xdr:cNvPr id="419" name="n_1mainValue【港湾・漁港】&#10;有形固定資産減価償却率">
          <a:extLst>
            <a:ext uri="{FF2B5EF4-FFF2-40B4-BE49-F238E27FC236}">
              <a16:creationId xmlns:a16="http://schemas.microsoft.com/office/drawing/2014/main" id="{A64B61CF-A26B-48BB-AD5A-6F29680829F4}"/>
            </a:ext>
          </a:extLst>
        </xdr:cNvPr>
        <xdr:cNvSpPr txBox="1"/>
      </xdr:nvSpPr>
      <xdr:spPr>
        <a:xfrm>
          <a:off x="3239144" y="165241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95521</xdr:rowOff>
    </xdr:from>
    <xdr:ext cx="405111" cy="259045"/>
    <xdr:sp macro="" textlink="">
      <xdr:nvSpPr>
        <xdr:cNvPr id="420" name="n_2mainValue【港湾・漁港】&#10;有形固定資産減価償却率">
          <a:extLst>
            <a:ext uri="{FF2B5EF4-FFF2-40B4-BE49-F238E27FC236}">
              <a16:creationId xmlns:a16="http://schemas.microsoft.com/office/drawing/2014/main" id="{26C65B1F-3CED-42B4-BE6C-B669428C886E}"/>
            </a:ext>
          </a:extLst>
        </xdr:cNvPr>
        <xdr:cNvSpPr txBox="1"/>
      </xdr:nvSpPr>
      <xdr:spPr>
        <a:xfrm>
          <a:off x="2439044" y="164499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170959</xdr:rowOff>
    </xdr:from>
    <xdr:ext cx="405111" cy="259045"/>
    <xdr:sp macro="" textlink="">
      <xdr:nvSpPr>
        <xdr:cNvPr id="421" name="n_3mainValue【港湾・漁港】&#10;有形固定資産減価償却率">
          <a:extLst>
            <a:ext uri="{FF2B5EF4-FFF2-40B4-BE49-F238E27FC236}">
              <a16:creationId xmlns:a16="http://schemas.microsoft.com/office/drawing/2014/main" id="{062FF3B5-4492-48A4-944B-1BC7F941929F}"/>
            </a:ext>
          </a:extLst>
        </xdr:cNvPr>
        <xdr:cNvSpPr txBox="1"/>
      </xdr:nvSpPr>
      <xdr:spPr>
        <a:xfrm>
          <a:off x="1648469" y="163539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84090</xdr:rowOff>
    </xdr:from>
    <xdr:ext cx="405111" cy="259045"/>
    <xdr:sp macro="" textlink="">
      <xdr:nvSpPr>
        <xdr:cNvPr id="422" name="n_4mainValue【港湾・漁港】&#10;有形固定資産減価償却率">
          <a:extLst>
            <a:ext uri="{FF2B5EF4-FFF2-40B4-BE49-F238E27FC236}">
              <a16:creationId xmlns:a16="http://schemas.microsoft.com/office/drawing/2014/main" id="{37903F48-FAD3-419B-B9C6-14B89AFC9415}"/>
            </a:ext>
          </a:extLst>
        </xdr:cNvPr>
        <xdr:cNvSpPr txBox="1"/>
      </xdr:nvSpPr>
      <xdr:spPr>
        <a:xfrm>
          <a:off x="848369" y="162797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3" name="正方形/長方形 422">
          <a:extLst>
            <a:ext uri="{FF2B5EF4-FFF2-40B4-BE49-F238E27FC236}">
              <a16:creationId xmlns:a16="http://schemas.microsoft.com/office/drawing/2014/main" id="{4281467B-5D2D-4500-AF00-063BE858E26D}"/>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4" name="正方形/長方形 423">
          <a:extLst>
            <a:ext uri="{FF2B5EF4-FFF2-40B4-BE49-F238E27FC236}">
              <a16:creationId xmlns:a16="http://schemas.microsoft.com/office/drawing/2014/main" id="{CF2555BC-A6F6-4272-B3D7-DAF510AD834B}"/>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5" name="正方形/長方形 424">
          <a:extLst>
            <a:ext uri="{FF2B5EF4-FFF2-40B4-BE49-F238E27FC236}">
              <a16:creationId xmlns:a16="http://schemas.microsoft.com/office/drawing/2014/main" id="{692EA658-CB13-4569-B2F5-62BD9B63E90C}"/>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6" name="正方形/長方形 425">
          <a:extLst>
            <a:ext uri="{FF2B5EF4-FFF2-40B4-BE49-F238E27FC236}">
              <a16:creationId xmlns:a16="http://schemas.microsoft.com/office/drawing/2014/main" id="{729315B6-6719-44BC-A5C3-EFDB15BDD12A}"/>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7" name="正方形/長方形 426">
          <a:extLst>
            <a:ext uri="{FF2B5EF4-FFF2-40B4-BE49-F238E27FC236}">
              <a16:creationId xmlns:a16="http://schemas.microsoft.com/office/drawing/2014/main" id="{AB18091B-DF06-4431-AF82-7EC54B2D1384}"/>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8" name="正方形/長方形 427">
          <a:extLst>
            <a:ext uri="{FF2B5EF4-FFF2-40B4-BE49-F238E27FC236}">
              <a16:creationId xmlns:a16="http://schemas.microsoft.com/office/drawing/2014/main" id="{0BDD616C-6CA2-404F-AD61-C6C11854591D}"/>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9" name="テキスト ボックス 428">
          <a:extLst>
            <a:ext uri="{FF2B5EF4-FFF2-40B4-BE49-F238E27FC236}">
              <a16:creationId xmlns:a16="http://schemas.microsoft.com/office/drawing/2014/main" id="{32E9B4C7-8250-46EB-A29F-8788C88AE256}"/>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0" name="直線コネクタ 429">
          <a:extLst>
            <a:ext uri="{FF2B5EF4-FFF2-40B4-BE49-F238E27FC236}">
              <a16:creationId xmlns:a16="http://schemas.microsoft.com/office/drawing/2014/main" id="{B92B0060-FBC3-4DA8-A377-B6DA8BBD6080}"/>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1" name="直線コネクタ 430">
          <a:extLst>
            <a:ext uri="{FF2B5EF4-FFF2-40B4-BE49-F238E27FC236}">
              <a16:creationId xmlns:a16="http://schemas.microsoft.com/office/drawing/2014/main" id="{20FC6BD8-D4D3-4A59-B378-7F1E8707B3ED}"/>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108</xdr:row>
      <xdr:rowOff>10177</xdr:rowOff>
    </xdr:from>
    <xdr:ext cx="248786" cy="259045"/>
    <xdr:sp macro="" textlink="">
      <xdr:nvSpPr>
        <xdr:cNvPr id="432" name="テキスト ボックス 431">
          <a:extLst>
            <a:ext uri="{FF2B5EF4-FFF2-40B4-BE49-F238E27FC236}">
              <a16:creationId xmlns:a16="http://schemas.microsoft.com/office/drawing/2014/main" id="{9C1ABB4E-743C-4898-8534-6F02C4165538}"/>
            </a:ext>
          </a:extLst>
        </xdr:cNvPr>
        <xdr:cNvSpPr txBox="1"/>
      </xdr:nvSpPr>
      <xdr:spPr>
        <a:xfrm>
          <a:off x="5723389" y="174949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3" name="直線コネクタ 432">
          <a:extLst>
            <a:ext uri="{FF2B5EF4-FFF2-40B4-BE49-F238E27FC236}">
              <a16:creationId xmlns:a16="http://schemas.microsoft.com/office/drawing/2014/main" id="{F08D9E7D-7F9B-42D6-9A5B-C27904FE2980}"/>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34" name="テキスト ボックス 433">
          <a:extLst>
            <a:ext uri="{FF2B5EF4-FFF2-40B4-BE49-F238E27FC236}">
              <a16:creationId xmlns:a16="http://schemas.microsoft.com/office/drawing/2014/main" id="{ECC657F9-04CD-45B1-A9FB-E1F7C1716F60}"/>
            </a:ext>
          </a:extLst>
        </xdr:cNvPr>
        <xdr:cNvSpPr txBox="1"/>
      </xdr:nvSpPr>
      <xdr:spPr>
        <a:xfrm>
          <a:off x="5421206" y="17142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5" name="直線コネクタ 434">
          <a:extLst>
            <a:ext uri="{FF2B5EF4-FFF2-40B4-BE49-F238E27FC236}">
              <a16:creationId xmlns:a16="http://schemas.microsoft.com/office/drawing/2014/main" id="{3239E8AF-9DCD-4BB0-AF05-1FE9516834D4}"/>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6" name="テキスト ボックス 435">
          <a:extLst>
            <a:ext uri="{FF2B5EF4-FFF2-40B4-BE49-F238E27FC236}">
              <a16:creationId xmlns:a16="http://schemas.microsoft.com/office/drawing/2014/main" id="{BBA9B97A-A5E4-4C65-8DB5-987EEF562EC2}"/>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7" name="直線コネクタ 436">
          <a:extLst>
            <a:ext uri="{FF2B5EF4-FFF2-40B4-BE49-F238E27FC236}">
              <a16:creationId xmlns:a16="http://schemas.microsoft.com/office/drawing/2014/main" id="{73BBAE65-EE0D-4C5F-AA45-1FF52031FCD3}"/>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38" name="テキスト ボックス 437">
          <a:extLst>
            <a:ext uri="{FF2B5EF4-FFF2-40B4-BE49-F238E27FC236}">
              <a16:creationId xmlns:a16="http://schemas.microsoft.com/office/drawing/2014/main" id="{1453577C-0897-48FC-A839-36F8E8A5F82B}"/>
            </a:ext>
          </a:extLst>
        </xdr:cNvPr>
        <xdr:cNvSpPr txBox="1"/>
      </xdr:nvSpPr>
      <xdr:spPr>
        <a:xfrm>
          <a:off x="5421206" y="16418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9" name="直線コネクタ 438">
          <a:extLst>
            <a:ext uri="{FF2B5EF4-FFF2-40B4-BE49-F238E27FC236}">
              <a16:creationId xmlns:a16="http://schemas.microsoft.com/office/drawing/2014/main" id="{034FC171-A53B-4CD4-ADBD-429D1A5D87D7}"/>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40" name="テキスト ボックス 439">
          <a:extLst>
            <a:ext uri="{FF2B5EF4-FFF2-40B4-BE49-F238E27FC236}">
              <a16:creationId xmlns:a16="http://schemas.microsoft.com/office/drawing/2014/main" id="{A6D49C94-EB93-4C50-8948-06904429A056}"/>
            </a:ext>
          </a:extLst>
        </xdr:cNvPr>
        <xdr:cNvSpPr txBox="1"/>
      </xdr:nvSpPr>
      <xdr:spPr>
        <a:xfrm>
          <a:off x="5421206" y="16056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1" name="直線コネクタ 440">
          <a:extLst>
            <a:ext uri="{FF2B5EF4-FFF2-40B4-BE49-F238E27FC236}">
              <a16:creationId xmlns:a16="http://schemas.microsoft.com/office/drawing/2014/main" id="{D988F1F9-2AEE-43AE-83AC-3441F6851095}"/>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2" name="テキスト ボックス 441">
          <a:extLst>
            <a:ext uri="{FF2B5EF4-FFF2-40B4-BE49-F238E27FC236}">
              <a16:creationId xmlns:a16="http://schemas.microsoft.com/office/drawing/2014/main" id="{7BAE49EC-98E9-45D7-81EB-0BDA5A08B9A6}"/>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3" name="【港湾・漁港】&#10;一人当たり有形固定資産（償却資産）額グラフ枠">
          <a:extLst>
            <a:ext uri="{FF2B5EF4-FFF2-40B4-BE49-F238E27FC236}">
              <a16:creationId xmlns:a16="http://schemas.microsoft.com/office/drawing/2014/main" id="{253A0422-2BD4-4B77-91E8-2D7C2D5A92B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76020</xdr:rowOff>
    </xdr:from>
    <xdr:to>
      <xdr:col>54</xdr:col>
      <xdr:colOff>189865</xdr:colOff>
      <xdr:row>107</xdr:row>
      <xdr:rowOff>95169</xdr:rowOff>
    </xdr:to>
    <xdr:cxnSp macro="">
      <xdr:nvCxnSpPr>
        <xdr:cNvPr id="444" name="直線コネクタ 443">
          <a:extLst>
            <a:ext uri="{FF2B5EF4-FFF2-40B4-BE49-F238E27FC236}">
              <a16:creationId xmlns:a16="http://schemas.microsoft.com/office/drawing/2014/main" id="{14643D66-3989-4E5A-A44A-35B21579FCC6}"/>
            </a:ext>
          </a:extLst>
        </xdr:cNvPr>
        <xdr:cNvCxnSpPr/>
      </xdr:nvCxnSpPr>
      <xdr:spPr>
        <a:xfrm flipV="1">
          <a:off x="9427845" y="16268520"/>
          <a:ext cx="1270" cy="1152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98996</xdr:rowOff>
    </xdr:from>
    <xdr:ext cx="534377" cy="259045"/>
    <xdr:sp macro="" textlink="">
      <xdr:nvSpPr>
        <xdr:cNvPr id="445" name="【港湾・漁港】&#10;一人当たり有形固定資産（償却資産）額最小値テキスト">
          <a:extLst>
            <a:ext uri="{FF2B5EF4-FFF2-40B4-BE49-F238E27FC236}">
              <a16:creationId xmlns:a16="http://schemas.microsoft.com/office/drawing/2014/main" id="{D72A0ED8-448C-4851-8FD5-40B821C75171}"/>
            </a:ext>
          </a:extLst>
        </xdr:cNvPr>
        <xdr:cNvSpPr txBox="1"/>
      </xdr:nvSpPr>
      <xdr:spPr>
        <a:xfrm>
          <a:off x="9477375" y="174281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95169</xdr:rowOff>
    </xdr:from>
    <xdr:to>
      <xdr:col>55</xdr:col>
      <xdr:colOff>88900</xdr:colOff>
      <xdr:row>107</xdr:row>
      <xdr:rowOff>95169</xdr:rowOff>
    </xdr:to>
    <xdr:cxnSp macro="">
      <xdr:nvCxnSpPr>
        <xdr:cNvPr id="446" name="直線コネクタ 445">
          <a:extLst>
            <a:ext uri="{FF2B5EF4-FFF2-40B4-BE49-F238E27FC236}">
              <a16:creationId xmlns:a16="http://schemas.microsoft.com/office/drawing/2014/main" id="{8F5B9202-C5F3-4A05-942E-09CCC969E82D}"/>
            </a:ext>
          </a:extLst>
        </xdr:cNvPr>
        <xdr:cNvCxnSpPr/>
      </xdr:nvCxnSpPr>
      <xdr:spPr>
        <a:xfrm>
          <a:off x="9363075" y="1742114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22697</xdr:rowOff>
    </xdr:from>
    <xdr:ext cx="599010" cy="259045"/>
    <xdr:sp macro="" textlink="">
      <xdr:nvSpPr>
        <xdr:cNvPr id="447" name="【港湾・漁港】&#10;一人当たり有形固定資産（償却資産）額最大値テキスト">
          <a:extLst>
            <a:ext uri="{FF2B5EF4-FFF2-40B4-BE49-F238E27FC236}">
              <a16:creationId xmlns:a16="http://schemas.microsoft.com/office/drawing/2014/main" id="{600F220F-C834-469B-B4BA-FC247254EA17}"/>
            </a:ext>
          </a:extLst>
        </xdr:cNvPr>
        <xdr:cNvSpPr txBox="1"/>
      </xdr:nvSpPr>
      <xdr:spPr>
        <a:xfrm>
          <a:off x="9477375" y="16056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380,047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76020</xdr:rowOff>
    </xdr:from>
    <xdr:to>
      <xdr:col>55</xdr:col>
      <xdr:colOff>88900</xdr:colOff>
      <xdr:row>100</xdr:row>
      <xdr:rowOff>76020</xdr:rowOff>
    </xdr:to>
    <xdr:cxnSp macro="">
      <xdr:nvCxnSpPr>
        <xdr:cNvPr id="448" name="直線コネクタ 447">
          <a:extLst>
            <a:ext uri="{FF2B5EF4-FFF2-40B4-BE49-F238E27FC236}">
              <a16:creationId xmlns:a16="http://schemas.microsoft.com/office/drawing/2014/main" id="{F635D1A0-EE2F-4642-974E-5516DB23DAE3}"/>
            </a:ext>
          </a:extLst>
        </xdr:cNvPr>
        <xdr:cNvCxnSpPr/>
      </xdr:nvCxnSpPr>
      <xdr:spPr>
        <a:xfrm>
          <a:off x="9363075" y="1626852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102</xdr:row>
      <xdr:rowOff>4105</xdr:rowOff>
    </xdr:from>
    <xdr:ext cx="599010" cy="259045"/>
    <xdr:sp macro="" textlink="">
      <xdr:nvSpPr>
        <xdr:cNvPr id="449" name="【港湾・漁港】&#10;一人当たり有形固定資産（償却資産）額平均値テキスト">
          <a:extLst>
            <a:ext uri="{FF2B5EF4-FFF2-40B4-BE49-F238E27FC236}">
              <a16:creationId xmlns:a16="http://schemas.microsoft.com/office/drawing/2014/main" id="{6C6A5909-33DE-4F37-AF29-56B3A973248B}"/>
            </a:ext>
          </a:extLst>
        </xdr:cNvPr>
        <xdr:cNvSpPr txBox="1"/>
      </xdr:nvSpPr>
      <xdr:spPr>
        <a:xfrm>
          <a:off x="9477375" y="1652363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256,594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152678</xdr:rowOff>
    </xdr:from>
    <xdr:to>
      <xdr:col>55</xdr:col>
      <xdr:colOff>50800</xdr:colOff>
      <xdr:row>103</xdr:row>
      <xdr:rowOff>82828</xdr:rowOff>
    </xdr:to>
    <xdr:sp macro="" textlink="">
      <xdr:nvSpPr>
        <xdr:cNvPr id="450" name="フローチャート: 判断 449">
          <a:extLst>
            <a:ext uri="{FF2B5EF4-FFF2-40B4-BE49-F238E27FC236}">
              <a16:creationId xmlns:a16="http://schemas.microsoft.com/office/drawing/2014/main" id="{A1806BE9-9004-4154-96C3-6ECC39F15E61}"/>
            </a:ext>
          </a:extLst>
        </xdr:cNvPr>
        <xdr:cNvSpPr/>
      </xdr:nvSpPr>
      <xdr:spPr>
        <a:xfrm>
          <a:off x="9401175" y="1666902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102</xdr:row>
      <xdr:rowOff>169185</xdr:rowOff>
    </xdr:from>
    <xdr:to>
      <xdr:col>50</xdr:col>
      <xdr:colOff>165100</xdr:colOff>
      <xdr:row>103</xdr:row>
      <xdr:rowOff>99335</xdr:rowOff>
    </xdr:to>
    <xdr:sp macro="" textlink="">
      <xdr:nvSpPr>
        <xdr:cNvPr id="451" name="フローチャート: 判断 450">
          <a:extLst>
            <a:ext uri="{FF2B5EF4-FFF2-40B4-BE49-F238E27FC236}">
              <a16:creationId xmlns:a16="http://schemas.microsoft.com/office/drawing/2014/main" id="{820A87AE-6241-4492-91DC-13CA6125CC46}"/>
            </a:ext>
          </a:extLst>
        </xdr:cNvPr>
        <xdr:cNvSpPr/>
      </xdr:nvSpPr>
      <xdr:spPr>
        <a:xfrm>
          <a:off x="8639175" y="1667601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103</xdr:row>
      <xdr:rowOff>90013</xdr:rowOff>
    </xdr:from>
    <xdr:to>
      <xdr:col>46</xdr:col>
      <xdr:colOff>38100</xdr:colOff>
      <xdr:row>104</xdr:row>
      <xdr:rowOff>20163</xdr:rowOff>
    </xdr:to>
    <xdr:sp macro="" textlink="">
      <xdr:nvSpPr>
        <xdr:cNvPr id="452" name="フローチャート: 判断 451">
          <a:extLst>
            <a:ext uri="{FF2B5EF4-FFF2-40B4-BE49-F238E27FC236}">
              <a16:creationId xmlns:a16="http://schemas.microsoft.com/office/drawing/2014/main" id="{067C4EC9-3563-4781-8B3C-DD2D990698E1}"/>
            </a:ext>
          </a:extLst>
        </xdr:cNvPr>
        <xdr:cNvSpPr/>
      </xdr:nvSpPr>
      <xdr:spPr>
        <a:xfrm>
          <a:off x="7839075" y="1676511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103</xdr:row>
      <xdr:rowOff>92498</xdr:rowOff>
    </xdr:from>
    <xdr:to>
      <xdr:col>41</xdr:col>
      <xdr:colOff>101600</xdr:colOff>
      <xdr:row>104</xdr:row>
      <xdr:rowOff>22648</xdr:rowOff>
    </xdr:to>
    <xdr:sp macro="" textlink="">
      <xdr:nvSpPr>
        <xdr:cNvPr id="453" name="フローチャート: 判断 452">
          <a:extLst>
            <a:ext uri="{FF2B5EF4-FFF2-40B4-BE49-F238E27FC236}">
              <a16:creationId xmlns:a16="http://schemas.microsoft.com/office/drawing/2014/main" id="{D0F08CCB-7B01-452A-9234-4FC7E7152AEE}"/>
            </a:ext>
          </a:extLst>
        </xdr:cNvPr>
        <xdr:cNvSpPr/>
      </xdr:nvSpPr>
      <xdr:spPr>
        <a:xfrm>
          <a:off x="7029450" y="1677077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1130</xdr:rowOff>
    </xdr:from>
    <xdr:to>
      <xdr:col>36</xdr:col>
      <xdr:colOff>165100</xdr:colOff>
      <xdr:row>104</xdr:row>
      <xdr:rowOff>102730</xdr:rowOff>
    </xdr:to>
    <xdr:sp macro="" textlink="">
      <xdr:nvSpPr>
        <xdr:cNvPr id="454" name="フローチャート: 判断 453">
          <a:extLst>
            <a:ext uri="{FF2B5EF4-FFF2-40B4-BE49-F238E27FC236}">
              <a16:creationId xmlns:a16="http://schemas.microsoft.com/office/drawing/2014/main" id="{279EB0E2-1FCF-4998-A4AF-FBCE886F4EB3}"/>
            </a:ext>
          </a:extLst>
        </xdr:cNvPr>
        <xdr:cNvSpPr/>
      </xdr:nvSpPr>
      <xdr:spPr>
        <a:xfrm>
          <a:off x="6238875" y="168413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F3C19F34-F423-4B3E-A7FE-59115E24E64F}"/>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BD5A12D5-D336-4F7C-AC48-B1B979091C1C}"/>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CFCE3C25-05B1-4B81-9534-0B7187A47A43}"/>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545B4D25-4982-457C-A73D-A5685F6F585E}"/>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923D2DD6-9CC5-4BA2-AB52-7E0044CEB2F7}"/>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64658</xdr:rowOff>
    </xdr:from>
    <xdr:to>
      <xdr:col>55</xdr:col>
      <xdr:colOff>50800</xdr:colOff>
      <xdr:row>106</xdr:row>
      <xdr:rowOff>166258</xdr:rowOff>
    </xdr:to>
    <xdr:sp macro="" textlink="">
      <xdr:nvSpPr>
        <xdr:cNvPr id="460" name="楕円 459">
          <a:extLst>
            <a:ext uri="{FF2B5EF4-FFF2-40B4-BE49-F238E27FC236}">
              <a16:creationId xmlns:a16="http://schemas.microsoft.com/office/drawing/2014/main" id="{D33DD2DD-9A95-465C-A23C-CB8AEA385772}"/>
            </a:ext>
          </a:extLst>
        </xdr:cNvPr>
        <xdr:cNvSpPr/>
      </xdr:nvSpPr>
      <xdr:spPr>
        <a:xfrm>
          <a:off x="9401175" y="1723188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43085</xdr:rowOff>
    </xdr:from>
    <xdr:ext cx="534377" cy="259045"/>
    <xdr:sp macro="" textlink="">
      <xdr:nvSpPr>
        <xdr:cNvPr id="461" name="【港湾・漁港】&#10;一人当たり有形固定資産（償却資産）額該当値テキスト">
          <a:extLst>
            <a:ext uri="{FF2B5EF4-FFF2-40B4-BE49-F238E27FC236}">
              <a16:creationId xmlns:a16="http://schemas.microsoft.com/office/drawing/2014/main" id="{23C312F3-C0A9-4971-B99C-BC39C9D7C476}"/>
            </a:ext>
          </a:extLst>
        </xdr:cNvPr>
        <xdr:cNvSpPr txBox="1"/>
      </xdr:nvSpPr>
      <xdr:spPr>
        <a:xfrm>
          <a:off x="9477375" y="172103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98537</xdr:rowOff>
    </xdr:from>
    <xdr:to>
      <xdr:col>50</xdr:col>
      <xdr:colOff>165100</xdr:colOff>
      <xdr:row>107</xdr:row>
      <xdr:rowOff>28687</xdr:rowOff>
    </xdr:to>
    <xdr:sp macro="" textlink="">
      <xdr:nvSpPr>
        <xdr:cNvPr id="462" name="楕円 461">
          <a:extLst>
            <a:ext uri="{FF2B5EF4-FFF2-40B4-BE49-F238E27FC236}">
              <a16:creationId xmlns:a16="http://schemas.microsoft.com/office/drawing/2014/main" id="{55C0841E-AC91-4B59-8CB0-F306FC565295}"/>
            </a:ext>
          </a:extLst>
        </xdr:cNvPr>
        <xdr:cNvSpPr/>
      </xdr:nvSpPr>
      <xdr:spPr>
        <a:xfrm>
          <a:off x="8639175" y="1726576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115458</xdr:rowOff>
    </xdr:from>
    <xdr:to>
      <xdr:col>55</xdr:col>
      <xdr:colOff>0</xdr:colOff>
      <xdr:row>106</xdr:row>
      <xdr:rowOff>149337</xdr:rowOff>
    </xdr:to>
    <xdr:cxnSp macro="">
      <xdr:nvCxnSpPr>
        <xdr:cNvPr id="463" name="直線コネクタ 462">
          <a:extLst>
            <a:ext uri="{FF2B5EF4-FFF2-40B4-BE49-F238E27FC236}">
              <a16:creationId xmlns:a16="http://schemas.microsoft.com/office/drawing/2014/main" id="{601A9F01-CC62-4AAE-9F1B-31FE72BECE6B}"/>
            </a:ext>
          </a:extLst>
        </xdr:cNvPr>
        <xdr:cNvCxnSpPr/>
      </xdr:nvCxnSpPr>
      <xdr:spPr>
        <a:xfrm flipV="1">
          <a:off x="8686800" y="17279508"/>
          <a:ext cx="742950" cy="33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105353</xdr:rowOff>
    </xdr:from>
    <xdr:to>
      <xdr:col>46</xdr:col>
      <xdr:colOff>38100</xdr:colOff>
      <xdr:row>107</xdr:row>
      <xdr:rowOff>35503</xdr:rowOff>
    </xdr:to>
    <xdr:sp macro="" textlink="">
      <xdr:nvSpPr>
        <xdr:cNvPr id="464" name="楕円 463">
          <a:extLst>
            <a:ext uri="{FF2B5EF4-FFF2-40B4-BE49-F238E27FC236}">
              <a16:creationId xmlns:a16="http://schemas.microsoft.com/office/drawing/2014/main" id="{EFB20F15-996C-4B81-B102-33E5A8C035DE}"/>
            </a:ext>
          </a:extLst>
        </xdr:cNvPr>
        <xdr:cNvSpPr/>
      </xdr:nvSpPr>
      <xdr:spPr>
        <a:xfrm>
          <a:off x="7839075" y="172662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149337</xdr:rowOff>
    </xdr:from>
    <xdr:to>
      <xdr:col>50</xdr:col>
      <xdr:colOff>114300</xdr:colOff>
      <xdr:row>106</xdr:row>
      <xdr:rowOff>156153</xdr:rowOff>
    </xdr:to>
    <xdr:cxnSp macro="">
      <xdr:nvCxnSpPr>
        <xdr:cNvPr id="465" name="直線コネクタ 464">
          <a:extLst>
            <a:ext uri="{FF2B5EF4-FFF2-40B4-BE49-F238E27FC236}">
              <a16:creationId xmlns:a16="http://schemas.microsoft.com/office/drawing/2014/main" id="{CD511DA8-9E0F-4AEE-8608-2AFD57B220C9}"/>
            </a:ext>
          </a:extLst>
        </xdr:cNvPr>
        <xdr:cNvCxnSpPr/>
      </xdr:nvCxnSpPr>
      <xdr:spPr>
        <a:xfrm flipV="1">
          <a:off x="7886700" y="17313387"/>
          <a:ext cx="800100" cy="9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111567</xdr:rowOff>
    </xdr:from>
    <xdr:to>
      <xdr:col>41</xdr:col>
      <xdr:colOff>101600</xdr:colOff>
      <xdr:row>107</xdr:row>
      <xdr:rowOff>41717</xdr:rowOff>
    </xdr:to>
    <xdr:sp macro="" textlink="">
      <xdr:nvSpPr>
        <xdr:cNvPr id="466" name="楕円 465">
          <a:extLst>
            <a:ext uri="{FF2B5EF4-FFF2-40B4-BE49-F238E27FC236}">
              <a16:creationId xmlns:a16="http://schemas.microsoft.com/office/drawing/2014/main" id="{25891053-A210-4A32-96DE-C1A766C17947}"/>
            </a:ext>
          </a:extLst>
        </xdr:cNvPr>
        <xdr:cNvSpPr/>
      </xdr:nvSpPr>
      <xdr:spPr>
        <a:xfrm>
          <a:off x="7029450" y="1727561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156153</xdr:rowOff>
    </xdr:from>
    <xdr:to>
      <xdr:col>45</xdr:col>
      <xdr:colOff>177800</xdr:colOff>
      <xdr:row>106</xdr:row>
      <xdr:rowOff>162367</xdr:rowOff>
    </xdr:to>
    <xdr:cxnSp macro="">
      <xdr:nvCxnSpPr>
        <xdr:cNvPr id="467" name="直線コネクタ 466">
          <a:extLst>
            <a:ext uri="{FF2B5EF4-FFF2-40B4-BE49-F238E27FC236}">
              <a16:creationId xmlns:a16="http://schemas.microsoft.com/office/drawing/2014/main" id="{0A3D0007-3523-437C-957E-0C99CC878CFC}"/>
            </a:ext>
          </a:extLst>
        </xdr:cNvPr>
        <xdr:cNvCxnSpPr/>
      </xdr:nvCxnSpPr>
      <xdr:spPr>
        <a:xfrm flipV="1">
          <a:off x="7077075" y="1732337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118483</xdr:rowOff>
    </xdr:from>
    <xdr:to>
      <xdr:col>36</xdr:col>
      <xdr:colOff>165100</xdr:colOff>
      <xdr:row>107</xdr:row>
      <xdr:rowOff>48633</xdr:rowOff>
    </xdr:to>
    <xdr:sp macro="" textlink="">
      <xdr:nvSpPr>
        <xdr:cNvPr id="468" name="楕円 467">
          <a:extLst>
            <a:ext uri="{FF2B5EF4-FFF2-40B4-BE49-F238E27FC236}">
              <a16:creationId xmlns:a16="http://schemas.microsoft.com/office/drawing/2014/main" id="{3BBAB98F-C904-413A-8ACD-0377EAD537C8}"/>
            </a:ext>
          </a:extLst>
        </xdr:cNvPr>
        <xdr:cNvSpPr/>
      </xdr:nvSpPr>
      <xdr:spPr>
        <a:xfrm>
          <a:off x="6238875" y="1728570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162367</xdr:rowOff>
    </xdr:from>
    <xdr:to>
      <xdr:col>41</xdr:col>
      <xdr:colOff>50800</xdr:colOff>
      <xdr:row>106</xdr:row>
      <xdr:rowOff>169283</xdr:rowOff>
    </xdr:to>
    <xdr:cxnSp macro="">
      <xdr:nvCxnSpPr>
        <xdr:cNvPr id="469" name="直線コネクタ 468">
          <a:extLst>
            <a:ext uri="{FF2B5EF4-FFF2-40B4-BE49-F238E27FC236}">
              <a16:creationId xmlns:a16="http://schemas.microsoft.com/office/drawing/2014/main" id="{BB2CD36F-6823-43DC-B8F6-BD74A791970C}"/>
            </a:ext>
          </a:extLst>
        </xdr:cNvPr>
        <xdr:cNvCxnSpPr/>
      </xdr:nvCxnSpPr>
      <xdr:spPr>
        <a:xfrm flipV="1">
          <a:off x="6286500" y="17323242"/>
          <a:ext cx="790575" cy="5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101</xdr:row>
      <xdr:rowOff>115862</xdr:rowOff>
    </xdr:from>
    <xdr:ext cx="599010" cy="259045"/>
    <xdr:sp macro="" textlink="">
      <xdr:nvSpPr>
        <xdr:cNvPr id="470" name="n_1aveValue【港湾・漁港】&#10;一人当たり有形固定資産（償却資産）額">
          <a:extLst>
            <a:ext uri="{FF2B5EF4-FFF2-40B4-BE49-F238E27FC236}">
              <a16:creationId xmlns:a16="http://schemas.microsoft.com/office/drawing/2014/main" id="{2A3A18C5-36E0-47A1-A0D2-8EC20B909152}"/>
            </a:ext>
          </a:extLst>
        </xdr:cNvPr>
        <xdr:cNvSpPr txBox="1"/>
      </xdr:nvSpPr>
      <xdr:spPr>
        <a:xfrm>
          <a:off x="8399995" y="164702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102</xdr:row>
      <xdr:rowOff>36690</xdr:rowOff>
    </xdr:from>
    <xdr:ext cx="599010" cy="259045"/>
    <xdr:sp macro="" textlink="">
      <xdr:nvSpPr>
        <xdr:cNvPr id="471" name="n_2aveValue【港湾・漁港】&#10;一人当たり有形固定資産（償却資産）額">
          <a:extLst>
            <a:ext uri="{FF2B5EF4-FFF2-40B4-BE49-F238E27FC236}">
              <a16:creationId xmlns:a16="http://schemas.microsoft.com/office/drawing/2014/main" id="{11BE3475-9174-4FF3-82D1-480C1EF39E92}"/>
            </a:ext>
          </a:extLst>
        </xdr:cNvPr>
        <xdr:cNvSpPr txBox="1"/>
      </xdr:nvSpPr>
      <xdr:spPr>
        <a:xfrm>
          <a:off x="7609420" y="165530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102</xdr:row>
      <xdr:rowOff>39175</xdr:rowOff>
    </xdr:from>
    <xdr:ext cx="599010" cy="259045"/>
    <xdr:sp macro="" textlink="">
      <xdr:nvSpPr>
        <xdr:cNvPr id="472" name="n_3aveValue【港湾・漁港】&#10;一人当たり有形固定資産（償却資産）額">
          <a:extLst>
            <a:ext uri="{FF2B5EF4-FFF2-40B4-BE49-F238E27FC236}">
              <a16:creationId xmlns:a16="http://schemas.microsoft.com/office/drawing/2014/main" id="{78701C9A-B649-497D-A762-6038EBDD897D}"/>
            </a:ext>
          </a:extLst>
        </xdr:cNvPr>
        <xdr:cNvSpPr txBox="1"/>
      </xdr:nvSpPr>
      <xdr:spPr>
        <a:xfrm>
          <a:off x="6818845" y="165555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227,389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102</xdr:row>
      <xdr:rowOff>119257</xdr:rowOff>
    </xdr:from>
    <xdr:ext cx="599010" cy="259045"/>
    <xdr:sp macro="" textlink="">
      <xdr:nvSpPr>
        <xdr:cNvPr id="473" name="n_4aveValue【港湾・漁港】&#10;一人当たり有形固定資産（償却資産）額">
          <a:extLst>
            <a:ext uri="{FF2B5EF4-FFF2-40B4-BE49-F238E27FC236}">
              <a16:creationId xmlns:a16="http://schemas.microsoft.com/office/drawing/2014/main" id="{81E50C86-F040-4954-89AA-882546858E0F}"/>
            </a:ext>
          </a:extLst>
        </xdr:cNvPr>
        <xdr:cNvSpPr txBox="1"/>
      </xdr:nvSpPr>
      <xdr:spPr>
        <a:xfrm>
          <a:off x="6009220" y="166387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107</xdr:row>
      <xdr:rowOff>19814</xdr:rowOff>
    </xdr:from>
    <xdr:ext cx="534377" cy="259045"/>
    <xdr:sp macro="" textlink="">
      <xdr:nvSpPr>
        <xdr:cNvPr id="474" name="n_1mainValue【港湾・漁港】&#10;一人当たり有形固定資産（償却資産）額">
          <a:extLst>
            <a:ext uri="{FF2B5EF4-FFF2-40B4-BE49-F238E27FC236}">
              <a16:creationId xmlns:a16="http://schemas.microsoft.com/office/drawing/2014/main" id="{80CEA19E-1B7C-449D-ADD3-B9A837DC1AE8}"/>
            </a:ext>
          </a:extLst>
        </xdr:cNvPr>
        <xdr:cNvSpPr txBox="1"/>
      </xdr:nvSpPr>
      <xdr:spPr>
        <a:xfrm>
          <a:off x="8429136" y="17345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107</xdr:row>
      <xdr:rowOff>26630</xdr:rowOff>
    </xdr:from>
    <xdr:ext cx="534377" cy="259045"/>
    <xdr:sp macro="" textlink="">
      <xdr:nvSpPr>
        <xdr:cNvPr id="475" name="n_2mainValue【港湾・漁港】&#10;一人当たり有形固定資産（償却資産）額">
          <a:extLst>
            <a:ext uri="{FF2B5EF4-FFF2-40B4-BE49-F238E27FC236}">
              <a16:creationId xmlns:a16="http://schemas.microsoft.com/office/drawing/2014/main" id="{50D2B527-43FA-428D-8533-43F6A4E97DFC}"/>
            </a:ext>
          </a:extLst>
        </xdr:cNvPr>
        <xdr:cNvSpPr txBox="1"/>
      </xdr:nvSpPr>
      <xdr:spPr>
        <a:xfrm>
          <a:off x="7648086" y="17355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107</xdr:row>
      <xdr:rowOff>32844</xdr:rowOff>
    </xdr:from>
    <xdr:ext cx="534377" cy="259045"/>
    <xdr:sp macro="" textlink="">
      <xdr:nvSpPr>
        <xdr:cNvPr id="476" name="n_3mainValue【港湾・漁港】&#10;一人当たり有形固定資産（償却資産）額">
          <a:extLst>
            <a:ext uri="{FF2B5EF4-FFF2-40B4-BE49-F238E27FC236}">
              <a16:creationId xmlns:a16="http://schemas.microsoft.com/office/drawing/2014/main" id="{1E5BB0A2-2A9F-42C5-A884-0CC62621D0E4}"/>
            </a:ext>
          </a:extLst>
        </xdr:cNvPr>
        <xdr:cNvSpPr txBox="1"/>
      </xdr:nvSpPr>
      <xdr:spPr>
        <a:xfrm>
          <a:off x="6847986" y="17355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107</xdr:row>
      <xdr:rowOff>39760</xdr:rowOff>
    </xdr:from>
    <xdr:ext cx="534377" cy="259045"/>
    <xdr:sp macro="" textlink="">
      <xdr:nvSpPr>
        <xdr:cNvPr id="477" name="n_4mainValue【港湾・漁港】&#10;一人当たり有形固定資産（償却資産）額">
          <a:extLst>
            <a:ext uri="{FF2B5EF4-FFF2-40B4-BE49-F238E27FC236}">
              <a16:creationId xmlns:a16="http://schemas.microsoft.com/office/drawing/2014/main" id="{F6CD95B7-F0CF-43B2-AC6D-09523F534C6E}"/>
            </a:ext>
          </a:extLst>
        </xdr:cNvPr>
        <xdr:cNvSpPr txBox="1"/>
      </xdr:nvSpPr>
      <xdr:spPr>
        <a:xfrm>
          <a:off x="6038361" y="173657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8" name="正方形/長方形 477">
          <a:extLst>
            <a:ext uri="{FF2B5EF4-FFF2-40B4-BE49-F238E27FC236}">
              <a16:creationId xmlns:a16="http://schemas.microsoft.com/office/drawing/2014/main" id="{27EA5B44-E0AB-49F9-8581-0EDF47668F86}"/>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9" name="正方形/長方形 478">
          <a:extLst>
            <a:ext uri="{FF2B5EF4-FFF2-40B4-BE49-F238E27FC236}">
              <a16:creationId xmlns:a16="http://schemas.microsoft.com/office/drawing/2014/main" id="{013DAA26-F500-4A4B-BA36-F1F79A3A1AAA}"/>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0" name="正方形/長方形 479">
          <a:extLst>
            <a:ext uri="{FF2B5EF4-FFF2-40B4-BE49-F238E27FC236}">
              <a16:creationId xmlns:a16="http://schemas.microsoft.com/office/drawing/2014/main" id="{36A5AD35-8E79-4E89-B89E-98B7EBAC1D95}"/>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1" name="正方形/長方形 480">
          <a:extLst>
            <a:ext uri="{FF2B5EF4-FFF2-40B4-BE49-F238E27FC236}">
              <a16:creationId xmlns:a16="http://schemas.microsoft.com/office/drawing/2014/main" id="{E04CF499-89B2-4D44-A363-6C27587CEA80}"/>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2" name="正方形/長方形 481">
          <a:extLst>
            <a:ext uri="{FF2B5EF4-FFF2-40B4-BE49-F238E27FC236}">
              <a16:creationId xmlns:a16="http://schemas.microsoft.com/office/drawing/2014/main" id="{C8CAA317-CAF7-4FEA-8E12-6B4F71140593}"/>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3" name="正方形/長方形 482">
          <a:extLst>
            <a:ext uri="{FF2B5EF4-FFF2-40B4-BE49-F238E27FC236}">
              <a16:creationId xmlns:a16="http://schemas.microsoft.com/office/drawing/2014/main" id="{FAB70040-EDD4-48D1-BDFA-6A0064E67A3C}"/>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84" name="正方形/長方形 483">
          <a:extLst>
            <a:ext uri="{FF2B5EF4-FFF2-40B4-BE49-F238E27FC236}">
              <a16:creationId xmlns:a16="http://schemas.microsoft.com/office/drawing/2014/main" id="{D30ED8B9-6233-4A7A-B950-F23B67217372}"/>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5" name="正方形/長方形 484">
          <a:extLst>
            <a:ext uri="{FF2B5EF4-FFF2-40B4-BE49-F238E27FC236}">
              <a16:creationId xmlns:a16="http://schemas.microsoft.com/office/drawing/2014/main" id="{645DF8B8-8E7E-459E-9710-CD1E8385B726}"/>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6" name="正方形/長方形 485">
          <a:extLst>
            <a:ext uri="{FF2B5EF4-FFF2-40B4-BE49-F238E27FC236}">
              <a16:creationId xmlns:a16="http://schemas.microsoft.com/office/drawing/2014/main" id="{975A90F2-D76C-4749-A7B8-08C03400195C}"/>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7" name="正方形/長方形 486">
          <a:extLst>
            <a:ext uri="{FF2B5EF4-FFF2-40B4-BE49-F238E27FC236}">
              <a16:creationId xmlns:a16="http://schemas.microsoft.com/office/drawing/2014/main" id="{26DAB15F-BB0C-46EA-8800-786E6B98D6F0}"/>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8" name="正方形/長方形 487">
          <a:extLst>
            <a:ext uri="{FF2B5EF4-FFF2-40B4-BE49-F238E27FC236}">
              <a16:creationId xmlns:a16="http://schemas.microsoft.com/office/drawing/2014/main" id="{3623BBBA-B86F-4947-B63D-838CFDF2A568}"/>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9" name="正方形/長方形 488">
          <a:extLst>
            <a:ext uri="{FF2B5EF4-FFF2-40B4-BE49-F238E27FC236}">
              <a16:creationId xmlns:a16="http://schemas.microsoft.com/office/drawing/2014/main" id="{751A4DEB-C8CE-4DBE-B27E-2CC15C5D971E}"/>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90" name="正方形/長方形 489">
          <a:extLst>
            <a:ext uri="{FF2B5EF4-FFF2-40B4-BE49-F238E27FC236}">
              <a16:creationId xmlns:a16="http://schemas.microsoft.com/office/drawing/2014/main" id="{D1742102-ACFB-4B54-901E-ADAF0C04E981}"/>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91" name="正方形/長方形 490">
          <a:extLst>
            <a:ext uri="{FF2B5EF4-FFF2-40B4-BE49-F238E27FC236}">
              <a16:creationId xmlns:a16="http://schemas.microsoft.com/office/drawing/2014/main" id="{B579549B-5B85-4F3D-9C2E-4335C2DFE067}"/>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92" name="正方形/長方形 491">
          <a:extLst>
            <a:ext uri="{FF2B5EF4-FFF2-40B4-BE49-F238E27FC236}">
              <a16:creationId xmlns:a16="http://schemas.microsoft.com/office/drawing/2014/main" id="{EF0732AC-7FF6-4E09-BF32-C0C171394D9C}"/>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3" name="正方形/長方形 492">
          <a:extLst>
            <a:ext uri="{FF2B5EF4-FFF2-40B4-BE49-F238E27FC236}">
              <a16:creationId xmlns:a16="http://schemas.microsoft.com/office/drawing/2014/main" id="{2F68B183-0889-4345-B707-C62DB6D4D4CD}"/>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4" name="正方形/長方形 493">
          <a:extLst>
            <a:ext uri="{FF2B5EF4-FFF2-40B4-BE49-F238E27FC236}">
              <a16:creationId xmlns:a16="http://schemas.microsoft.com/office/drawing/2014/main" id="{AB216BAC-2C88-4514-A283-8E73B004C703}"/>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5" name="正方形/長方形 494">
          <a:extLst>
            <a:ext uri="{FF2B5EF4-FFF2-40B4-BE49-F238E27FC236}">
              <a16:creationId xmlns:a16="http://schemas.microsoft.com/office/drawing/2014/main" id="{6D370F1F-9671-46F1-920B-FDEDD2861B9A}"/>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6" name="テキスト ボックス 495">
          <a:extLst>
            <a:ext uri="{FF2B5EF4-FFF2-40B4-BE49-F238E27FC236}">
              <a16:creationId xmlns:a16="http://schemas.microsoft.com/office/drawing/2014/main" id="{2F4EA765-FB85-41C9-93FC-48DFA3972167}"/>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7" name="直線コネクタ 496">
          <a:extLst>
            <a:ext uri="{FF2B5EF4-FFF2-40B4-BE49-F238E27FC236}">
              <a16:creationId xmlns:a16="http://schemas.microsoft.com/office/drawing/2014/main" id="{F4E0A35D-3D92-4C5A-9509-D1CE2177797C}"/>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8" name="テキスト ボックス 497">
          <a:extLst>
            <a:ext uri="{FF2B5EF4-FFF2-40B4-BE49-F238E27FC236}">
              <a16:creationId xmlns:a16="http://schemas.microsoft.com/office/drawing/2014/main" id="{09DCA499-9396-4EF2-905B-926B3A759EAB}"/>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499" name="直線コネクタ 498">
          <a:extLst>
            <a:ext uri="{FF2B5EF4-FFF2-40B4-BE49-F238E27FC236}">
              <a16:creationId xmlns:a16="http://schemas.microsoft.com/office/drawing/2014/main" id="{7648B25A-F4E4-4DF4-966A-EE7F82D4A22C}"/>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00" name="テキスト ボックス 499">
          <a:extLst>
            <a:ext uri="{FF2B5EF4-FFF2-40B4-BE49-F238E27FC236}">
              <a16:creationId xmlns:a16="http://schemas.microsoft.com/office/drawing/2014/main" id="{7F7ECFC9-1641-4730-A6E8-9630380C4326}"/>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01" name="直線コネクタ 500">
          <a:extLst>
            <a:ext uri="{FF2B5EF4-FFF2-40B4-BE49-F238E27FC236}">
              <a16:creationId xmlns:a16="http://schemas.microsoft.com/office/drawing/2014/main" id="{54634728-B514-4673-B00E-0B71D27E3BAD}"/>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02" name="テキスト ボックス 501">
          <a:extLst>
            <a:ext uri="{FF2B5EF4-FFF2-40B4-BE49-F238E27FC236}">
              <a16:creationId xmlns:a16="http://schemas.microsoft.com/office/drawing/2014/main" id="{F6BB238D-887D-4896-A484-E578F9ABDA93}"/>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503" name="直線コネクタ 502">
          <a:extLst>
            <a:ext uri="{FF2B5EF4-FFF2-40B4-BE49-F238E27FC236}">
              <a16:creationId xmlns:a16="http://schemas.microsoft.com/office/drawing/2014/main" id="{C0AE370A-3113-4B63-8D08-2017DA152AA3}"/>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504" name="テキスト ボックス 503">
          <a:extLst>
            <a:ext uri="{FF2B5EF4-FFF2-40B4-BE49-F238E27FC236}">
              <a16:creationId xmlns:a16="http://schemas.microsoft.com/office/drawing/2014/main" id="{6C70B132-B97C-4E10-9DA3-F0BC0BB1211A}"/>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505" name="直線コネクタ 504">
          <a:extLst>
            <a:ext uri="{FF2B5EF4-FFF2-40B4-BE49-F238E27FC236}">
              <a16:creationId xmlns:a16="http://schemas.microsoft.com/office/drawing/2014/main" id="{00CB37F9-5930-4325-AB2B-FD0EF6F53A82}"/>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506" name="テキスト ボックス 505">
          <a:extLst>
            <a:ext uri="{FF2B5EF4-FFF2-40B4-BE49-F238E27FC236}">
              <a16:creationId xmlns:a16="http://schemas.microsoft.com/office/drawing/2014/main" id="{D98A502C-290B-473E-A17F-BA48242E9FA9}"/>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507" name="直線コネクタ 506">
          <a:extLst>
            <a:ext uri="{FF2B5EF4-FFF2-40B4-BE49-F238E27FC236}">
              <a16:creationId xmlns:a16="http://schemas.microsoft.com/office/drawing/2014/main" id="{F3FE94FF-038B-49EC-90BA-18140589BFDF}"/>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508" name="テキスト ボックス 507">
          <a:extLst>
            <a:ext uri="{FF2B5EF4-FFF2-40B4-BE49-F238E27FC236}">
              <a16:creationId xmlns:a16="http://schemas.microsoft.com/office/drawing/2014/main" id="{64B6A28E-A8C0-4912-A77B-BF42D17E0FFA}"/>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9" name="直線コネクタ 508">
          <a:extLst>
            <a:ext uri="{FF2B5EF4-FFF2-40B4-BE49-F238E27FC236}">
              <a16:creationId xmlns:a16="http://schemas.microsoft.com/office/drawing/2014/main" id="{E0A76F8C-1827-4FF4-8879-90F14A13F588}"/>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10" name="テキスト ボックス 509">
          <a:extLst>
            <a:ext uri="{FF2B5EF4-FFF2-40B4-BE49-F238E27FC236}">
              <a16:creationId xmlns:a16="http://schemas.microsoft.com/office/drawing/2014/main" id="{3FC6E669-A802-47CE-8E22-520AB4A419E6}"/>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11" name="【学校施設】&#10;有形固定資産減価償却率グラフ枠">
          <a:extLst>
            <a:ext uri="{FF2B5EF4-FFF2-40B4-BE49-F238E27FC236}">
              <a16:creationId xmlns:a16="http://schemas.microsoft.com/office/drawing/2014/main" id="{520EEF9C-C4B2-4CC6-84E5-BE6BC19FD987}"/>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57150</xdr:rowOff>
    </xdr:from>
    <xdr:to>
      <xdr:col>85</xdr:col>
      <xdr:colOff>126364</xdr:colOff>
      <xdr:row>64</xdr:row>
      <xdr:rowOff>156210</xdr:rowOff>
    </xdr:to>
    <xdr:cxnSp macro="">
      <xdr:nvCxnSpPr>
        <xdr:cNvPr id="512" name="直線コネクタ 511">
          <a:extLst>
            <a:ext uri="{FF2B5EF4-FFF2-40B4-BE49-F238E27FC236}">
              <a16:creationId xmlns:a16="http://schemas.microsoft.com/office/drawing/2014/main" id="{1B0651A1-0E0D-4A02-A5D4-C6EDFA0EA974}"/>
            </a:ext>
          </a:extLst>
        </xdr:cNvPr>
        <xdr:cNvCxnSpPr/>
      </xdr:nvCxnSpPr>
      <xdr:spPr>
        <a:xfrm flipV="1">
          <a:off x="14695170" y="9286875"/>
          <a:ext cx="1269" cy="1235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160037</xdr:rowOff>
    </xdr:from>
    <xdr:ext cx="405111" cy="259045"/>
    <xdr:sp macro="" textlink="">
      <xdr:nvSpPr>
        <xdr:cNvPr id="513" name="【学校施設】&#10;有形固定資産減価償却率最小値テキスト">
          <a:extLst>
            <a:ext uri="{FF2B5EF4-FFF2-40B4-BE49-F238E27FC236}">
              <a16:creationId xmlns:a16="http://schemas.microsoft.com/office/drawing/2014/main" id="{0166868D-F003-42D1-A509-A9962489A801}"/>
            </a:ext>
          </a:extLst>
        </xdr:cNvPr>
        <xdr:cNvSpPr txBox="1"/>
      </xdr:nvSpPr>
      <xdr:spPr>
        <a:xfrm>
          <a:off x="14744700" y="10526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156210</xdr:rowOff>
    </xdr:from>
    <xdr:to>
      <xdr:col>86</xdr:col>
      <xdr:colOff>25400</xdr:colOff>
      <xdr:row>64</xdr:row>
      <xdr:rowOff>156210</xdr:rowOff>
    </xdr:to>
    <xdr:cxnSp macro="">
      <xdr:nvCxnSpPr>
        <xdr:cNvPr id="514" name="直線コネクタ 513">
          <a:extLst>
            <a:ext uri="{FF2B5EF4-FFF2-40B4-BE49-F238E27FC236}">
              <a16:creationId xmlns:a16="http://schemas.microsoft.com/office/drawing/2014/main" id="{FC1BBB31-81AB-425F-8B97-96C6AB3332AB}"/>
            </a:ext>
          </a:extLst>
        </xdr:cNvPr>
        <xdr:cNvCxnSpPr/>
      </xdr:nvCxnSpPr>
      <xdr:spPr>
        <a:xfrm>
          <a:off x="14611350" y="105225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3827</xdr:rowOff>
    </xdr:from>
    <xdr:ext cx="405111" cy="259045"/>
    <xdr:sp macro="" textlink="">
      <xdr:nvSpPr>
        <xdr:cNvPr id="515" name="【学校施設】&#10;有形固定資産減価償却率最大値テキスト">
          <a:extLst>
            <a:ext uri="{FF2B5EF4-FFF2-40B4-BE49-F238E27FC236}">
              <a16:creationId xmlns:a16="http://schemas.microsoft.com/office/drawing/2014/main" id="{8552D8A9-B5B8-445F-8C95-1569A6741F1B}"/>
            </a:ext>
          </a:extLst>
        </xdr:cNvPr>
        <xdr:cNvSpPr txBox="1"/>
      </xdr:nvSpPr>
      <xdr:spPr>
        <a:xfrm>
          <a:off x="14744700" y="9074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57150</xdr:rowOff>
    </xdr:from>
    <xdr:to>
      <xdr:col>86</xdr:col>
      <xdr:colOff>25400</xdr:colOff>
      <xdr:row>57</xdr:row>
      <xdr:rowOff>57150</xdr:rowOff>
    </xdr:to>
    <xdr:cxnSp macro="">
      <xdr:nvCxnSpPr>
        <xdr:cNvPr id="516" name="直線コネクタ 515">
          <a:extLst>
            <a:ext uri="{FF2B5EF4-FFF2-40B4-BE49-F238E27FC236}">
              <a16:creationId xmlns:a16="http://schemas.microsoft.com/office/drawing/2014/main" id="{5EBAD491-B97B-4209-8932-13737C088DCC}"/>
            </a:ext>
          </a:extLst>
        </xdr:cNvPr>
        <xdr:cNvCxnSpPr/>
      </xdr:nvCxnSpPr>
      <xdr:spPr>
        <a:xfrm>
          <a:off x="14611350" y="928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11447</xdr:rowOff>
    </xdr:from>
    <xdr:ext cx="405111" cy="259045"/>
    <xdr:sp macro="" textlink="">
      <xdr:nvSpPr>
        <xdr:cNvPr id="517" name="【学校施設】&#10;有形固定資産減価償却率平均値テキスト">
          <a:extLst>
            <a:ext uri="{FF2B5EF4-FFF2-40B4-BE49-F238E27FC236}">
              <a16:creationId xmlns:a16="http://schemas.microsoft.com/office/drawing/2014/main" id="{3C847053-61F4-40E5-AE1D-28B4F587B2EC}"/>
            </a:ext>
          </a:extLst>
        </xdr:cNvPr>
        <xdr:cNvSpPr txBox="1"/>
      </xdr:nvSpPr>
      <xdr:spPr>
        <a:xfrm>
          <a:off x="14744700" y="98856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33020</xdr:rowOff>
    </xdr:from>
    <xdr:to>
      <xdr:col>85</xdr:col>
      <xdr:colOff>177800</xdr:colOff>
      <xdr:row>61</xdr:row>
      <xdr:rowOff>134620</xdr:rowOff>
    </xdr:to>
    <xdr:sp macro="" textlink="">
      <xdr:nvSpPr>
        <xdr:cNvPr id="518" name="フローチャート: 判断 517">
          <a:extLst>
            <a:ext uri="{FF2B5EF4-FFF2-40B4-BE49-F238E27FC236}">
              <a16:creationId xmlns:a16="http://schemas.microsoft.com/office/drawing/2014/main" id="{218B8242-ABEF-4761-AF33-15CBAFF64CE3}"/>
            </a:ext>
          </a:extLst>
        </xdr:cNvPr>
        <xdr:cNvSpPr/>
      </xdr:nvSpPr>
      <xdr:spPr>
        <a:xfrm>
          <a:off x="14649450" y="99072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158750</xdr:rowOff>
    </xdr:from>
    <xdr:to>
      <xdr:col>81</xdr:col>
      <xdr:colOff>101600</xdr:colOff>
      <xdr:row>61</xdr:row>
      <xdr:rowOff>88900</xdr:rowOff>
    </xdr:to>
    <xdr:sp macro="" textlink="">
      <xdr:nvSpPr>
        <xdr:cNvPr id="519" name="フローチャート: 判断 518">
          <a:extLst>
            <a:ext uri="{FF2B5EF4-FFF2-40B4-BE49-F238E27FC236}">
              <a16:creationId xmlns:a16="http://schemas.microsoft.com/office/drawing/2014/main" id="{4DB3093B-B7D6-4F71-83E0-5A16A02F642C}"/>
            </a:ext>
          </a:extLst>
        </xdr:cNvPr>
        <xdr:cNvSpPr/>
      </xdr:nvSpPr>
      <xdr:spPr>
        <a:xfrm>
          <a:off x="13887450" y="9877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158750</xdr:rowOff>
    </xdr:from>
    <xdr:to>
      <xdr:col>76</xdr:col>
      <xdr:colOff>165100</xdr:colOff>
      <xdr:row>61</xdr:row>
      <xdr:rowOff>88900</xdr:rowOff>
    </xdr:to>
    <xdr:sp macro="" textlink="">
      <xdr:nvSpPr>
        <xdr:cNvPr id="520" name="フローチャート: 判断 519">
          <a:extLst>
            <a:ext uri="{FF2B5EF4-FFF2-40B4-BE49-F238E27FC236}">
              <a16:creationId xmlns:a16="http://schemas.microsoft.com/office/drawing/2014/main" id="{BA48F90F-94EB-4797-BF7B-C729CC168BEE}"/>
            </a:ext>
          </a:extLst>
        </xdr:cNvPr>
        <xdr:cNvSpPr/>
      </xdr:nvSpPr>
      <xdr:spPr>
        <a:xfrm>
          <a:off x="13096875" y="98774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78740</xdr:rowOff>
    </xdr:from>
    <xdr:to>
      <xdr:col>72</xdr:col>
      <xdr:colOff>38100</xdr:colOff>
      <xdr:row>61</xdr:row>
      <xdr:rowOff>8890</xdr:rowOff>
    </xdr:to>
    <xdr:sp macro="" textlink="">
      <xdr:nvSpPr>
        <xdr:cNvPr id="521" name="フローチャート: 判断 520">
          <a:extLst>
            <a:ext uri="{FF2B5EF4-FFF2-40B4-BE49-F238E27FC236}">
              <a16:creationId xmlns:a16="http://schemas.microsoft.com/office/drawing/2014/main" id="{51DC7586-C577-40C7-8834-F5814D76C588}"/>
            </a:ext>
          </a:extLst>
        </xdr:cNvPr>
        <xdr:cNvSpPr/>
      </xdr:nvSpPr>
      <xdr:spPr>
        <a:xfrm>
          <a:off x="12296775" y="97942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86360</xdr:rowOff>
    </xdr:from>
    <xdr:to>
      <xdr:col>67</xdr:col>
      <xdr:colOff>101600</xdr:colOff>
      <xdr:row>61</xdr:row>
      <xdr:rowOff>16510</xdr:rowOff>
    </xdr:to>
    <xdr:sp macro="" textlink="">
      <xdr:nvSpPr>
        <xdr:cNvPr id="522" name="フローチャート: 判断 521">
          <a:extLst>
            <a:ext uri="{FF2B5EF4-FFF2-40B4-BE49-F238E27FC236}">
              <a16:creationId xmlns:a16="http://schemas.microsoft.com/office/drawing/2014/main" id="{711F5FFD-1D29-43D2-B203-059BC9E23545}"/>
            </a:ext>
          </a:extLst>
        </xdr:cNvPr>
        <xdr:cNvSpPr/>
      </xdr:nvSpPr>
      <xdr:spPr>
        <a:xfrm>
          <a:off x="11487150" y="979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23" name="テキスト ボックス 522">
          <a:extLst>
            <a:ext uri="{FF2B5EF4-FFF2-40B4-BE49-F238E27FC236}">
              <a16:creationId xmlns:a16="http://schemas.microsoft.com/office/drawing/2014/main" id="{343DA052-68F6-4614-9A71-45029AA2377E}"/>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24" name="テキスト ボックス 523">
          <a:extLst>
            <a:ext uri="{FF2B5EF4-FFF2-40B4-BE49-F238E27FC236}">
              <a16:creationId xmlns:a16="http://schemas.microsoft.com/office/drawing/2014/main" id="{31524D4A-618B-4049-9E73-ACD379D65809}"/>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5" name="テキスト ボックス 524">
          <a:extLst>
            <a:ext uri="{FF2B5EF4-FFF2-40B4-BE49-F238E27FC236}">
              <a16:creationId xmlns:a16="http://schemas.microsoft.com/office/drawing/2014/main" id="{8FD09D31-E59C-45A9-8390-FF190958A634}"/>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6" name="テキスト ボックス 525">
          <a:extLst>
            <a:ext uri="{FF2B5EF4-FFF2-40B4-BE49-F238E27FC236}">
              <a16:creationId xmlns:a16="http://schemas.microsoft.com/office/drawing/2014/main" id="{DE067982-E35C-412A-A68A-1F231BF258E7}"/>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7" name="テキスト ボックス 526">
          <a:extLst>
            <a:ext uri="{FF2B5EF4-FFF2-40B4-BE49-F238E27FC236}">
              <a16:creationId xmlns:a16="http://schemas.microsoft.com/office/drawing/2014/main" id="{015AB1FB-CC27-40CA-A321-E6773FF91795}"/>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6350</xdr:rowOff>
    </xdr:from>
    <xdr:to>
      <xdr:col>85</xdr:col>
      <xdr:colOff>177800</xdr:colOff>
      <xdr:row>57</xdr:row>
      <xdr:rowOff>107950</xdr:rowOff>
    </xdr:to>
    <xdr:sp macro="" textlink="">
      <xdr:nvSpPr>
        <xdr:cNvPr id="528" name="楕円 527">
          <a:extLst>
            <a:ext uri="{FF2B5EF4-FFF2-40B4-BE49-F238E27FC236}">
              <a16:creationId xmlns:a16="http://schemas.microsoft.com/office/drawing/2014/main" id="{F16486B7-9797-411F-9753-0EE84F6332AA}"/>
            </a:ext>
          </a:extLst>
        </xdr:cNvPr>
        <xdr:cNvSpPr/>
      </xdr:nvSpPr>
      <xdr:spPr>
        <a:xfrm>
          <a:off x="14649450" y="92392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130827</xdr:rowOff>
    </xdr:from>
    <xdr:ext cx="405111" cy="259045"/>
    <xdr:sp macro="" textlink="">
      <xdr:nvSpPr>
        <xdr:cNvPr id="529" name="【学校施設】&#10;有形固定資産減価償却率該当値テキスト">
          <a:extLst>
            <a:ext uri="{FF2B5EF4-FFF2-40B4-BE49-F238E27FC236}">
              <a16:creationId xmlns:a16="http://schemas.microsoft.com/office/drawing/2014/main" id="{35A7E625-5602-4C9A-9433-F00D9C220829}"/>
            </a:ext>
          </a:extLst>
        </xdr:cNvPr>
        <xdr:cNvSpPr txBox="1"/>
      </xdr:nvSpPr>
      <xdr:spPr>
        <a:xfrm>
          <a:off x="14744700" y="9198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93980</xdr:rowOff>
    </xdr:from>
    <xdr:to>
      <xdr:col>81</xdr:col>
      <xdr:colOff>101600</xdr:colOff>
      <xdr:row>57</xdr:row>
      <xdr:rowOff>24130</xdr:rowOff>
    </xdr:to>
    <xdr:sp macro="" textlink="">
      <xdr:nvSpPr>
        <xdr:cNvPr id="530" name="楕円 529">
          <a:extLst>
            <a:ext uri="{FF2B5EF4-FFF2-40B4-BE49-F238E27FC236}">
              <a16:creationId xmlns:a16="http://schemas.microsoft.com/office/drawing/2014/main" id="{A663524B-E072-4210-BA43-CA22F378235C}"/>
            </a:ext>
          </a:extLst>
        </xdr:cNvPr>
        <xdr:cNvSpPr/>
      </xdr:nvSpPr>
      <xdr:spPr>
        <a:xfrm>
          <a:off x="13887450" y="91617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56</xdr:row>
      <xdr:rowOff>144780</xdr:rowOff>
    </xdr:from>
    <xdr:to>
      <xdr:col>85</xdr:col>
      <xdr:colOff>127000</xdr:colOff>
      <xdr:row>57</xdr:row>
      <xdr:rowOff>57150</xdr:rowOff>
    </xdr:to>
    <xdr:cxnSp macro="">
      <xdr:nvCxnSpPr>
        <xdr:cNvPr id="531" name="直線コネクタ 530">
          <a:extLst>
            <a:ext uri="{FF2B5EF4-FFF2-40B4-BE49-F238E27FC236}">
              <a16:creationId xmlns:a16="http://schemas.microsoft.com/office/drawing/2014/main" id="{17947949-7B1B-49A9-83BF-7EC3ED28100B}"/>
            </a:ext>
          </a:extLst>
        </xdr:cNvPr>
        <xdr:cNvCxnSpPr/>
      </xdr:nvCxnSpPr>
      <xdr:spPr>
        <a:xfrm>
          <a:off x="13935075" y="9209405"/>
          <a:ext cx="762000" cy="77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40640</xdr:rowOff>
    </xdr:from>
    <xdr:to>
      <xdr:col>76</xdr:col>
      <xdr:colOff>165100</xdr:colOff>
      <xdr:row>56</xdr:row>
      <xdr:rowOff>142240</xdr:rowOff>
    </xdr:to>
    <xdr:sp macro="" textlink="">
      <xdr:nvSpPr>
        <xdr:cNvPr id="532" name="楕円 531">
          <a:extLst>
            <a:ext uri="{FF2B5EF4-FFF2-40B4-BE49-F238E27FC236}">
              <a16:creationId xmlns:a16="http://schemas.microsoft.com/office/drawing/2014/main" id="{3DA80338-C944-4070-8DE3-C3BCD1781CC4}"/>
            </a:ext>
          </a:extLst>
        </xdr:cNvPr>
        <xdr:cNvSpPr/>
      </xdr:nvSpPr>
      <xdr:spPr>
        <a:xfrm>
          <a:off x="13096875" y="91084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91440</xdr:rowOff>
    </xdr:from>
    <xdr:to>
      <xdr:col>81</xdr:col>
      <xdr:colOff>50800</xdr:colOff>
      <xdr:row>56</xdr:row>
      <xdr:rowOff>144780</xdr:rowOff>
    </xdr:to>
    <xdr:cxnSp macro="">
      <xdr:nvCxnSpPr>
        <xdr:cNvPr id="533" name="直線コネクタ 532">
          <a:extLst>
            <a:ext uri="{FF2B5EF4-FFF2-40B4-BE49-F238E27FC236}">
              <a16:creationId xmlns:a16="http://schemas.microsoft.com/office/drawing/2014/main" id="{85E8C453-A502-46AA-ACCE-F5B81278B49A}"/>
            </a:ext>
          </a:extLst>
        </xdr:cNvPr>
        <xdr:cNvCxnSpPr/>
      </xdr:nvCxnSpPr>
      <xdr:spPr>
        <a:xfrm>
          <a:off x="13144500" y="9156065"/>
          <a:ext cx="790575"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2540</xdr:rowOff>
    </xdr:from>
    <xdr:to>
      <xdr:col>72</xdr:col>
      <xdr:colOff>38100</xdr:colOff>
      <xdr:row>56</xdr:row>
      <xdr:rowOff>104140</xdr:rowOff>
    </xdr:to>
    <xdr:sp macro="" textlink="">
      <xdr:nvSpPr>
        <xdr:cNvPr id="534" name="楕円 533">
          <a:extLst>
            <a:ext uri="{FF2B5EF4-FFF2-40B4-BE49-F238E27FC236}">
              <a16:creationId xmlns:a16="http://schemas.microsoft.com/office/drawing/2014/main" id="{91B9F9C5-0921-42A1-AEDE-B37CBCD1CFED}"/>
            </a:ext>
          </a:extLst>
        </xdr:cNvPr>
        <xdr:cNvSpPr/>
      </xdr:nvSpPr>
      <xdr:spPr>
        <a:xfrm>
          <a:off x="12296775" y="90703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53340</xdr:rowOff>
    </xdr:from>
    <xdr:to>
      <xdr:col>76</xdr:col>
      <xdr:colOff>114300</xdr:colOff>
      <xdr:row>56</xdr:row>
      <xdr:rowOff>91440</xdr:rowOff>
    </xdr:to>
    <xdr:cxnSp macro="">
      <xdr:nvCxnSpPr>
        <xdr:cNvPr id="535" name="直線コネクタ 534">
          <a:extLst>
            <a:ext uri="{FF2B5EF4-FFF2-40B4-BE49-F238E27FC236}">
              <a16:creationId xmlns:a16="http://schemas.microsoft.com/office/drawing/2014/main" id="{BAA87C92-D2DB-4823-AC36-DB3A4038E43A}"/>
            </a:ext>
          </a:extLst>
        </xdr:cNvPr>
        <xdr:cNvCxnSpPr/>
      </xdr:nvCxnSpPr>
      <xdr:spPr>
        <a:xfrm>
          <a:off x="12344400" y="911796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55</xdr:row>
      <xdr:rowOff>132080</xdr:rowOff>
    </xdr:from>
    <xdr:to>
      <xdr:col>67</xdr:col>
      <xdr:colOff>101600</xdr:colOff>
      <xdr:row>56</xdr:row>
      <xdr:rowOff>62230</xdr:rowOff>
    </xdr:to>
    <xdr:sp macro="" textlink="">
      <xdr:nvSpPr>
        <xdr:cNvPr id="536" name="楕円 535">
          <a:extLst>
            <a:ext uri="{FF2B5EF4-FFF2-40B4-BE49-F238E27FC236}">
              <a16:creationId xmlns:a16="http://schemas.microsoft.com/office/drawing/2014/main" id="{13CFD50E-46DE-485F-9867-6EFE75DCFBD4}"/>
            </a:ext>
          </a:extLst>
        </xdr:cNvPr>
        <xdr:cNvSpPr/>
      </xdr:nvSpPr>
      <xdr:spPr>
        <a:xfrm>
          <a:off x="11487150" y="90379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11430</xdr:rowOff>
    </xdr:from>
    <xdr:to>
      <xdr:col>71</xdr:col>
      <xdr:colOff>177800</xdr:colOff>
      <xdr:row>56</xdr:row>
      <xdr:rowOff>53340</xdr:rowOff>
    </xdr:to>
    <xdr:cxnSp macro="">
      <xdr:nvCxnSpPr>
        <xdr:cNvPr id="537" name="直線コネクタ 536">
          <a:extLst>
            <a:ext uri="{FF2B5EF4-FFF2-40B4-BE49-F238E27FC236}">
              <a16:creationId xmlns:a16="http://schemas.microsoft.com/office/drawing/2014/main" id="{78244286-4923-483D-A17C-088516C18A5F}"/>
            </a:ext>
          </a:extLst>
        </xdr:cNvPr>
        <xdr:cNvCxnSpPr/>
      </xdr:nvCxnSpPr>
      <xdr:spPr>
        <a:xfrm>
          <a:off x="11534775" y="9076055"/>
          <a:ext cx="809625"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80027</xdr:rowOff>
    </xdr:from>
    <xdr:ext cx="405111" cy="259045"/>
    <xdr:sp macro="" textlink="">
      <xdr:nvSpPr>
        <xdr:cNvPr id="538" name="n_1aveValue【学校施設】&#10;有形固定資産減価償却率">
          <a:extLst>
            <a:ext uri="{FF2B5EF4-FFF2-40B4-BE49-F238E27FC236}">
              <a16:creationId xmlns:a16="http://schemas.microsoft.com/office/drawing/2014/main" id="{C0C72572-360D-44F2-B54E-E1059CC2D126}"/>
            </a:ext>
          </a:extLst>
        </xdr:cNvPr>
        <xdr:cNvSpPr txBox="1"/>
      </xdr:nvSpPr>
      <xdr:spPr>
        <a:xfrm>
          <a:off x="13745219" y="996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80027</xdr:rowOff>
    </xdr:from>
    <xdr:ext cx="405111" cy="259045"/>
    <xdr:sp macro="" textlink="">
      <xdr:nvSpPr>
        <xdr:cNvPr id="539" name="n_2aveValue【学校施設】&#10;有形固定資産減価償却率">
          <a:extLst>
            <a:ext uri="{FF2B5EF4-FFF2-40B4-BE49-F238E27FC236}">
              <a16:creationId xmlns:a16="http://schemas.microsoft.com/office/drawing/2014/main" id="{8F850E12-A72D-4AE8-BAFC-18F29CFE2A62}"/>
            </a:ext>
          </a:extLst>
        </xdr:cNvPr>
        <xdr:cNvSpPr txBox="1"/>
      </xdr:nvSpPr>
      <xdr:spPr>
        <a:xfrm>
          <a:off x="12964169" y="996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17</xdr:rowOff>
    </xdr:from>
    <xdr:ext cx="405111" cy="259045"/>
    <xdr:sp macro="" textlink="">
      <xdr:nvSpPr>
        <xdr:cNvPr id="540" name="n_3aveValue【学校施設】&#10;有形固定資産減価償却率">
          <a:extLst>
            <a:ext uri="{FF2B5EF4-FFF2-40B4-BE49-F238E27FC236}">
              <a16:creationId xmlns:a16="http://schemas.microsoft.com/office/drawing/2014/main" id="{37FA760F-C296-45BA-9716-761D982109FC}"/>
            </a:ext>
          </a:extLst>
        </xdr:cNvPr>
        <xdr:cNvSpPr txBox="1"/>
      </xdr:nvSpPr>
      <xdr:spPr>
        <a:xfrm>
          <a:off x="12164069" y="987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7637</xdr:rowOff>
    </xdr:from>
    <xdr:ext cx="405111" cy="259045"/>
    <xdr:sp macro="" textlink="">
      <xdr:nvSpPr>
        <xdr:cNvPr id="541" name="n_4aveValue【学校施設】&#10;有形固定資産減価償却率">
          <a:extLst>
            <a:ext uri="{FF2B5EF4-FFF2-40B4-BE49-F238E27FC236}">
              <a16:creationId xmlns:a16="http://schemas.microsoft.com/office/drawing/2014/main" id="{42410CD1-7188-4922-A2F2-D540E1A437CE}"/>
            </a:ext>
          </a:extLst>
        </xdr:cNvPr>
        <xdr:cNvSpPr txBox="1"/>
      </xdr:nvSpPr>
      <xdr:spPr>
        <a:xfrm>
          <a:off x="11354444" y="988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40657</xdr:rowOff>
    </xdr:from>
    <xdr:ext cx="405111" cy="259045"/>
    <xdr:sp macro="" textlink="">
      <xdr:nvSpPr>
        <xdr:cNvPr id="542" name="n_1mainValue【学校施設】&#10;有形固定資産減価償却率">
          <a:extLst>
            <a:ext uri="{FF2B5EF4-FFF2-40B4-BE49-F238E27FC236}">
              <a16:creationId xmlns:a16="http://schemas.microsoft.com/office/drawing/2014/main" id="{E74D64DE-B899-424C-8731-D7B5E128B572}"/>
            </a:ext>
          </a:extLst>
        </xdr:cNvPr>
        <xdr:cNvSpPr txBox="1"/>
      </xdr:nvSpPr>
      <xdr:spPr>
        <a:xfrm>
          <a:off x="13745219" y="8946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54</xdr:row>
      <xdr:rowOff>158767</xdr:rowOff>
    </xdr:from>
    <xdr:ext cx="405111" cy="259045"/>
    <xdr:sp macro="" textlink="">
      <xdr:nvSpPr>
        <xdr:cNvPr id="543" name="n_2mainValue【学校施設】&#10;有形固定資産減価償却率">
          <a:extLst>
            <a:ext uri="{FF2B5EF4-FFF2-40B4-BE49-F238E27FC236}">
              <a16:creationId xmlns:a16="http://schemas.microsoft.com/office/drawing/2014/main" id="{89706A7C-0A18-40A3-8DE0-06835391A5BC}"/>
            </a:ext>
          </a:extLst>
        </xdr:cNvPr>
        <xdr:cNvSpPr txBox="1"/>
      </xdr:nvSpPr>
      <xdr:spPr>
        <a:xfrm>
          <a:off x="12964169" y="8905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54</xdr:row>
      <xdr:rowOff>120667</xdr:rowOff>
    </xdr:from>
    <xdr:ext cx="405111" cy="259045"/>
    <xdr:sp macro="" textlink="">
      <xdr:nvSpPr>
        <xdr:cNvPr id="544" name="n_3mainValue【学校施設】&#10;有形固定資産減価償却率">
          <a:extLst>
            <a:ext uri="{FF2B5EF4-FFF2-40B4-BE49-F238E27FC236}">
              <a16:creationId xmlns:a16="http://schemas.microsoft.com/office/drawing/2014/main" id="{216C74C9-E2FF-43EF-ACB6-EA4EA0107815}"/>
            </a:ext>
          </a:extLst>
        </xdr:cNvPr>
        <xdr:cNvSpPr txBox="1"/>
      </xdr:nvSpPr>
      <xdr:spPr>
        <a:xfrm>
          <a:off x="12164069" y="8867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78757</xdr:rowOff>
    </xdr:from>
    <xdr:ext cx="405111" cy="259045"/>
    <xdr:sp macro="" textlink="">
      <xdr:nvSpPr>
        <xdr:cNvPr id="545" name="n_4mainValue【学校施設】&#10;有形固定資産減価償却率">
          <a:extLst>
            <a:ext uri="{FF2B5EF4-FFF2-40B4-BE49-F238E27FC236}">
              <a16:creationId xmlns:a16="http://schemas.microsoft.com/office/drawing/2014/main" id="{97A1B8D8-8E7D-43EE-A2B4-AB94F014D18B}"/>
            </a:ext>
          </a:extLst>
        </xdr:cNvPr>
        <xdr:cNvSpPr txBox="1"/>
      </xdr:nvSpPr>
      <xdr:spPr>
        <a:xfrm>
          <a:off x="11354444" y="882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6" name="正方形/長方形 545">
          <a:extLst>
            <a:ext uri="{FF2B5EF4-FFF2-40B4-BE49-F238E27FC236}">
              <a16:creationId xmlns:a16="http://schemas.microsoft.com/office/drawing/2014/main" id="{B8F0E6B4-B94F-446C-9563-418A401895C8}"/>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7" name="正方形/長方形 546">
          <a:extLst>
            <a:ext uri="{FF2B5EF4-FFF2-40B4-BE49-F238E27FC236}">
              <a16:creationId xmlns:a16="http://schemas.microsoft.com/office/drawing/2014/main" id="{DC0929F1-D496-47A2-BEE2-C871CB4C7580}"/>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8" name="正方形/長方形 547">
          <a:extLst>
            <a:ext uri="{FF2B5EF4-FFF2-40B4-BE49-F238E27FC236}">
              <a16:creationId xmlns:a16="http://schemas.microsoft.com/office/drawing/2014/main" id="{C7E80455-AF0F-4710-8E64-2162F93BB2B3}"/>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9" name="正方形/長方形 548">
          <a:extLst>
            <a:ext uri="{FF2B5EF4-FFF2-40B4-BE49-F238E27FC236}">
              <a16:creationId xmlns:a16="http://schemas.microsoft.com/office/drawing/2014/main" id="{C5DF10AE-84E6-44A0-B96B-BBFFC1DB9419}"/>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50" name="正方形/長方形 549">
          <a:extLst>
            <a:ext uri="{FF2B5EF4-FFF2-40B4-BE49-F238E27FC236}">
              <a16:creationId xmlns:a16="http://schemas.microsoft.com/office/drawing/2014/main" id="{0F96CA55-B5AB-4A47-8A97-73C6B239C8C8}"/>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51" name="正方形/長方形 550">
          <a:extLst>
            <a:ext uri="{FF2B5EF4-FFF2-40B4-BE49-F238E27FC236}">
              <a16:creationId xmlns:a16="http://schemas.microsoft.com/office/drawing/2014/main" id="{6FC44568-E0B5-4295-91DC-92FA31922FBE}"/>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52" name="テキスト ボックス 551">
          <a:extLst>
            <a:ext uri="{FF2B5EF4-FFF2-40B4-BE49-F238E27FC236}">
              <a16:creationId xmlns:a16="http://schemas.microsoft.com/office/drawing/2014/main" id="{C328FE68-4807-411D-9D40-2D54101372A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53" name="直線コネクタ 552">
          <a:extLst>
            <a:ext uri="{FF2B5EF4-FFF2-40B4-BE49-F238E27FC236}">
              <a16:creationId xmlns:a16="http://schemas.microsoft.com/office/drawing/2014/main" id="{9BF59AF4-F7CF-45B5-9134-908B57384ABC}"/>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54" name="テキスト ボックス 553">
          <a:extLst>
            <a:ext uri="{FF2B5EF4-FFF2-40B4-BE49-F238E27FC236}">
              <a16:creationId xmlns:a16="http://schemas.microsoft.com/office/drawing/2014/main" id="{05D2A439-83B7-4B3B-B168-A3C447B3F703}"/>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555" name="直線コネクタ 554">
          <a:extLst>
            <a:ext uri="{FF2B5EF4-FFF2-40B4-BE49-F238E27FC236}">
              <a16:creationId xmlns:a16="http://schemas.microsoft.com/office/drawing/2014/main" id="{30BB00F2-9417-4796-9D5F-69CC5D13F7B7}"/>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556" name="テキスト ボックス 555">
          <a:extLst>
            <a:ext uri="{FF2B5EF4-FFF2-40B4-BE49-F238E27FC236}">
              <a16:creationId xmlns:a16="http://schemas.microsoft.com/office/drawing/2014/main" id="{8DD78BF1-5C16-44BF-9669-139123074B67}"/>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557" name="直線コネクタ 556">
          <a:extLst>
            <a:ext uri="{FF2B5EF4-FFF2-40B4-BE49-F238E27FC236}">
              <a16:creationId xmlns:a16="http://schemas.microsoft.com/office/drawing/2014/main" id="{A4BEEC14-7223-4949-946F-B1F15B8C5238}"/>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558" name="テキスト ボックス 557">
          <a:extLst>
            <a:ext uri="{FF2B5EF4-FFF2-40B4-BE49-F238E27FC236}">
              <a16:creationId xmlns:a16="http://schemas.microsoft.com/office/drawing/2014/main" id="{D0CE527B-2D5A-48F2-9E56-21AB3D9933E7}"/>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559" name="直線コネクタ 558">
          <a:extLst>
            <a:ext uri="{FF2B5EF4-FFF2-40B4-BE49-F238E27FC236}">
              <a16:creationId xmlns:a16="http://schemas.microsoft.com/office/drawing/2014/main" id="{D38DF778-6356-42CB-B0A3-E74B5A30B25D}"/>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560" name="テキスト ボックス 559">
          <a:extLst>
            <a:ext uri="{FF2B5EF4-FFF2-40B4-BE49-F238E27FC236}">
              <a16:creationId xmlns:a16="http://schemas.microsoft.com/office/drawing/2014/main" id="{5E967601-0577-4381-A2F5-F0318DA380FB}"/>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561" name="直線コネクタ 560">
          <a:extLst>
            <a:ext uri="{FF2B5EF4-FFF2-40B4-BE49-F238E27FC236}">
              <a16:creationId xmlns:a16="http://schemas.microsoft.com/office/drawing/2014/main" id="{18CDCA4F-D7EA-4714-91AD-00AC4D6E6FEA}"/>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562" name="テキスト ボックス 561">
          <a:extLst>
            <a:ext uri="{FF2B5EF4-FFF2-40B4-BE49-F238E27FC236}">
              <a16:creationId xmlns:a16="http://schemas.microsoft.com/office/drawing/2014/main" id="{A75E51BF-ED68-4DB2-A9F6-1F1C6EEB653D}"/>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3" name="直線コネクタ 562">
          <a:extLst>
            <a:ext uri="{FF2B5EF4-FFF2-40B4-BE49-F238E27FC236}">
              <a16:creationId xmlns:a16="http://schemas.microsoft.com/office/drawing/2014/main" id="{A1ADD88D-072F-4208-B2B5-95255C6872D8}"/>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4" name="テキスト ボックス 563">
          <a:extLst>
            <a:ext uri="{FF2B5EF4-FFF2-40B4-BE49-F238E27FC236}">
              <a16:creationId xmlns:a16="http://schemas.microsoft.com/office/drawing/2014/main" id="{BC449913-1B86-4FED-B98D-E92DC8367EE2}"/>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5" name="【学校施設】&#10;一人当たり面積グラフ枠">
          <a:extLst>
            <a:ext uri="{FF2B5EF4-FFF2-40B4-BE49-F238E27FC236}">
              <a16:creationId xmlns:a16="http://schemas.microsoft.com/office/drawing/2014/main" id="{FC8E3F05-8CF6-4696-8B42-1402CF7871EB}"/>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146304</xdr:rowOff>
    </xdr:from>
    <xdr:to>
      <xdr:col>116</xdr:col>
      <xdr:colOff>62864</xdr:colOff>
      <xdr:row>63</xdr:row>
      <xdr:rowOff>25146</xdr:rowOff>
    </xdr:to>
    <xdr:cxnSp macro="">
      <xdr:nvCxnSpPr>
        <xdr:cNvPr id="566" name="直線コネクタ 565">
          <a:extLst>
            <a:ext uri="{FF2B5EF4-FFF2-40B4-BE49-F238E27FC236}">
              <a16:creationId xmlns:a16="http://schemas.microsoft.com/office/drawing/2014/main" id="{A5D8931A-B461-4ED0-B78E-2A18CD40A99D}"/>
            </a:ext>
          </a:extLst>
        </xdr:cNvPr>
        <xdr:cNvCxnSpPr/>
      </xdr:nvCxnSpPr>
      <xdr:spPr>
        <a:xfrm flipV="1">
          <a:off x="19952970" y="9049004"/>
          <a:ext cx="1269" cy="11805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28973</xdr:rowOff>
    </xdr:from>
    <xdr:ext cx="469744" cy="259045"/>
    <xdr:sp macro="" textlink="">
      <xdr:nvSpPr>
        <xdr:cNvPr id="567" name="【学校施設】&#10;一人当たり面積最小値テキスト">
          <a:extLst>
            <a:ext uri="{FF2B5EF4-FFF2-40B4-BE49-F238E27FC236}">
              <a16:creationId xmlns:a16="http://schemas.microsoft.com/office/drawing/2014/main" id="{3C04B895-2817-40B9-95BF-0B354B6B959A}"/>
            </a:ext>
          </a:extLst>
        </xdr:cNvPr>
        <xdr:cNvSpPr txBox="1"/>
      </xdr:nvSpPr>
      <xdr:spPr>
        <a:xfrm>
          <a:off x="20002500" y="1022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25146</xdr:rowOff>
    </xdr:from>
    <xdr:to>
      <xdr:col>116</xdr:col>
      <xdr:colOff>152400</xdr:colOff>
      <xdr:row>63</xdr:row>
      <xdr:rowOff>25146</xdr:rowOff>
    </xdr:to>
    <xdr:cxnSp macro="">
      <xdr:nvCxnSpPr>
        <xdr:cNvPr id="568" name="直線コネクタ 567">
          <a:extLst>
            <a:ext uri="{FF2B5EF4-FFF2-40B4-BE49-F238E27FC236}">
              <a16:creationId xmlns:a16="http://schemas.microsoft.com/office/drawing/2014/main" id="{0D711451-1382-43A1-BF27-67C8CA5F280B}"/>
            </a:ext>
          </a:extLst>
        </xdr:cNvPr>
        <xdr:cNvCxnSpPr/>
      </xdr:nvCxnSpPr>
      <xdr:spPr>
        <a:xfrm>
          <a:off x="19878675" y="1022959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92981</xdr:rowOff>
    </xdr:from>
    <xdr:ext cx="469744" cy="259045"/>
    <xdr:sp macro="" textlink="">
      <xdr:nvSpPr>
        <xdr:cNvPr id="569" name="【学校施設】&#10;一人当たり面積最大値テキスト">
          <a:extLst>
            <a:ext uri="{FF2B5EF4-FFF2-40B4-BE49-F238E27FC236}">
              <a16:creationId xmlns:a16="http://schemas.microsoft.com/office/drawing/2014/main" id="{5BEC959E-22D4-40DF-BDE3-C62828A1E159}"/>
            </a:ext>
          </a:extLst>
        </xdr:cNvPr>
        <xdr:cNvSpPr txBox="1"/>
      </xdr:nvSpPr>
      <xdr:spPr>
        <a:xfrm>
          <a:off x="20002500" y="8836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146304</xdr:rowOff>
    </xdr:from>
    <xdr:to>
      <xdr:col>116</xdr:col>
      <xdr:colOff>152400</xdr:colOff>
      <xdr:row>55</xdr:row>
      <xdr:rowOff>146304</xdr:rowOff>
    </xdr:to>
    <xdr:cxnSp macro="">
      <xdr:nvCxnSpPr>
        <xdr:cNvPr id="570" name="直線コネクタ 569">
          <a:extLst>
            <a:ext uri="{FF2B5EF4-FFF2-40B4-BE49-F238E27FC236}">
              <a16:creationId xmlns:a16="http://schemas.microsoft.com/office/drawing/2014/main" id="{E5EFD28F-00A1-4142-842D-F05F22C3F2E3}"/>
            </a:ext>
          </a:extLst>
        </xdr:cNvPr>
        <xdr:cNvCxnSpPr/>
      </xdr:nvCxnSpPr>
      <xdr:spPr>
        <a:xfrm>
          <a:off x="19878675" y="904900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42943</xdr:rowOff>
    </xdr:from>
    <xdr:ext cx="469744" cy="259045"/>
    <xdr:sp macro="" textlink="">
      <xdr:nvSpPr>
        <xdr:cNvPr id="571" name="【学校施設】&#10;一人当たり面積平均値テキスト">
          <a:extLst>
            <a:ext uri="{FF2B5EF4-FFF2-40B4-BE49-F238E27FC236}">
              <a16:creationId xmlns:a16="http://schemas.microsoft.com/office/drawing/2014/main" id="{14B28269-320D-4BF2-8419-A71250AD9F04}"/>
            </a:ext>
          </a:extLst>
        </xdr:cNvPr>
        <xdr:cNvSpPr txBox="1"/>
      </xdr:nvSpPr>
      <xdr:spPr>
        <a:xfrm>
          <a:off x="20002500" y="976161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20066</xdr:rowOff>
    </xdr:from>
    <xdr:to>
      <xdr:col>116</xdr:col>
      <xdr:colOff>114300</xdr:colOff>
      <xdr:row>61</xdr:row>
      <xdr:rowOff>121666</xdr:rowOff>
    </xdr:to>
    <xdr:sp macro="" textlink="">
      <xdr:nvSpPr>
        <xdr:cNvPr id="572" name="フローチャート: 判断 571">
          <a:extLst>
            <a:ext uri="{FF2B5EF4-FFF2-40B4-BE49-F238E27FC236}">
              <a16:creationId xmlns:a16="http://schemas.microsoft.com/office/drawing/2014/main" id="{3EDF780C-33F2-47CD-80A1-E9C1B9AE519B}"/>
            </a:ext>
          </a:extLst>
        </xdr:cNvPr>
        <xdr:cNvSpPr/>
      </xdr:nvSpPr>
      <xdr:spPr>
        <a:xfrm>
          <a:off x="19897725" y="989749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15494</xdr:rowOff>
    </xdr:from>
    <xdr:to>
      <xdr:col>112</xdr:col>
      <xdr:colOff>38100</xdr:colOff>
      <xdr:row>61</xdr:row>
      <xdr:rowOff>117094</xdr:rowOff>
    </xdr:to>
    <xdr:sp macro="" textlink="">
      <xdr:nvSpPr>
        <xdr:cNvPr id="573" name="フローチャート: 判断 572">
          <a:extLst>
            <a:ext uri="{FF2B5EF4-FFF2-40B4-BE49-F238E27FC236}">
              <a16:creationId xmlns:a16="http://schemas.microsoft.com/office/drawing/2014/main" id="{58E5BBF6-3EA5-41CA-BF23-2853CA3AFDEA}"/>
            </a:ext>
          </a:extLst>
        </xdr:cNvPr>
        <xdr:cNvSpPr/>
      </xdr:nvSpPr>
      <xdr:spPr>
        <a:xfrm>
          <a:off x="19154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90932</xdr:rowOff>
    </xdr:from>
    <xdr:to>
      <xdr:col>107</xdr:col>
      <xdr:colOff>101600</xdr:colOff>
      <xdr:row>62</xdr:row>
      <xdr:rowOff>21082</xdr:rowOff>
    </xdr:to>
    <xdr:sp macro="" textlink="">
      <xdr:nvSpPr>
        <xdr:cNvPr id="574" name="フローチャート: 判断 573">
          <a:extLst>
            <a:ext uri="{FF2B5EF4-FFF2-40B4-BE49-F238E27FC236}">
              <a16:creationId xmlns:a16="http://schemas.microsoft.com/office/drawing/2014/main" id="{CA13B804-3E3E-4B98-86B6-C580FEE8FD09}"/>
            </a:ext>
          </a:extLst>
        </xdr:cNvPr>
        <xdr:cNvSpPr/>
      </xdr:nvSpPr>
      <xdr:spPr>
        <a:xfrm>
          <a:off x="18345150" y="99651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104648</xdr:rowOff>
    </xdr:from>
    <xdr:to>
      <xdr:col>102</xdr:col>
      <xdr:colOff>165100</xdr:colOff>
      <xdr:row>62</xdr:row>
      <xdr:rowOff>34798</xdr:rowOff>
    </xdr:to>
    <xdr:sp macro="" textlink="">
      <xdr:nvSpPr>
        <xdr:cNvPr id="575" name="フローチャート: 判断 574">
          <a:extLst>
            <a:ext uri="{FF2B5EF4-FFF2-40B4-BE49-F238E27FC236}">
              <a16:creationId xmlns:a16="http://schemas.microsoft.com/office/drawing/2014/main" id="{FF775F1B-7594-46FC-8E81-EF976A787A03}"/>
            </a:ext>
          </a:extLst>
        </xdr:cNvPr>
        <xdr:cNvSpPr/>
      </xdr:nvSpPr>
      <xdr:spPr>
        <a:xfrm>
          <a:off x="17554575" y="998524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136652</xdr:rowOff>
    </xdr:from>
    <xdr:to>
      <xdr:col>98</xdr:col>
      <xdr:colOff>38100</xdr:colOff>
      <xdr:row>62</xdr:row>
      <xdr:rowOff>66802</xdr:rowOff>
    </xdr:to>
    <xdr:sp macro="" textlink="">
      <xdr:nvSpPr>
        <xdr:cNvPr id="576" name="フローチャート: 判断 575">
          <a:extLst>
            <a:ext uri="{FF2B5EF4-FFF2-40B4-BE49-F238E27FC236}">
              <a16:creationId xmlns:a16="http://schemas.microsoft.com/office/drawing/2014/main" id="{0EAE5090-EB54-44FD-BAC0-B3BCB3FD4F0A}"/>
            </a:ext>
          </a:extLst>
        </xdr:cNvPr>
        <xdr:cNvSpPr/>
      </xdr:nvSpPr>
      <xdr:spPr>
        <a:xfrm>
          <a:off x="16754475" y="100172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3A4099D5-0CFD-46A6-A1B0-97CF6774CBC1}"/>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6941BC3F-DFD0-4784-AF39-762EE904CB3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9" name="テキスト ボックス 578">
          <a:extLst>
            <a:ext uri="{FF2B5EF4-FFF2-40B4-BE49-F238E27FC236}">
              <a16:creationId xmlns:a16="http://schemas.microsoft.com/office/drawing/2014/main" id="{486FE921-C180-4DE3-A5DB-4C4DAEB6FE6D}"/>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80" name="テキスト ボックス 579">
          <a:extLst>
            <a:ext uri="{FF2B5EF4-FFF2-40B4-BE49-F238E27FC236}">
              <a16:creationId xmlns:a16="http://schemas.microsoft.com/office/drawing/2014/main" id="{2180BC1A-5030-4E6B-A659-3500607356EA}"/>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81" name="テキスト ボックス 580">
          <a:extLst>
            <a:ext uri="{FF2B5EF4-FFF2-40B4-BE49-F238E27FC236}">
              <a16:creationId xmlns:a16="http://schemas.microsoft.com/office/drawing/2014/main" id="{212CFC11-8BE4-4E4E-AFA8-73DFACDFE5AF}"/>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145796</xdr:rowOff>
    </xdr:from>
    <xdr:to>
      <xdr:col>116</xdr:col>
      <xdr:colOff>114300</xdr:colOff>
      <xdr:row>63</xdr:row>
      <xdr:rowOff>75946</xdr:rowOff>
    </xdr:to>
    <xdr:sp macro="" textlink="">
      <xdr:nvSpPr>
        <xdr:cNvPr id="582" name="楕円 581">
          <a:extLst>
            <a:ext uri="{FF2B5EF4-FFF2-40B4-BE49-F238E27FC236}">
              <a16:creationId xmlns:a16="http://schemas.microsoft.com/office/drawing/2014/main" id="{B5136531-6B3C-4593-AC2E-1E764584B2ED}"/>
            </a:ext>
          </a:extLst>
        </xdr:cNvPr>
        <xdr:cNvSpPr/>
      </xdr:nvSpPr>
      <xdr:spPr>
        <a:xfrm>
          <a:off x="19897725" y="1018197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60723</xdr:rowOff>
    </xdr:from>
    <xdr:ext cx="469744" cy="259045"/>
    <xdr:sp macro="" textlink="">
      <xdr:nvSpPr>
        <xdr:cNvPr id="583" name="【学校施設】&#10;一人当たり面積該当値テキスト">
          <a:extLst>
            <a:ext uri="{FF2B5EF4-FFF2-40B4-BE49-F238E27FC236}">
              <a16:creationId xmlns:a16="http://schemas.microsoft.com/office/drawing/2014/main" id="{1BEBC18C-18C1-47D9-A65C-88142B8E1EC2}"/>
            </a:ext>
          </a:extLst>
        </xdr:cNvPr>
        <xdr:cNvSpPr txBox="1"/>
      </xdr:nvSpPr>
      <xdr:spPr>
        <a:xfrm>
          <a:off x="20002500" y="101032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150368</xdr:rowOff>
    </xdr:from>
    <xdr:to>
      <xdr:col>112</xdr:col>
      <xdr:colOff>38100</xdr:colOff>
      <xdr:row>63</xdr:row>
      <xdr:rowOff>80518</xdr:rowOff>
    </xdr:to>
    <xdr:sp macro="" textlink="">
      <xdr:nvSpPr>
        <xdr:cNvPr id="584" name="楕円 583">
          <a:extLst>
            <a:ext uri="{FF2B5EF4-FFF2-40B4-BE49-F238E27FC236}">
              <a16:creationId xmlns:a16="http://schemas.microsoft.com/office/drawing/2014/main" id="{63C9BE0D-C044-41C1-A1E3-A416F1C05CFF}"/>
            </a:ext>
          </a:extLst>
        </xdr:cNvPr>
        <xdr:cNvSpPr/>
      </xdr:nvSpPr>
      <xdr:spPr>
        <a:xfrm>
          <a:off x="19154775" y="101897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25146</xdr:rowOff>
    </xdr:from>
    <xdr:to>
      <xdr:col>116</xdr:col>
      <xdr:colOff>63500</xdr:colOff>
      <xdr:row>63</xdr:row>
      <xdr:rowOff>29718</xdr:rowOff>
    </xdr:to>
    <xdr:cxnSp macro="">
      <xdr:nvCxnSpPr>
        <xdr:cNvPr id="585" name="直線コネクタ 584">
          <a:extLst>
            <a:ext uri="{FF2B5EF4-FFF2-40B4-BE49-F238E27FC236}">
              <a16:creationId xmlns:a16="http://schemas.microsoft.com/office/drawing/2014/main" id="{AEAAA9E6-2C6D-47DE-BD2B-A0BDAE49B2E3}"/>
            </a:ext>
          </a:extLst>
        </xdr:cNvPr>
        <xdr:cNvCxnSpPr/>
      </xdr:nvCxnSpPr>
      <xdr:spPr>
        <a:xfrm flipV="1">
          <a:off x="19202400" y="10229596"/>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143510</xdr:rowOff>
    </xdr:from>
    <xdr:to>
      <xdr:col>107</xdr:col>
      <xdr:colOff>101600</xdr:colOff>
      <xdr:row>63</xdr:row>
      <xdr:rowOff>73660</xdr:rowOff>
    </xdr:to>
    <xdr:sp macro="" textlink="">
      <xdr:nvSpPr>
        <xdr:cNvPr id="586" name="楕円 585">
          <a:extLst>
            <a:ext uri="{FF2B5EF4-FFF2-40B4-BE49-F238E27FC236}">
              <a16:creationId xmlns:a16="http://schemas.microsoft.com/office/drawing/2014/main" id="{8CCE74FC-94A0-4CEB-B0E0-55196CD0DDDA}"/>
            </a:ext>
          </a:extLst>
        </xdr:cNvPr>
        <xdr:cNvSpPr/>
      </xdr:nvSpPr>
      <xdr:spPr>
        <a:xfrm>
          <a:off x="18345150" y="101796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22860</xdr:rowOff>
    </xdr:from>
    <xdr:to>
      <xdr:col>111</xdr:col>
      <xdr:colOff>177800</xdr:colOff>
      <xdr:row>63</xdr:row>
      <xdr:rowOff>29718</xdr:rowOff>
    </xdr:to>
    <xdr:cxnSp macro="">
      <xdr:nvCxnSpPr>
        <xdr:cNvPr id="587" name="直線コネクタ 586">
          <a:extLst>
            <a:ext uri="{FF2B5EF4-FFF2-40B4-BE49-F238E27FC236}">
              <a16:creationId xmlns:a16="http://schemas.microsoft.com/office/drawing/2014/main" id="{FB9182C9-3766-48A3-8511-DDFA335F7397}"/>
            </a:ext>
          </a:extLst>
        </xdr:cNvPr>
        <xdr:cNvCxnSpPr/>
      </xdr:nvCxnSpPr>
      <xdr:spPr>
        <a:xfrm>
          <a:off x="18392775" y="10227310"/>
          <a:ext cx="809625"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157226</xdr:rowOff>
    </xdr:from>
    <xdr:to>
      <xdr:col>102</xdr:col>
      <xdr:colOff>165100</xdr:colOff>
      <xdr:row>63</xdr:row>
      <xdr:rowOff>87376</xdr:rowOff>
    </xdr:to>
    <xdr:sp macro="" textlink="">
      <xdr:nvSpPr>
        <xdr:cNvPr id="588" name="楕円 587">
          <a:extLst>
            <a:ext uri="{FF2B5EF4-FFF2-40B4-BE49-F238E27FC236}">
              <a16:creationId xmlns:a16="http://schemas.microsoft.com/office/drawing/2014/main" id="{F69021F0-C3F1-449F-BABE-615E26C2269C}"/>
            </a:ext>
          </a:extLst>
        </xdr:cNvPr>
        <xdr:cNvSpPr/>
      </xdr:nvSpPr>
      <xdr:spPr>
        <a:xfrm>
          <a:off x="17554575" y="1019975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22860</xdr:rowOff>
    </xdr:from>
    <xdr:to>
      <xdr:col>107</xdr:col>
      <xdr:colOff>50800</xdr:colOff>
      <xdr:row>63</xdr:row>
      <xdr:rowOff>36576</xdr:rowOff>
    </xdr:to>
    <xdr:cxnSp macro="">
      <xdr:nvCxnSpPr>
        <xdr:cNvPr id="589" name="直線コネクタ 588">
          <a:extLst>
            <a:ext uri="{FF2B5EF4-FFF2-40B4-BE49-F238E27FC236}">
              <a16:creationId xmlns:a16="http://schemas.microsoft.com/office/drawing/2014/main" id="{35EE0D42-CBEA-4F83-B2DB-814EC968D214}"/>
            </a:ext>
          </a:extLst>
        </xdr:cNvPr>
        <xdr:cNvCxnSpPr/>
      </xdr:nvCxnSpPr>
      <xdr:spPr>
        <a:xfrm flipV="1">
          <a:off x="17602200" y="10227310"/>
          <a:ext cx="790575"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93218</xdr:rowOff>
    </xdr:from>
    <xdr:to>
      <xdr:col>98</xdr:col>
      <xdr:colOff>38100</xdr:colOff>
      <xdr:row>63</xdr:row>
      <xdr:rowOff>23368</xdr:rowOff>
    </xdr:to>
    <xdr:sp macro="" textlink="">
      <xdr:nvSpPr>
        <xdr:cNvPr id="590" name="楕円 589">
          <a:extLst>
            <a:ext uri="{FF2B5EF4-FFF2-40B4-BE49-F238E27FC236}">
              <a16:creationId xmlns:a16="http://schemas.microsoft.com/office/drawing/2014/main" id="{130A4893-BC2E-4F32-B068-5B18D3F1BB4F}"/>
            </a:ext>
          </a:extLst>
        </xdr:cNvPr>
        <xdr:cNvSpPr/>
      </xdr:nvSpPr>
      <xdr:spPr>
        <a:xfrm>
          <a:off x="16754475" y="101325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144018</xdr:rowOff>
    </xdr:from>
    <xdr:to>
      <xdr:col>102</xdr:col>
      <xdr:colOff>114300</xdr:colOff>
      <xdr:row>63</xdr:row>
      <xdr:rowOff>36576</xdr:rowOff>
    </xdr:to>
    <xdr:cxnSp macro="">
      <xdr:nvCxnSpPr>
        <xdr:cNvPr id="591" name="直線コネクタ 590">
          <a:extLst>
            <a:ext uri="{FF2B5EF4-FFF2-40B4-BE49-F238E27FC236}">
              <a16:creationId xmlns:a16="http://schemas.microsoft.com/office/drawing/2014/main" id="{AF6251E9-0494-4B5C-A3C5-FB5F6D0EB588}"/>
            </a:ext>
          </a:extLst>
        </xdr:cNvPr>
        <xdr:cNvCxnSpPr/>
      </xdr:nvCxnSpPr>
      <xdr:spPr>
        <a:xfrm>
          <a:off x="16802100" y="10180193"/>
          <a:ext cx="800100"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133621</xdr:rowOff>
    </xdr:from>
    <xdr:ext cx="469744" cy="259045"/>
    <xdr:sp macro="" textlink="">
      <xdr:nvSpPr>
        <xdr:cNvPr id="592" name="n_1aveValue【学校施設】&#10;一人当たり面積">
          <a:extLst>
            <a:ext uri="{FF2B5EF4-FFF2-40B4-BE49-F238E27FC236}">
              <a16:creationId xmlns:a16="http://schemas.microsoft.com/office/drawing/2014/main" id="{F8D86E42-CEAE-4B5B-AE58-97FEAD167137}"/>
            </a:ext>
          </a:extLst>
        </xdr:cNvPr>
        <xdr:cNvSpPr txBox="1"/>
      </xdr:nvSpPr>
      <xdr:spPr>
        <a:xfrm>
          <a:off x="18983402" y="96871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37609</xdr:rowOff>
    </xdr:from>
    <xdr:ext cx="469744" cy="259045"/>
    <xdr:sp macro="" textlink="">
      <xdr:nvSpPr>
        <xdr:cNvPr id="593" name="n_2aveValue【学校施設】&#10;一人当たり面積">
          <a:extLst>
            <a:ext uri="{FF2B5EF4-FFF2-40B4-BE49-F238E27FC236}">
              <a16:creationId xmlns:a16="http://schemas.microsoft.com/office/drawing/2014/main" id="{8C5E8CA5-2528-4DC2-B62D-14BAB5CEA311}"/>
            </a:ext>
          </a:extLst>
        </xdr:cNvPr>
        <xdr:cNvSpPr txBox="1"/>
      </xdr:nvSpPr>
      <xdr:spPr>
        <a:xfrm>
          <a:off x="18183302" y="9753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51325</xdr:rowOff>
    </xdr:from>
    <xdr:ext cx="469744" cy="259045"/>
    <xdr:sp macro="" textlink="">
      <xdr:nvSpPr>
        <xdr:cNvPr id="594" name="n_3aveValue【学校施設】&#10;一人当たり面積">
          <a:extLst>
            <a:ext uri="{FF2B5EF4-FFF2-40B4-BE49-F238E27FC236}">
              <a16:creationId xmlns:a16="http://schemas.microsoft.com/office/drawing/2014/main" id="{C59761A8-D6D2-4F26-9174-8D0017693289}"/>
            </a:ext>
          </a:extLst>
        </xdr:cNvPr>
        <xdr:cNvSpPr txBox="1"/>
      </xdr:nvSpPr>
      <xdr:spPr>
        <a:xfrm>
          <a:off x="17383202" y="97636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83329</xdr:rowOff>
    </xdr:from>
    <xdr:ext cx="469744" cy="259045"/>
    <xdr:sp macro="" textlink="">
      <xdr:nvSpPr>
        <xdr:cNvPr id="595" name="n_4aveValue【学校施設】&#10;一人当たり面積">
          <a:extLst>
            <a:ext uri="{FF2B5EF4-FFF2-40B4-BE49-F238E27FC236}">
              <a16:creationId xmlns:a16="http://schemas.microsoft.com/office/drawing/2014/main" id="{61F095F0-EE4B-476A-9213-4FC68330BC28}"/>
            </a:ext>
          </a:extLst>
        </xdr:cNvPr>
        <xdr:cNvSpPr txBox="1"/>
      </xdr:nvSpPr>
      <xdr:spPr>
        <a:xfrm>
          <a:off x="16592627" y="9802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71645</xdr:rowOff>
    </xdr:from>
    <xdr:ext cx="469744" cy="259045"/>
    <xdr:sp macro="" textlink="">
      <xdr:nvSpPr>
        <xdr:cNvPr id="596" name="n_1mainValue【学校施設】&#10;一人当たり面積">
          <a:extLst>
            <a:ext uri="{FF2B5EF4-FFF2-40B4-BE49-F238E27FC236}">
              <a16:creationId xmlns:a16="http://schemas.microsoft.com/office/drawing/2014/main" id="{AC2AC984-7065-4491-A634-CBC3B136A715}"/>
            </a:ext>
          </a:extLst>
        </xdr:cNvPr>
        <xdr:cNvSpPr txBox="1"/>
      </xdr:nvSpPr>
      <xdr:spPr>
        <a:xfrm>
          <a:off x="18983402" y="102697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64787</xdr:rowOff>
    </xdr:from>
    <xdr:ext cx="469744" cy="259045"/>
    <xdr:sp macro="" textlink="">
      <xdr:nvSpPr>
        <xdr:cNvPr id="597" name="n_2mainValue【学校施設】&#10;一人当たり面積">
          <a:extLst>
            <a:ext uri="{FF2B5EF4-FFF2-40B4-BE49-F238E27FC236}">
              <a16:creationId xmlns:a16="http://schemas.microsoft.com/office/drawing/2014/main" id="{D0D74220-8827-4D63-80D1-68AD1EF4D4E8}"/>
            </a:ext>
          </a:extLst>
        </xdr:cNvPr>
        <xdr:cNvSpPr txBox="1"/>
      </xdr:nvSpPr>
      <xdr:spPr>
        <a:xfrm>
          <a:off x="18183302" y="102692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78503</xdr:rowOff>
    </xdr:from>
    <xdr:ext cx="469744" cy="259045"/>
    <xdr:sp macro="" textlink="">
      <xdr:nvSpPr>
        <xdr:cNvPr id="598" name="n_3mainValue【学校施設】&#10;一人当たり面積">
          <a:extLst>
            <a:ext uri="{FF2B5EF4-FFF2-40B4-BE49-F238E27FC236}">
              <a16:creationId xmlns:a16="http://schemas.microsoft.com/office/drawing/2014/main" id="{78059BB3-C57A-42A2-AF50-26D6A23C7AF1}"/>
            </a:ext>
          </a:extLst>
        </xdr:cNvPr>
        <xdr:cNvSpPr txBox="1"/>
      </xdr:nvSpPr>
      <xdr:spPr>
        <a:xfrm>
          <a:off x="17383202" y="102797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14495</xdr:rowOff>
    </xdr:from>
    <xdr:ext cx="469744" cy="259045"/>
    <xdr:sp macro="" textlink="">
      <xdr:nvSpPr>
        <xdr:cNvPr id="599" name="n_4mainValue【学校施設】&#10;一人当たり面積">
          <a:extLst>
            <a:ext uri="{FF2B5EF4-FFF2-40B4-BE49-F238E27FC236}">
              <a16:creationId xmlns:a16="http://schemas.microsoft.com/office/drawing/2014/main" id="{38831028-07B2-4750-BEC3-E5CB87FF22D9}"/>
            </a:ext>
          </a:extLst>
        </xdr:cNvPr>
        <xdr:cNvSpPr txBox="1"/>
      </xdr:nvSpPr>
      <xdr:spPr>
        <a:xfrm>
          <a:off x="16592627" y="102125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00" name="正方形/長方形 599">
          <a:extLst>
            <a:ext uri="{FF2B5EF4-FFF2-40B4-BE49-F238E27FC236}">
              <a16:creationId xmlns:a16="http://schemas.microsoft.com/office/drawing/2014/main" id="{B35A381D-B05D-4876-BAF4-237DE109BA4F}"/>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01" name="正方形/長方形 600">
          <a:extLst>
            <a:ext uri="{FF2B5EF4-FFF2-40B4-BE49-F238E27FC236}">
              <a16:creationId xmlns:a16="http://schemas.microsoft.com/office/drawing/2014/main" id="{01B39EA1-FDB2-4671-93E3-CFDC5948C528}"/>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2" name="正方形/長方形 601">
          <a:extLst>
            <a:ext uri="{FF2B5EF4-FFF2-40B4-BE49-F238E27FC236}">
              <a16:creationId xmlns:a16="http://schemas.microsoft.com/office/drawing/2014/main" id="{696EA348-2CE8-4584-A5FC-B05F681D78FF}"/>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3" name="正方形/長方形 602">
          <a:extLst>
            <a:ext uri="{FF2B5EF4-FFF2-40B4-BE49-F238E27FC236}">
              <a16:creationId xmlns:a16="http://schemas.microsoft.com/office/drawing/2014/main" id="{E3A97EA9-7B92-4B2E-B419-3539DBE80EEF}"/>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4" name="正方形/長方形 603">
          <a:extLst>
            <a:ext uri="{FF2B5EF4-FFF2-40B4-BE49-F238E27FC236}">
              <a16:creationId xmlns:a16="http://schemas.microsoft.com/office/drawing/2014/main" id="{F0A40DCC-33CF-49A1-BB56-90D933C1F57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5" name="正方形/長方形 604">
          <a:extLst>
            <a:ext uri="{FF2B5EF4-FFF2-40B4-BE49-F238E27FC236}">
              <a16:creationId xmlns:a16="http://schemas.microsoft.com/office/drawing/2014/main" id="{25F020EE-80FD-4091-8926-CF767DE51542}"/>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6" name="テキスト ボックス 605">
          <a:extLst>
            <a:ext uri="{FF2B5EF4-FFF2-40B4-BE49-F238E27FC236}">
              <a16:creationId xmlns:a16="http://schemas.microsoft.com/office/drawing/2014/main" id="{FB093203-A1B4-4F86-954A-EB15CC51D622}"/>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7" name="直線コネクタ 606">
          <a:extLst>
            <a:ext uri="{FF2B5EF4-FFF2-40B4-BE49-F238E27FC236}">
              <a16:creationId xmlns:a16="http://schemas.microsoft.com/office/drawing/2014/main" id="{8F75C4B0-6916-4D1C-9637-DE6CD99C3F53}"/>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8" name="テキスト ボックス 607">
          <a:extLst>
            <a:ext uri="{FF2B5EF4-FFF2-40B4-BE49-F238E27FC236}">
              <a16:creationId xmlns:a16="http://schemas.microsoft.com/office/drawing/2014/main" id="{B0735340-485F-4A75-8086-39A8673269B1}"/>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609" name="直線コネクタ 608">
          <a:extLst>
            <a:ext uri="{FF2B5EF4-FFF2-40B4-BE49-F238E27FC236}">
              <a16:creationId xmlns:a16="http://schemas.microsoft.com/office/drawing/2014/main" id="{4CBBDB9C-FEC7-4FF6-86B3-93D0B503F85C}"/>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143527</xdr:rowOff>
    </xdr:from>
    <xdr:ext cx="467179" cy="259045"/>
    <xdr:sp macro="" textlink="">
      <xdr:nvSpPr>
        <xdr:cNvPr id="610" name="テキスト ボックス 609">
          <a:extLst>
            <a:ext uri="{FF2B5EF4-FFF2-40B4-BE49-F238E27FC236}">
              <a16:creationId xmlns:a16="http://schemas.microsoft.com/office/drawing/2014/main" id="{875B8833-04A4-4683-9292-E5C2A1907D47}"/>
            </a:ext>
          </a:extLst>
        </xdr:cNvPr>
        <xdr:cNvSpPr txBox="1"/>
      </xdr:nvSpPr>
      <xdr:spPr>
        <a:xfrm>
          <a:off x="107945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611" name="直線コネクタ 610">
          <a:extLst>
            <a:ext uri="{FF2B5EF4-FFF2-40B4-BE49-F238E27FC236}">
              <a16:creationId xmlns:a16="http://schemas.microsoft.com/office/drawing/2014/main" id="{D64F7D73-3DD0-43A3-AD3C-A1CE40B9E8F3}"/>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612" name="テキスト ボックス 611">
          <a:extLst>
            <a:ext uri="{FF2B5EF4-FFF2-40B4-BE49-F238E27FC236}">
              <a16:creationId xmlns:a16="http://schemas.microsoft.com/office/drawing/2014/main" id="{C1B6F22F-687E-4C17-A9A5-6D3F09A0C1E7}"/>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613" name="直線コネクタ 612">
          <a:extLst>
            <a:ext uri="{FF2B5EF4-FFF2-40B4-BE49-F238E27FC236}">
              <a16:creationId xmlns:a16="http://schemas.microsoft.com/office/drawing/2014/main" id="{7F4E1D26-CCF3-4F25-8023-230510E076AB}"/>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614" name="テキスト ボックス 613">
          <a:extLst>
            <a:ext uri="{FF2B5EF4-FFF2-40B4-BE49-F238E27FC236}">
              <a16:creationId xmlns:a16="http://schemas.microsoft.com/office/drawing/2014/main" id="{29EEBE36-6D1F-4E07-9AD5-0DB97A2CC34F}"/>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615" name="直線コネクタ 614">
          <a:extLst>
            <a:ext uri="{FF2B5EF4-FFF2-40B4-BE49-F238E27FC236}">
              <a16:creationId xmlns:a16="http://schemas.microsoft.com/office/drawing/2014/main" id="{7FDF8FF5-0F28-405C-B0F9-C0544D7C5A85}"/>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616" name="テキスト ボックス 615">
          <a:extLst>
            <a:ext uri="{FF2B5EF4-FFF2-40B4-BE49-F238E27FC236}">
              <a16:creationId xmlns:a16="http://schemas.microsoft.com/office/drawing/2014/main" id="{CA18A87E-4F39-4BD6-88FC-32BFE206A92C}"/>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617" name="直線コネクタ 616">
          <a:extLst>
            <a:ext uri="{FF2B5EF4-FFF2-40B4-BE49-F238E27FC236}">
              <a16:creationId xmlns:a16="http://schemas.microsoft.com/office/drawing/2014/main" id="{55B9F5C2-DB2C-4B74-81F8-1AE1AFFA23DD}"/>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618" name="テキスト ボックス 617">
          <a:extLst>
            <a:ext uri="{FF2B5EF4-FFF2-40B4-BE49-F238E27FC236}">
              <a16:creationId xmlns:a16="http://schemas.microsoft.com/office/drawing/2014/main" id="{423FE065-5155-4B03-B365-424DC4AE56C1}"/>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9" name="直線コネクタ 618">
          <a:extLst>
            <a:ext uri="{FF2B5EF4-FFF2-40B4-BE49-F238E27FC236}">
              <a16:creationId xmlns:a16="http://schemas.microsoft.com/office/drawing/2014/main" id="{994559C1-3C69-484A-8852-C094177810AD}"/>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620" name="テキスト ボックス 619">
          <a:extLst>
            <a:ext uri="{FF2B5EF4-FFF2-40B4-BE49-F238E27FC236}">
              <a16:creationId xmlns:a16="http://schemas.microsoft.com/office/drawing/2014/main" id="{FA09A867-F397-4492-A654-DA64DB77A147}"/>
            </a:ext>
          </a:extLst>
        </xdr:cNvPr>
        <xdr:cNvSpPr txBox="1"/>
      </xdr:nvSpPr>
      <xdr:spPr>
        <a:xfrm>
          <a:off x="109037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21" name="【図書館】&#10;有形固定資産減価償却率グラフ枠">
          <a:extLst>
            <a:ext uri="{FF2B5EF4-FFF2-40B4-BE49-F238E27FC236}">
              <a16:creationId xmlns:a16="http://schemas.microsoft.com/office/drawing/2014/main" id="{58ED7383-E286-4BBD-9A05-5E62AB592E30}"/>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118111</xdr:rowOff>
    </xdr:from>
    <xdr:to>
      <xdr:col>85</xdr:col>
      <xdr:colOff>126364</xdr:colOff>
      <xdr:row>86</xdr:row>
      <xdr:rowOff>40005</xdr:rowOff>
    </xdr:to>
    <xdr:cxnSp macro="">
      <xdr:nvCxnSpPr>
        <xdr:cNvPr id="622" name="直線コネクタ 621">
          <a:extLst>
            <a:ext uri="{FF2B5EF4-FFF2-40B4-BE49-F238E27FC236}">
              <a16:creationId xmlns:a16="http://schemas.microsoft.com/office/drawing/2014/main" id="{C5619EA1-BFEF-4A5A-B0B0-CB8C666DC820}"/>
            </a:ext>
          </a:extLst>
        </xdr:cNvPr>
        <xdr:cNvCxnSpPr/>
      </xdr:nvCxnSpPr>
      <xdr:spPr>
        <a:xfrm flipV="1">
          <a:off x="14695170" y="12589511"/>
          <a:ext cx="1269" cy="1376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43832</xdr:rowOff>
    </xdr:from>
    <xdr:ext cx="405111" cy="259045"/>
    <xdr:sp macro="" textlink="">
      <xdr:nvSpPr>
        <xdr:cNvPr id="623" name="【図書館】&#10;有形固定資産減価償却率最小値テキスト">
          <a:extLst>
            <a:ext uri="{FF2B5EF4-FFF2-40B4-BE49-F238E27FC236}">
              <a16:creationId xmlns:a16="http://schemas.microsoft.com/office/drawing/2014/main" id="{113C8FDD-7C23-42FE-BF60-A9A2FB92A09C}"/>
            </a:ext>
          </a:extLst>
        </xdr:cNvPr>
        <xdr:cNvSpPr txBox="1"/>
      </xdr:nvSpPr>
      <xdr:spPr>
        <a:xfrm>
          <a:off x="14744700" y="13972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40005</xdr:rowOff>
    </xdr:from>
    <xdr:to>
      <xdr:col>86</xdr:col>
      <xdr:colOff>25400</xdr:colOff>
      <xdr:row>86</xdr:row>
      <xdr:rowOff>40005</xdr:rowOff>
    </xdr:to>
    <xdr:cxnSp macro="">
      <xdr:nvCxnSpPr>
        <xdr:cNvPr id="624" name="直線コネクタ 623">
          <a:extLst>
            <a:ext uri="{FF2B5EF4-FFF2-40B4-BE49-F238E27FC236}">
              <a16:creationId xmlns:a16="http://schemas.microsoft.com/office/drawing/2014/main" id="{88097F95-84D1-48FF-AD8B-55AC1A9298BD}"/>
            </a:ext>
          </a:extLst>
        </xdr:cNvPr>
        <xdr:cNvCxnSpPr/>
      </xdr:nvCxnSpPr>
      <xdr:spPr>
        <a:xfrm>
          <a:off x="14611350" y="139655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64788</xdr:rowOff>
    </xdr:from>
    <xdr:ext cx="405111" cy="259045"/>
    <xdr:sp macro="" textlink="">
      <xdr:nvSpPr>
        <xdr:cNvPr id="625" name="【図書館】&#10;有形固定資産減価償却率最大値テキスト">
          <a:extLst>
            <a:ext uri="{FF2B5EF4-FFF2-40B4-BE49-F238E27FC236}">
              <a16:creationId xmlns:a16="http://schemas.microsoft.com/office/drawing/2014/main" id="{1A370BD4-D295-417C-B4FF-EBA04EAB8B5F}"/>
            </a:ext>
          </a:extLst>
        </xdr:cNvPr>
        <xdr:cNvSpPr txBox="1"/>
      </xdr:nvSpPr>
      <xdr:spPr>
        <a:xfrm>
          <a:off x="14744700" y="12374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118111</xdr:rowOff>
    </xdr:from>
    <xdr:to>
      <xdr:col>86</xdr:col>
      <xdr:colOff>25400</xdr:colOff>
      <xdr:row>77</xdr:row>
      <xdr:rowOff>118111</xdr:rowOff>
    </xdr:to>
    <xdr:cxnSp macro="">
      <xdr:nvCxnSpPr>
        <xdr:cNvPr id="626" name="直線コネクタ 625">
          <a:extLst>
            <a:ext uri="{FF2B5EF4-FFF2-40B4-BE49-F238E27FC236}">
              <a16:creationId xmlns:a16="http://schemas.microsoft.com/office/drawing/2014/main" id="{7740B87C-259B-4F6B-9699-D70BC1E3314D}"/>
            </a:ext>
          </a:extLst>
        </xdr:cNvPr>
        <xdr:cNvCxnSpPr/>
      </xdr:nvCxnSpPr>
      <xdr:spPr>
        <a:xfrm>
          <a:off x="14611350" y="125895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125747</xdr:rowOff>
    </xdr:from>
    <xdr:ext cx="405111" cy="259045"/>
    <xdr:sp macro="" textlink="">
      <xdr:nvSpPr>
        <xdr:cNvPr id="627" name="【図書館】&#10;有形固定資産減価償却率平均値テキスト">
          <a:extLst>
            <a:ext uri="{FF2B5EF4-FFF2-40B4-BE49-F238E27FC236}">
              <a16:creationId xmlns:a16="http://schemas.microsoft.com/office/drawing/2014/main" id="{A3F8DF8F-1712-42A9-B53A-B19E44429F18}"/>
            </a:ext>
          </a:extLst>
        </xdr:cNvPr>
        <xdr:cNvSpPr txBox="1"/>
      </xdr:nvSpPr>
      <xdr:spPr>
        <a:xfrm>
          <a:off x="14744700" y="132384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147320</xdr:rowOff>
    </xdr:from>
    <xdr:to>
      <xdr:col>85</xdr:col>
      <xdr:colOff>177800</xdr:colOff>
      <xdr:row>82</xdr:row>
      <xdr:rowOff>77470</xdr:rowOff>
    </xdr:to>
    <xdr:sp macro="" textlink="">
      <xdr:nvSpPr>
        <xdr:cNvPr id="628" name="フローチャート: 判断 627">
          <a:extLst>
            <a:ext uri="{FF2B5EF4-FFF2-40B4-BE49-F238E27FC236}">
              <a16:creationId xmlns:a16="http://schemas.microsoft.com/office/drawing/2014/main" id="{CC15AF6C-E91E-4843-805E-3FA750DAE154}"/>
            </a:ext>
          </a:extLst>
        </xdr:cNvPr>
        <xdr:cNvSpPr/>
      </xdr:nvSpPr>
      <xdr:spPr>
        <a:xfrm>
          <a:off x="14649450" y="132600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111125</xdr:rowOff>
    </xdr:from>
    <xdr:to>
      <xdr:col>81</xdr:col>
      <xdr:colOff>101600</xdr:colOff>
      <xdr:row>82</xdr:row>
      <xdr:rowOff>41275</xdr:rowOff>
    </xdr:to>
    <xdr:sp macro="" textlink="">
      <xdr:nvSpPr>
        <xdr:cNvPr id="629" name="フローチャート: 判断 628">
          <a:extLst>
            <a:ext uri="{FF2B5EF4-FFF2-40B4-BE49-F238E27FC236}">
              <a16:creationId xmlns:a16="http://schemas.microsoft.com/office/drawing/2014/main" id="{4A0BFBC6-EE95-442B-A6DB-32C9BEE774B9}"/>
            </a:ext>
          </a:extLst>
        </xdr:cNvPr>
        <xdr:cNvSpPr/>
      </xdr:nvSpPr>
      <xdr:spPr>
        <a:xfrm>
          <a:off x="13887450" y="132270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74930</xdr:rowOff>
    </xdr:from>
    <xdr:to>
      <xdr:col>76</xdr:col>
      <xdr:colOff>165100</xdr:colOff>
      <xdr:row>82</xdr:row>
      <xdr:rowOff>5080</xdr:rowOff>
    </xdr:to>
    <xdr:sp macro="" textlink="">
      <xdr:nvSpPr>
        <xdr:cNvPr id="630" name="フローチャート: 判断 629">
          <a:extLst>
            <a:ext uri="{FF2B5EF4-FFF2-40B4-BE49-F238E27FC236}">
              <a16:creationId xmlns:a16="http://schemas.microsoft.com/office/drawing/2014/main" id="{D698DBEA-FEC4-4CDC-A75A-F2DC08511359}"/>
            </a:ext>
          </a:extLst>
        </xdr:cNvPr>
        <xdr:cNvSpPr/>
      </xdr:nvSpPr>
      <xdr:spPr>
        <a:xfrm>
          <a:off x="13096875" y="131908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34925</xdr:rowOff>
    </xdr:from>
    <xdr:to>
      <xdr:col>72</xdr:col>
      <xdr:colOff>38100</xdr:colOff>
      <xdr:row>81</xdr:row>
      <xdr:rowOff>136525</xdr:rowOff>
    </xdr:to>
    <xdr:sp macro="" textlink="">
      <xdr:nvSpPr>
        <xdr:cNvPr id="631" name="フローチャート: 判断 630">
          <a:extLst>
            <a:ext uri="{FF2B5EF4-FFF2-40B4-BE49-F238E27FC236}">
              <a16:creationId xmlns:a16="http://schemas.microsoft.com/office/drawing/2014/main" id="{90FC7945-AF2D-44CA-86CC-9BC9AA3FDA9C}"/>
            </a:ext>
          </a:extLst>
        </xdr:cNvPr>
        <xdr:cNvSpPr/>
      </xdr:nvSpPr>
      <xdr:spPr>
        <a:xfrm>
          <a:off x="12296775" y="131508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74930</xdr:rowOff>
    </xdr:from>
    <xdr:to>
      <xdr:col>67</xdr:col>
      <xdr:colOff>101600</xdr:colOff>
      <xdr:row>84</xdr:row>
      <xdr:rowOff>5080</xdr:rowOff>
    </xdr:to>
    <xdr:sp macro="" textlink="">
      <xdr:nvSpPr>
        <xdr:cNvPr id="632" name="フローチャート: 判断 631">
          <a:extLst>
            <a:ext uri="{FF2B5EF4-FFF2-40B4-BE49-F238E27FC236}">
              <a16:creationId xmlns:a16="http://schemas.microsoft.com/office/drawing/2014/main" id="{90ED57EA-5735-473A-8D85-97AED0DA9F23}"/>
            </a:ext>
          </a:extLst>
        </xdr:cNvPr>
        <xdr:cNvSpPr/>
      </xdr:nvSpPr>
      <xdr:spPr>
        <a:xfrm>
          <a:off x="11487150" y="13514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F2F21E86-C4D3-455F-A39A-B87199560BA1}"/>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53D33F03-85C6-4DFB-A9EF-E51026187EB1}"/>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5" name="テキスト ボックス 634">
          <a:extLst>
            <a:ext uri="{FF2B5EF4-FFF2-40B4-BE49-F238E27FC236}">
              <a16:creationId xmlns:a16="http://schemas.microsoft.com/office/drawing/2014/main" id="{2C5AEEBD-3F54-4F4B-A6B6-F4711B079BD7}"/>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6" name="テキスト ボックス 635">
          <a:extLst>
            <a:ext uri="{FF2B5EF4-FFF2-40B4-BE49-F238E27FC236}">
              <a16:creationId xmlns:a16="http://schemas.microsoft.com/office/drawing/2014/main" id="{AC2A6EBE-8AA2-462F-B429-9778884D2182}"/>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7" name="テキスト ボックス 636">
          <a:extLst>
            <a:ext uri="{FF2B5EF4-FFF2-40B4-BE49-F238E27FC236}">
              <a16:creationId xmlns:a16="http://schemas.microsoft.com/office/drawing/2014/main" id="{AA92FCEB-8E2A-487B-8068-B1744FD6A2F5}"/>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36830</xdr:rowOff>
    </xdr:from>
    <xdr:to>
      <xdr:col>85</xdr:col>
      <xdr:colOff>177800</xdr:colOff>
      <xdr:row>81</xdr:row>
      <xdr:rowOff>138430</xdr:rowOff>
    </xdr:to>
    <xdr:sp macro="" textlink="">
      <xdr:nvSpPr>
        <xdr:cNvPr id="638" name="楕円 637">
          <a:extLst>
            <a:ext uri="{FF2B5EF4-FFF2-40B4-BE49-F238E27FC236}">
              <a16:creationId xmlns:a16="http://schemas.microsoft.com/office/drawing/2014/main" id="{D2FCB563-D047-48A1-922F-A1EA821EABEE}"/>
            </a:ext>
          </a:extLst>
        </xdr:cNvPr>
        <xdr:cNvSpPr/>
      </xdr:nvSpPr>
      <xdr:spPr>
        <a:xfrm>
          <a:off x="14649450" y="131527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80</xdr:row>
      <xdr:rowOff>59707</xdr:rowOff>
    </xdr:from>
    <xdr:ext cx="405111" cy="259045"/>
    <xdr:sp macro="" textlink="">
      <xdr:nvSpPr>
        <xdr:cNvPr id="639" name="【図書館】&#10;有形固定資産減価償却率該当値テキスト">
          <a:extLst>
            <a:ext uri="{FF2B5EF4-FFF2-40B4-BE49-F238E27FC236}">
              <a16:creationId xmlns:a16="http://schemas.microsoft.com/office/drawing/2014/main" id="{44324C31-DF98-4B3B-961C-996F088673C0}"/>
            </a:ext>
          </a:extLst>
        </xdr:cNvPr>
        <xdr:cNvSpPr txBox="1"/>
      </xdr:nvSpPr>
      <xdr:spPr>
        <a:xfrm>
          <a:off x="14744700" y="13013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81</xdr:row>
      <xdr:rowOff>6350</xdr:rowOff>
    </xdr:from>
    <xdr:to>
      <xdr:col>81</xdr:col>
      <xdr:colOff>101600</xdr:colOff>
      <xdr:row>81</xdr:row>
      <xdr:rowOff>107950</xdr:rowOff>
    </xdr:to>
    <xdr:sp macro="" textlink="">
      <xdr:nvSpPr>
        <xdr:cNvPr id="640" name="楕円 639">
          <a:extLst>
            <a:ext uri="{FF2B5EF4-FFF2-40B4-BE49-F238E27FC236}">
              <a16:creationId xmlns:a16="http://schemas.microsoft.com/office/drawing/2014/main" id="{E7478619-4DDF-47F1-AC97-4C1ECB793B33}"/>
            </a:ext>
          </a:extLst>
        </xdr:cNvPr>
        <xdr:cNvSpPr/>
      </xdr:nvSpPr>
      <xdr:spPr>
        <a:xfrm>
          <a:off x="13887450" y="13125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57150</xdr:rowOff>
    </xdr:from>
    <xdr:to>
      <xdr:col>85</xdr:col>
      <xdr:colOff>127000</xdr:colOff>
      <xdr:row>81</xdr:row>
      <xdr:rowOff>87630</xdr:rowOff>
    </xdr:to>
    <xdr:cxnSp macro="">
      <xdr:nvCxnSpPr>
        <xdr:cNvPr id="641" name="直線コネクタ 640">
          <a:extLst>
            <a:ext uri="{FF2B5EF4-FFF2-40B4-BE49-F238E27FC236}">
              <a16:creationId xmlns:a16="http://schemas.microsoft.com/office/drawing/2014/main" id="{D1F5CB24-F25F-446D-B8E9-0632C0EA0355}"/>
            </a:ext>
          </a:extLst>
        </xdr:cNvPr>
        <xdr:cNvCxnSpPr/>
      </xdr:nvCxnSpPr>
      <xdr:spPr>
        <a:xfrm>
          <a:off x="13935075" y="13173075"/>
          <a:ext cx="762000"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147320</xdr:rowOff>
    </xdr:from>
    <xdr:to>
      <xdr:col>76</xdr:col>
      <xdr:colOff>165100</xdr:colOff>
      <xdr:row>81</xdr:row>
      <xdr:rowOff>77470</xdr:rowOff>
    </xdr:to>
    <xdr:sp macro="" textlink="">
      <xdr:nvSpPr>
        <xdr:cNvPr id="642" name="楕円 641">
          <a:extLst>
            <a:ext uri="{FF2B5EF4-FFF2-40B4-BE49-F238E27FC236}">
              <a16:creationId xmlns:a16="http://schemas.microsoft.com/office/drawing/2014/main" id="{993113B2-C2D5-4312-AF49-861C4A0A399E}"/>
            </a:ext>
          </a:extLst>
        </xdr:cNvPr>
        <xdr:cNvSpPr/>
      </xdr:nvSpPr>
      <xdr:spPr>
        <a:xfrm>
          <a:off x="13096875" y="130981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81</xdr:row>
      <xdr:rowOff>26670</xdr:rowOff>
    </xdr:from>
    <xdr:to>
      <xdr:col>81</xdr:col>
      <xdr:colOff>50800</xdr:colOff>
      <xdr:row>81</xdr:row>
      <xdr:rowOff>57150</xdr:rowOff>
    </xdr:to>
    <xdr:cxnSp macro="">
      <xdr:nvCxnSpPr>
        <xdr:cNvPr id="643" name="直線コネクタ 642">
          <a:extLst>
            <a:ext uri="{FF2B5EF4-FFF2-40B4-BE49-F238E27FC236}">
              <a16:creationId xmlns:a16="http://schemas.microsoft.com/office/drawing/2014/main" id="{498F6CF4-03EE-4B33-B886-7B6266883C16}"/>
            </a:ext>
          </a:extLst>
        </xdr:cNvPr>
        <xdr:cNvCxnSpPr/>
      </xdr:nvCxnSpPr>
      <xdr:spPr>
        <a:xfrm>
          <a:off x="13144500" y="13145770"/>
          <a:ext cx="790575"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118745</xdr:rowOff>
    </xdr:from>
    <xdr:to>
      <xdr:col>72</xdr:col>
      <xdr:colOff>38100</xdr:colOff>
      <xdr:row>81</xdr:row>
      <xdr:rowOff>48895</xdr:rowOff>
    </xdr:to>
    <xdr:sp macro="" textlink="">
      <xdr:nvSpPr>
        <xdr:cNvPr id="644" name="楕円 643">
          <a:extLst>
            <a:ext uri="{FF2B5EF4-FFF2-40B4-BE49-F238E27FC236}">
              <a16:creationId xmlns:a16="http://schemas.microsoft.com/office/drawing/2014/main" id="{C9F88C9C-44A1-4885-9025-CB0DD1D6D77D}"/>
            </a:ext>
          </a:extLst>
        </xdr:cNvPr>
        <xdr:cNvSpPr/>
      </xdr:nvSpPr>
      <xdr:spPr>
        <a:xfrm>
          <a:off x="12296775" y="1307592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169545</xdr:rowOff>
    </xdr:from>
    <xdr:to>
      <xdr:col>76</xdr:col>
      <xdr:colOff>114300</xdr:colOff>
      <xdr:row>81</xdr:row>
      <xdr:rowOff>26670</xdr:rowOff>
    </xdr:to>
    <xdr:cxnSp macro="">
      <xdr:nvCxnSpPr>
        <xdr:cNvPr id="645" name="直線コネクタ 644">
          <a:extLst>
            <a:ext uri="{FF2B5EF4-FFF2-40B4-BE49-F238E27FC236}">
              <a16:creationId xmlns:a16="http://schemas.microsoft.com/office/drawing/2014/main" id="{E396A240-B4C5-4E0E-BF4D-E5F2DAABB468}"/>
            </a:ext>
          </a:extLst>
        </xdr:cNvPr>
        <xdr:cNvCxnSpPr/>
      </xdr:nvCxnSpPr>
      <xdr:spPr>
        <a:xfrm>
          <a:off x="12344400" y="13114020"/>
          <a:ext cx="800100"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88264</xdr:rowOff>
    </xdr:from>
    <xdr:to>
      <xdr:col>67</xdr:col>
      <xdr:colOff>101600</xdr:colOff>
      <xdr:row>81</xdr:row>
      <xdr:rowOff>18414</xdr:rowOff>
    </xdr:to>
    <xdr:sp macro="" textlink="">
      <xdr:nvSpPr>
        <xdr:cNvPr id="646" name="楕円 645">
          <a:extLst>
            <a:ext uri="{FF2B5EF4-FFF2-40B4-BE49-F238E27FC236}">
              <a16:creationId xmlns:a16="http://schemas.microsoft.com/office/drawing/2014/main" id="{FEDBCB0A-F55B-4AE4-865B-80F3D567AD49}"/>
            </a:ext>
          </a:extLst>
        </xdr:cNvPr>
        <xdr:cNvSpPr/>
      </xdr:nvSpPr>
      <xdr:spPr>
        <a:xfrm>
          <a:off x="11487150" y="130390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139064</xdr:rowOff>
    </xdr:from>
    <xdr:to>
      <xdr:col>71</xdr:col>
      <xdr:colOff>177800</xdr:colOff>
      <xdr:row>80</xdr:row>
      <xdr:rowOff>169545</xdr:rowOff>
    </xdr:to>
    <xdr:cxnSp macro="">
      <xdr:nvCxnSpPr>
        <xdr:cNvPr id="647" name="直線コネクタ 646">
          <a:extLst>
            <a:ext uri="{FF2B5EF4-FFF2-40B4-BE49-F238E27FC236}">
              <a16:creationId xmlns:a16="http://schemas.microsoft.com/office/drawing/2014/main" id="{068D5CAA-F05C-4134-B52D-FE6958A049AD}"/>
            </a:ext>
          </a:extLst>
        </xdr:cNvPr>
        <xdr:cNvCxnSpPr/>
      </xdr:nvCxnSpPr>
      <xdr:spPr>
        <a:xfrm>
          <a:off x="11534775" y="13096239"/>
          <a:ext cx="809625"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32402</xdr:rowOff>
    </xdr:from>
    <xdr:ext cx="405111" cy="259045"/>
    <xdr:sp macro="" textlink="">
      <xdr:nvSpPr>
        <xdr:cNvPr id="648" name="n_1aveValue【図書館】&#10;有形固定資産減価償却率">
          <a:extLst>
            <a:ext uri="{FF2B5EF4-FFF2-40B4-BE49-F238E27FC236}">
              <a16:creationId xmlns:a16="http://schemas.microsoft.com/office/drawing/2014/main" id="{06678BA1-B007-41DC-8C0F-E4DF6C966D11}"/>
            </a:ext>
          </a:extLst>
        </xdr:cNvPr>
        <xdr:cNvSpPr txBox="1"/>
      </xdr:nvSpPr>
      <xdr:spPr>
        <a:xfrm>
          <a:off x="13745219" y="13307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167657</xdr:rowOff>
    </xdr:from>
    <xdr:ext cx="405111" cy="259045"/>
    <xdr:sp macro="" textlink="">
      <xdr:nvSpPr>
        <xdr:cNvPr id="649" name="n_2aveValue【図書館】&#10;有形固定資産減価償却率">
          <a:extLst>
            <a:ext uri="{FF2B5EF4-FFF2-40B4-BE49-F238E27FC236}">
              <a16:creationId xmlns:a16="http://schemas.microsoft.com/office/drawing/2014/main" id="{4F9A3D58-4431-47B6-AD5D-FCA65D305822}"/>
            </a:ext>
          </a:extLst>
        </xdr:cNvPr>
        <xdr:cNvSpPr txBox="1"/>
      </xdr:nvSpPr>
      <xdr:spPr>
        <a:xfrm>
          <a:off x="12964169" y="1328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127652</xdr:rowOff>
    </xdr:from>
    <xdr:ext cx="405111" cy="259045"/>
    <xdr:sp macro="" textlink="">
      <xdr:nvSpPr>
        <xdr:cNvPr id="650" name="n_3aveValue【図書館】&#10;有形固定資産減価償却率">
          <a:extLst>
            <a:ext uri="{FF2B5EF4-FFF2-40B4-BE49-F238E27FC236}">
              <a16:creationId xmlns:a16="http://schemas.microsoft.com/office/drawing/2014/main" id="{0926833E-7EA0-46D5-BEE5-405ED5841BBF}"/>
            </a:ext>
          </a:extLst>
        </xdr:cNvPr>
        <xdr:cNvSpPr txBox="1"/>
      </xdr:nvSpPr>
      <xdr:spPr>
        <a:xfrm>
          <a:off x="12164069" y="13240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167657</xdr:rowOff>
    </xdr:from>
    <xdr:ext cx="405111" cy="259045"/>
    <xdr:sp macro="" textlink="">
      <xdr:nvSpPr>
        <xdr:cNvPr id="651" name="n_4aveValue【図書館】&#10;有形固定資産減価償却率">
          <a:extLst>
            <a:ext uri="{FF2B5EF4-FFF2-40B4-BE49-F238E27FC236}">
              <a16:creationId xmlns:a16="http://schemas.microsoft.com/office/drawing/2014/main" id="{AC5ABAD8-1E78-44D6-BCDB-7D071E056F6B}"/>
            </a:ext>
          </a:extLst>
        </xdr:cNvPr>
        <xdr:cNvSpPr txBox="1"/>
      </xdr:nvSpPr>
      <xdr:spPr>
        <a:xfrm>
          <a:off x="11354444" y="13604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124477</xdr:rowOff>
    </xdr:from>
    <xdr:ext cx="405111" cy="259045"/>
    <xdr:sp macro="" textlink="">
      <xdr:nvSpPr>
        <xdr:cNvPr id="652" name="n_1mainValue【図書館】&#10;有形固定資産減価償却率">
          <a:extLst>
            <a:ext uri="{FF2B5EF4-FFF2-40B4-BE49-F238E27FC236}">
              <a16:creationId xmlns:a16="http://schemas.microsoft.com/office/drawing/2014/main" id="{A871AA07-7E2D-4B62-BA4B-C4C89E135F65}"/>
            </a:ext>
          </a:extLst>
        </xdr:cNvPr>
        <xdr:cNvSpPr txBox="1"/>
      </xdr:nvSpPr>
      <xdr:spPr>
        <a:xfrm>
          <a:off x="13745219" y="12913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93997</xdr:rowOff>
    </xdr:from>
    <xdr:ext cx="405111" cy="259045"/>
    <xdr:sp macro="" textlink="">
      <xdr:nvSpPr>
        <xdr:cNvPr id="653" name="n_2mainValue【図書館】&#10;有形固定資産減価償却率">
          <a:extLst>
            <a:ext uri="{FF2B5EF4-FFF2-40B4-BE49-F238E27FC236}">
              <a16:creationId xmlns:a16="http://schemas.microsoft.com/office/drawing/2014/main" id="{8F48F0E8-7105-41C0-9E73-E3862E01311F}"/>
            </a:ext>
          </a:extLst>
        </xdr:cNvPr>
        <xdr:cNvSpPr txBox="1"/>
      </xdr:nvSpPr>
      <xdr:spPr>
        <a:xfrm>
          <a:off x="12964169" y="12886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65422</xdr:rowOff>
    </xdr:from>
    <xdr:ext cx="405111" cy="259045"/>
    <xdr:sp macro="" textlink="">
      <xdr:nvSpPr>
        <xdr:cNvPr id="654" name="n_3mainValue【図書館】&#10;有形固定資産減価償却率">
          <a:extLst>
            <a:ext uri="{FF2B5EF4-FFF2-40B4-BE49-F238E27FC236}">
              <a16:creationId xmlns:a16="http://schemas.microsoft.com/office/drawing/2014/main" id="{E80F800C-3329-45B3-86B3-E45FDDEF3176}"/>
            </a:ext>
          </a:extLst>
        </xdr:cNvPr>
        <xdr:cNvSpPr txBox="1"/>
      </xdr:nvSpPr>
      <xdr:spPr>
        <a:xfrm>
          <a:off x="12164069" y="12860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34941</xdr:rowOff>
    </xdr:from>
    <xdr:ext cx="405111" cy="259045"/>
    <xdr:sp macro="" textlink="">
      <xdr:nvSpPr>
        <xdr:cNvPr id="655" name="n_4mainValue【図書館】&#10;有形固定資産減価償却率">
          <a:extLst>
            <a:ext uri="{FF2B5EF4-FFF2-40B4-BE49-F238E27FC236}">
              <a16:creationId xmlns:a16="http://schemas.microsoft.com/office/drawing/2014/main" id="{A00A28DA-D883-44D4-A2B9-DAD71897D94C}"/>
            </a:ext>
          </a:extLst>
        </xdr:cNvPr>
        <xdr:cNvSpPr txBox="1"/>
      </xdr:nvSpPr>
      <xdr:spPr>
        <a:xfrm>
          <a:off x="11354444" y="12827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6" name="正方形/長方形 655">
          <a:extLst>
            <a:ext uri="{FF2B5EF4-FFF2-40B4-BE49-F238E27FC236}">
              <a16:creationId xmlns:a16="http://schemas.microsoft.com/office/drawing/2014/main" id="{B538376D-C062-47B4-90C5-BF58A247018C}"/>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7" name="正方形/長方形 656">
          <a:extLst>
            <a:ext uri="{FF2B5EF4-FFF2-40B4-BE49-F238E27FC236}">
              <a16:creationId xmlns:a16="http://schemas.microsoft.com/office/drawing/2014/main" id="{5243DC31-7D0A-4C27-9BBD-6628E9901A0C}"/>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8" name="正方形/長方形 657">
          <a:extLst>
            <a:ext uri="{FF2B5EF4-FFF2-40B4-BE49-F238E27FC236}">
              <a16:creationId xmlns:a16="http://schemas.microsoft.com/office/drawing/2014/main" id="{7CCF83FE-6D91-4F2B-BD50-24E1F88C0280}"/>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9" name="正方形/長方形 658">
          <a:extLst>
            <a:ext uri="{FF2B5EF4-FFF2-40B4-BE49-F238E27FC236}">
              <a16:creationId xmlns:a16="http://schemas.microsoft.com/office/drawing/2014/main" id="{9D954C16-1EFA-493B-8C50-298D49587CA0}"/>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60" name="正方形/長方形 659">
          <a:extLst>
            <a:ext uri="{FF2B5EF4-FFF2-40B4-BE49-F238E27FC236}">
              <a16:creationId xmlns:a16="http://schemas.microsoft.com/office/drawing/2014/main" id="{42D2C6FE-451B-44BF-B501-EB4EBE2498D3}"/>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61" name="正方形/長方形 660">
          <a:extLst>
            <a:ext uri="{FF2B5EF4-FFF2-40B4-BE49-F238E27FC236}">
              <a16:creationId xmlns:a16="http://schemas.microsoft.com/office/drawing/2014/main" id="{C4F073AE-0FFB-48CE-BD68-5D6C1B69A9DB}"/>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62" name="テキスト ボックス 661">
          <a:extLst>
            <a:ext uri="{FF2B5EF4-FFF2-40B4-BE49-F238E27FC236}">
              <a16:creationId xmlns:a16="http://schemas.microsoft.com/office/drawing/2014/main" id="{F455FD05-A234-4A4C-8BA5-D7F50195A2F3}"/>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3" name="直線コネクタ 662">
          <a:extLst>
            <a:ext uri="{FF2B5EF4-FFF2-40B4-BE49-F238E27FC236}">
              <a16:creationId xmlns:a16="http://schemas.microsoft.com/office/drawing/2014/main" id="{D27C150F-00E3-4883-8E70-55D9BE0C080B}"/>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664" name="直線コネクタ 663">
          <a:extLst>
            <a:ext uri="{FF2B5EF4-FFF2-40B4-BE49-F238E27FC236}">
              <a16:creationId xmlns:a16="http://schemas.microsoft.com/office/drawing/2014/main" id="{3D5958B9-CC13-40A4-BA13-AC7D8FD4C16E}"/>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665" name="テキスト ボックス 664">
          <a:extLst>
            <a:ext uri="{FF2B5EF4-FFF2-40B4-BE49-F238E27FC236}">
              <a16:creationId xmlns:a16="http://schemas.microsoft.com/office/drawing/2014/main" id="{C15F3C85-570A-4C7B-97A5-EAE0769CCC43}"/>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666" name="直線コネクタ 665">
          <a:extLst>
            <a:ext uri="{FF2B5EF4-FFF2-40B4-BE49-F238E27FC236}">
              <a16:creationId xmlns:a16="http://schemas.microsoft.com/office/drawing/2014/main" id="{21878DFF-B70E-464A-A9D5-CB19792D7625}"/>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667" name="テキスト ボックス 666">
          <a:extLst>
            <a:ext uri="{FF2B5EF4-FFF2-40B4-BE49-F238E27FC236}">
              <a16:creationId xmlns:a16="http://schemas.microsoft.com/office/drawing/2014/main" id="{04EB8525-990C-487B-B979-9041FBABA8BE}"/>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668" name="直線コネクタ 667">
          <a:extLst>
            <a:ext uri="{FF2B5EF4-FFF2-40B4-BE49-F238E27FC236}">
              <a16:creationId xmlns:a16="http://schemas.microsoft.com/office/drawing/2014/main" id="{DB979580-5D83-4D54-B83E-885800A39DFF}"/>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669" name="テキスト ボックス 668">
          <a:extLst>
            <a:ext uri="{FF2B5EF4-FFF2-40B4-BE49-F238E27FC236}">
              <a16:creationId xmlns:a16="http://schemas.microsoft.com/office/drawing/2014/main" id="{01C134B0-509E-42C8-82DB-0FB827F17C6E}"/>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670" name="直線コネクタ 669">
          <a:extLst>
            <a:ext uri="{FF2B5EF4-FFF2-40B4-BE49-F238E27FC236}">
              <a16:creationId xmlns:a16="http://schemas.microsoft.com/office/drawing/2014/main" id="{5218FC26-E6E1-47A0-9DD0-91652CA4890D}"/>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671" name="テキスト ボックス 670">
          <a:extLst>
            <a:ext uri="{FF2B5EF4-FFF2-40B4-BE49-F238E27FC236}">
              <a16:creationId xmlns:a16="http://schemas.microsoft.com/office/drawing/2014/main" id="{26DB73CD-E3C7-44B6-9E26-5ED49A5F59D7}"/>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2" name="直線コネクタ 671">
          <a:extLst>
            <a:ext uri="{FF2B5EF4-FFF2-40B4-BE49-F238E27FC236}">
              <a16:creationId xmlns:a16="http://schemas.microsoft.com/office/drawing/2014/main" id="{ADD4BB52-50A9-4F7A-A281-CF736A6A62A6}"/>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3" name="テキスト ボックス 672">
          <a:extLst>
            <a:ext uri="{FF2B5EF4-FFF2-40B4-BE49-F238E27FC236}">
              <a16:creationId xmlns:a16="http://schemas.microsoft.com/office/drawing/2014/main" id="{2169D544-86EE-4221-953E-4930F04B0939}"/>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4" name="【図書館】&#10;一人当たり面積グラフ枠">
          <a:extLst>
            <a:ext uri="{FF2B5EF4-FFF2-40B4-BE49-F238E27FC236}">
              <a16:creationId xmlns:a16="http://schemas.microsoft.com/office/drawing/2014/main" id="{EB4B0B7D-5067-4052-9653-29C128D0F524}"/>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675" name="直線コネクタ 674">
          <a:extLst>
            <a:ext uri="{FF2B5EF4-FFF2-40B4-BE49-F238E27FC236}">
              <a16:creationId xmlns:a16="http://schemas.microsoft.com/office/drawing/2014/main" id="{31A1E897-F678-40EF-8EAF-C9A918115BBA}"/>
            </a:ext>
          </a:extLst>
        </xdr:cNvPr>
        <xdr:cNvCxnSpPr/>
      </xdr:nvCxnSpPr>
      <xdr:spPr>
        <a:xfrm flipV="1">
          <a:off x="19952970" y="12838430"/>
          <a:ext cx="1269" cy="1046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676" name="【図書館】&#10;一人当たり面積最小値テキスト">
          <a:extLst>
            <a:ext uri="{FF2B5EF4-FFF2-40B4-BE49-F238E27FC236}">
              <a16:creationId xmlns:a16="http://schemas.microsoft.com/office/drawing/2014/main" id="{1CA9F552-4EB5-423E-B988-BE215232CF83}"/>
            </a:ext>
          </a:extLst>
        </xdr:cNvPr>
        <xdr:cNvSpPr txBox="1"/>
      </xdr:nvSpPr>
      <xdr:spPr>
        <a:xfrm>
          <a:off x="20002500" y="13888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677" name="直線コネクタ 676">
          <a:extLst>
            <a:ext uri="{FF2B5EF4-FFF2-40B4-BE49-F238E27FC236}">
              <a16:creationId xmlns:a16="http://schemas.microsoft.com/office/drawing/2014/main" id="{B7A9E525-6F3A-4873-B912-DC3B089F90B5}"/>
            </a:ext>
          </a:extLst>
        </xdr:cNvPr>
        <xdr:cNvCxnSpPr/>
      </xdr:nvCxnSpPr>
      <xdr:spPr>
        <a:xfrm>
          <a:off x="198786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678" name="【図書館】&#10;一人当たり面積最大値テキスト">
          <a:extLst>
            <a:ext uri="{FF2B5EF4-FFF2-40B4-BE49-F238E27FC236}">
              <a16:creationId xmlns:a16="http://schemas.microsoft.com/office/drawing/2014/main" id="{D263A73A-FE51-4ED8-82B3-8C72CFB909B6}"/>
            </a:ext>
          </a:extLst>
        </xdr:cNvPr>
        <xdr:cNvSpPr txBox="1"/>
      </xdr:nvSpPr>
      <xdr:spPr>
        <a:xfrm>
          <a:off x="20002500" y="12632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679" name="直線コネクタ 678">
          <a:extLst>
            <a:ext uri="{FF2B5EF4-FFF2-40B4-BE49-F238E27FC236}">
              <a16:creationId xmlns:a16="http://schemas.microsoft.com/office/drawing/2014/main" id="{58130820-645B-4ABA-9367-48B7606E46EF}"/>
            </a:ext>
          </a:extLst>
        </xdr:cNvPr>
        <xdr:cNvCxnSpPr/>
      </xdr:nvCxnSpPr>
      <xdr:spPr>
        <a:xfrm>
          <a:off x="19878675"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160038</xdr:rowOff>
    </xdr:from>
    <xdr:ext cx="469744" cy="259045"/>
    <xdr:sp macro="" textlink="">
      <xdr:nvSpPr>
        <xdr:cNvPr id="680" name="【図書館】&#10;一人当たり面積平均値テキスト">
          <a:extLst>
            <a:ext uri="{FF2B5EF4-FFF2-40B4-BE49-F238E27FC236}">
              <a16:creationId xmlns:a16="http://schemas.microsoft.com/office/drawing/2014/main" id="{973F4700-15BE-4A6C-9D6D-4BC7419E20EF}"/>
            </a:ext>
          </a:extLst>
        </xdr:cNvPr>
        <xdr:cNvSpPr txBox="1"/>
      </xdr:nvSpPr>
      <xdr:spPr>
        <a:xfrm>
          <a:off x="20002500" y="136029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681" name="フローチャート: 判断 680">
          <a:extLst>
            <a:ext uri="{FF2B5EF4-FFF2-40B4-BE49-F238E27FC236}">
              <a16:creationId xmlns:a16="http://schemas.microsoft.com/office/drawing/2014/main" id="{B071C297-751E-4BB8-AD87-7289A383F4E0}"/>
            </a:ext>
          </a:extLst>
        </xdr:cNvPr>
        <xdr:cNvSpPr/>
      </xdr:nvSpPr>
      <xdr:spPr>
        <a:xfrm>
          <a:off x="19897725"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682" name="フローチャート: 判断 681">
          <a:extLst>
            <a:ext uri="{FF2B5EF4-FFF2-40B4-BE49-F238E27FC236}">
              <a16:creationId xmlns:a16="http://schemas.microsoft.com/office/drawing/2014/main" id="{96339112-635B-433E-A65C-1DA481B4F215}"/>
            </a:ext>
          </a:extLst>
        </xdr:cNvPr>
        <xdr:cNvSpPr/>
      </xdr:nvSpPr>
      <xdr:spPr>
        <a:xfrm>
          <a:off x="191547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683" name="フローチャート: 判断 682">
          <a:extLst>
            <a:ext uri="{FF2B5EF4-FFF2-40B4-BE49-F238E27FC236}">
              <a16:creationId xmlns:a16="http://schemas.microsoft.com/office/drawing/2014/main" id="{6BBB8818-9E81-45BE-AC81-487F4459AD27}"/>
            </a:ext>
          </a:extLst>
        </xdr:cNvPr>
        <xdr:cNvSpPr/>
      </xdr:nvSpPr>
      <xdr:spPr>
        <a:xfrm>
          <a:off x="18345150"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684" name="フローチャート: 判断 683">
          <a:extLst>
            <a:ext uri="{FF2B5EF4-FFF2-40B4-BE49-F238E27FC236}">
              <a16:creationId xmlns:a16="http://schemas.microsoft.com/office/drawing/2014/main" id="{BA6E1FF9-ED0B-4E74-8444-BA957A6CDE3F}"/>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101600</xdr:rowOff>
    </xdr:from>
    <xdr:to>
      <xdr:col>98</xdr:col>
      <xdr:colOff>38100</xdr:colOff>
      <xdr:row>85</xdr:row>
      <xdr:rowOff>31750</xdr:rowOff>
    </xdr:to>
    <xdr:sp macro="" textlink="">
      <xdr:nvSpPr>
        <xdr:cNvPr id="685" name="フローチャート: 判断 684">
          <a:extLst>
            <a:ext uri="{FF2B5EF4-FFF2-40B4-BE49-F238E27FC236}">
              <a16:creationId xmlns:a16="http://schemas.microsoft.com/office/drawing/2014/main" id="{683FC0BA-69AB-4B85-BC2A-325CFFC6BF35}"/>
            </a:ext>
          </a:extLst>
        </xdr:cNvPr>
        <xdr:cNvSpPr/>
      </xdr:nvSpPr>
      <xdr:spPr>
        <a:xfrm>
          <a:off x="16754475" y="137064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6" name="テキスト ボックス 685">
          <a:extLst>
            <a:ext uri="{FF2B5EF4-FFF2-40B4-BE49-F238E27FC236}">
              <a16:creationId xmlns:a16="http://schemas.microsoft.com/office/drawing/2014/main" id="{DB964B78-F902-4032-93A9-FE3A9F85DDD9}"/>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AF6A87A7-53EF-4B8E-8CD8-8B3091BC3E15}"/>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58349D24-EF04-4755-BAAE-43F61263E6A8}"/>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E80787AF-5A06-4439-950B-8D7796235192}"/>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90" name="テキスト ボックス 689">
          <a:extLst>
            <a:ext uri="{FF2B5EF4-FFF2-40B4-BE49-F238E27FC236}">
              <a16:creationId xmlns:a16="http://schemas.microsoft.com/office/drawing/2014/main" id="{5912621D-2E9E-4A00-A0C9-8EE3FA92F76B}"/>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79</xdr:row>
      <xdr:rowOff>135889</xdr:rowOff>
    </xdr:from>
    <xdr:to>
      <xdr:col>116</xdr:col>
      <xdr:colOff>114300</xdr:colOff>
      <xdr:row>80</xdr:row>
      <xdr:rowOff>66039</xdr:rowOff>
    </xdr:to>
    <xdr:sp macro="" textlink="">
      <xdr:nvSpPr>
        <xdr:cNvPr id="691" name="楕円 690">
          <a:extLst>
            <a:ext uri="{FF2B5EF4-FFF2-40B4-BE49-F238E27FC236}">
              <a16:creationId xmlns:a16="http://schemas.microsoft.com/office/drawing/2014/main" id="{DCE793C9-9D13-49DF-813D-2DC8B5B56C4C}"/>
            </a:ext>
          </a:extLst>
        </xdr:cNvPr>
        <xdr:cNvSpPr/>
      </xdr:nvSpPr>
      <xdr:spPr>
        <a:xfrm>
          <a:off x="19897725" y="129279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158766</xdr:rowOff>
    </xdr:from>
    <xdr:ext cx="469744" cy="259045"/>
    <xdr:sp macro="" textlink="">
      <xdr:nvSpPr>
        <xdr:cNvPr id="692" name="【図書館】&#10;一人当たり面積該当値テキスト">
          <a:extLst>
            <a:ext uri="{FF2B5EF4-FFF2-40B4-BE49-F238E27FC236}">
              <a16:creationId xmlns:a16="http://schemas.microsoft.com/office/drawing/2014/main" id="{5C5FBDD5-E32E-425C-805A-269DEA3EC13C}"/>
            </a:ext>
          </a:extLst>
        </xdr:cNvPr>
        <xdr:cNvSpPr txBox="1"/>
      </xdr:nvSpPr>
      <xdr:spPr>
        <a:xfrm>
          <a:off x="20002500" y="12792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79</xdr:row>
      <xdr:rowOff>135889</xdr:rowOff>
    </xdr:from>
    <xdr:to>
      <xdr:col>112</xdr:col>
      <xdr:colOff>38100</xdr:colOff>
      <xdr:row>80</xdr:row>
      <xdr:rowOff>66039</xdr:rowOff>
    </xdr:to>
    <xdr:sp macro="" textlink="">
      <xdr:nvSpPr>
        <xdr:cNvPr id="693" name="楕円 692">
          <a:extLst>
            <a:ext uri="{FF2B5EF4-FFF2-40B4-BE49-F238E27FC236}">
              <a16:creationId xmlns:a16="http://schemas.microsoft.com/office/drawing/2014/main" id="{D35137CB-B0AC-450F-A533-3359F90941DF}"/>
            </a:ext>
          </a:extLst>
        </xdr:cNvPr>
        <xdr:cNvSpPr/>
      </xdr:nvSpPr>
      <xdr:spPr>
        <a:xfrm>
          <a:off x="19154775" y="129279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15239</xdr:rowOff>
    </xdr:from>
    <xdr:to>
      <xdr:col>116</xdr:col>
      <xdr:colOff>63500</xdr:colOff>
      <xdr:row>80</xdr:row>
      <xdr:rowOff>15239</xdr:rowOff>
    </xdr:to>
    <xdr:cxnSp macro="">
      <xdr:nvCxnSpPr>
        <xdr:cNvPr id="694" name="直線コネクタ 693">
          <a:extLst>
            <a:ext uri="{FF2B5EF4-FFF2-40B4-BE49-F238E27FC236}">
              <a16:creationId xmlns:a16="http://schemas.microsoft.com/office/drawing/2014/main" id="{AE75033B-493F-43EC-B967-1F983BC5B298}"/>
            </a:ext>
          </a:extLst>
        </xdr:cNvPr>
        <xdr:cNvCxnSpPr/>
      </xdr:nvCxnSpPr>
      <xdr:spPr>
        <a:xfrm>
          <a:off x="19202400" y="129660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79</xdr:row>
      <xdr:rowOff>135889</xdr:rowOff>
    </xdr:from>
    <xdr:to>
      <xdr:col>107</xdr:col>
      <xdr:colOff>101600</xdr:colOff>
      <xdr:row>80</xdr:row>
      <xdr:rowOff>66039</xdr:rowOff>
    </xdr:to>
    <xdr:sp macro="" textlink="">
      <xdr:nvSpPr>
        <xdr:cNvPr id="695" name="楕円 694">
          <a:extLst>
            <a:ext uri="{FF2B5EF4-FFF2-40B4-BE49-F238E27FC236}">
              <a16:creationId xmlns:a16="http://schemas.microsoft.com/office/drawing/2014/main" id="{91425079-16FD-478D-8372-4DCFC830D67B}"/>
            </a:ext>
          </a:extLst>
        </xdr:cNvPr>
        <xdr:cNvSpPr/>
      </xdr:nvSpPr>
      <xdr:spPr>
        <a:xfrm>
          <a:off x="18345150" y="129279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15239</xdr:rowOff>
    </xdr:from>
    <xdr:to>
      <xdr:col>111</xdr:col>
      <xdr:colOff>177800</xdr:colOff>
      <xdr:row>80</xdr:row>
      <xdr:rowOff>15239</xdr:rowOff>
    </xdr:to>
    <xdr:cxnSp macro="">
      <xdr:nvCxnSpPr>
        <xdr:cNvPr id="696" name="直線コネクタ 695">
          <a:extLst>
            <a:ext uri="{FF2B5EF4-FFF2-40B4-BE49-F238E27FC236}">
              <a16:creationId xmlns:a16="http://schemas.microsoft.com/office/drawing/2014/main" id="{82CA8ED4-E37C-4501-87E9-33E2E3105CBE}"/>
            </a:ext>
          </a:extLst>
        </xdr:cNvPr>
        <xdr:cNvCxnSpPr/>
      </xdr:nvCxnSpPr>
      <xdr:spPr>
        <a:xfrm>
          <a:off x="18392775" y="129660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79</xdr:row>
      <xdr:rowOff>135889</xdr:rowOff>
    </xdr:from>
    <xdr:to>
      <xdr:col>102</xdr:col>
      <xdr:colOff>165100</xdr:colOff>
      <xdr:row>80</xdr:row>
      <xdr:rowOff>66039</xdr:rowOff>
    </xdr:to>
    <xdr:sp macro="" textlink="">
      <xdr:nvSpPr>
        <xdr:cNvPr id="697" name="楕円 696">
          <a:extLst>
            <a:ext uri="{FF2B5EF4-FFF2-40B4-BE49-F238E27FC236}">
              <a16:creationId xmlns:a16="http://schemas.microsoft.com/office/drawing/2014/main" id="{A1847CD5-ECD8-4986-93CD-C75CB58A40A9}"/>
            </a:ext>
          </a:extLst>
        </xdr:cNvPr>
        <xdr:cNvSpPr/>
      </xdr:nvSpPr>
      <xdr:spPr>
        <a:xfrm>
          <a:off x="17554575" y="129279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15239</xdr:rowOff>
    </xdr:from>
    <xdr:to>
      <xdr:col>107</xdr:col>
      <xdr:colOff>50800</xdr:colOff>
      <xdr:row>80</xdr:row>
      <xdr:rowOff>15239</xdr:rowOff>
    </xdr:to>
    <xdr:cxnSp macro="">
      <xdr:nvCxnSpPr>
        <xdr:cNvPr id="698" name="直線コネクタ 697">
          <a:extLst>
            <a:ext uri="{FF2B5EF4-FFF2-40B4-BE49-F238E27FC236}">
              <a16:creationId xmlns:a16="http://schemas.microsoft.com/office/drawing/2014/main" id="{BD651FD7-2DA8-45E4-B188-C50095AAA2BF}"/>
            </a:ext>
          </a:extLst>
        </xdr:cNvPr>
        <xdr:cNvCxnSpPr/>
      </xdr:nvCxnSpPr>
      <xdr:spPr>
        <a:xfrm>
          <a:off x="17602200" y="129660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79</xdr:row>
      <xdr:rowOff>135889</xdr:rowOff>
    </xdr:from>
    <xdr:to>
      <xdr:col>98</xdr:col>
      <xdr:colOff>38100</xdr:colOff>
      <xdr:row>80</xdr:row>
      <xdr:rowOff>66039</xdr:rowOff>
    </xdr:to>
    <xdr:sp macro="" textlink="">
      <xdr:nvSpPr>
        <xdr:cNvPr id="699" name="楕円 698">
          <a:extLst>
            <a:ext uri="{FF2B5EF4-FFF2-40B4-BE49-F238E27FC236}">
              <a16:creationId xmlns:a16="http://schemas.microsoft.com/office/drawing/2014/main" id="{46BC6AC3-226A-4F19-A920-E3120E841EE1}"/>
            </a:ext>
          </a:extLst>
        </xdr:cNvPr>
        <xdr:cNvSpPr/>
      </xdr:nvSpPr>
      <xdr:spPr>
        <a:xfrm>
          <a:off x="16754475" y="129279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15239</xdr:rowOff>
    </xdr:from>
    <xdr:to>
      <xdr:col>102</xdr:col>
      <xdr:colOff>114300</xdr:colOff>
      <xdr:row>80</xdr:row>
      <xdr:rowOff>15239</xdr:rowOff>
    </xdr:to>
    <xdr:cxnSp macro="">
      <xdr:nvCxnSpPr>
        <xdr:cNvPr id="700" name="直線コネクタ 699">
          <a:extLst>
            <a:ext uri="{FF2B5EF4-FFF2-40B4-BE49-F238E27FC236}">
              <a16:creationId xmlns:a16="http://schemas.microsoft.com/office/drawing/2014/main" id="{4F189312-EF86-4E7E-944E-E24A20F1514F}"/>
            </a:ext>
          </a:extLst>
        </xdr:cNvPr>
        <xdr:cNvCxnSpPr/>
      </xdr:nvCxnSpPr>
      <xdr:spPr>
        <a:xfrm>
          <a:off x="16802100" y="129660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102888</xdr:rowOff>
    </xdr:from>
    <xdr:ext cx="469744" cy="259045"/>
    <xdr:sp macro="" textlink="">
      <xdr:nvSpPr>
        <xdr:cNvPr id="701" name="n_1aveValue【図書館】&#10;一人当たり面積">
          <a:extLst>
            <a:ext uri="{FF2B5EF4-FFF2-40B4-BE49-F238E27FC236}">
              <a16:creationId xmlns:a16="http://schemas.microsoft.com/office/drawing/2014/main" id="{90CF798A-8183-46C1-A6F8-8B51D13AD0DB}"/>
            </a:ext>
          </a:extLst>
        </xdr:cNvPr>
        <xdr:cNvSpPr txBox="1"/>
      </xdr:nvSpPr>
      <xdr:spPr>
        <a:xfrm>
          <a:off x="189834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102888</xdr:rowOff>
    </xdr:from>
    <xdr:ext cx="469744" cy="259045"/>
    <xdr:sp macro="" textlink="">
      <xdr:nvSpPr>
        <xdr:cNvPr id="702" name="n_2aveValue【図書館】&#10;一人当たり面積">
          <a:extLst>
            <a:ext uri="{FF2B5EF4-FFF2-40B4-BE49-F238E27FC236}">
              <a16:creationId xmlns:a16="http://schemas.microsoft.com/office/drawing/2014/main" id="{DBE5A3A1-F171-4651-B059-4B8E20739671}"/>
            </a:ext>
          </a:extLst>
        </xdr:cNvPr>
        <xdr:cNvSpPr txBox="1"/>
      </xdr:nvSpPr>
      <xdr:spPr>
        <a:xfrm>
          <a:off x="181833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102888</xdr:rowOff>
    </xdr:from>
    <xdr:ext cx="469744" cy="259045"/>
    <xdr:sp macro="" textlink="">
      <xdr:nvSpPr>
        <xdr:cNvPr id="703" name="n_3aveValue【図書館】&#10;一人当たり面積">
          <a:extLst>
            <a:ext uri="{FF2B5EF4-FFF2-40B4-BE49-F238E27FC236}">
              <a16:creationId xmlns:a16="http://schemas.microsoft.com/office/drawing/2014/main" id="{E5E77897-7988-40CF-B115-3A4A777E481B}"/>
            </a:ext>
          </a:extLst>
        </xdr:cNvPr>
        <xdr:cNvSpPr txBox="1"/>
      </xdr:nvSpPr>
      <xdr:spPr>
        <a:xfrm>
          <a:off x="173832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22877</xdr:rowOff>
    </xdr:from>
    <xdr:ext cx="469744" cy="259045"/>
    <xdr:sp macro="" textlink="">
      <xdr:nvSpPr>
        <xdr:cNvPr id="704" name="n_4aveValue【図書館】&#10;一人当たり面積">
          <a:extLst>
            <a:ext uri="{FF2B5EF4-FFF2-40B4-BE49-F238E27FC236}">
              <a16:creationId xmlns:a16="http://schemas.microsoft.com/office/drawing/2014/main" id="{01358E70-29DA-4853-8A30-F57D33B5FE7F}"/>
            </a:ext>
          </a:extLst>
        </xdr:cNvPr>
        <xdr:cNvSpPr txBox="1"/>
      </xdr:nvSpPr>
      <xdr:spPr>
        <a:xfrm>
          <a:off x="16592627"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78</xdr:row>
      <xdr:rowOff>82566</xdr:rowOff>
    </xdr:from>
    <xdr:ext cx="469744" cy="259045"/>
    <xdr:sp macro="" textlink="">
      <xdr:nvSpPr>
        <xdr:cNvPr id="705" name="n_1mainValue【図書館】&#10;一人当たり面積">
          <a:extLst>
            <a:ext uri="{FF2B5EF4-FFF2-40B4-BE49-F238E27FC236}">
              <a16:creationId xmlns:a16="http://schemas.microsoft.com/office/drawing/2014/main" id="{FDF3DF64-CC89-4A13-A355-7CA1AB460ECF}"/>
            </a:ext>
          </a:extLst>
        </xdr:cNvPr>
        <xdr:cNvSpPr txBox="1"/>
      </xdr:nvSpPr>
      <xdr:spPr>
        <a:xfrm>
          <a:off x="18983402"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78</xdr:row>
      <xdr:rowOff>82566</xdr:rowOff>
    </xdr:from>
    <xdr:ext cx="469744" cy="259045"/>
    <xdr:sp macro="" textlink="">
      <xdr:nvSpPr>
        <xdr:cNvPr id="706" name="n_2mainValue【図書館】&#10;一人当たり面積">
          <a:extLst>
            <a:ext uri="{FF2B5EF4-FFF2-40B4-BE49-F238E27FC236}">
              <a16:creationId xmlns:a16="http://schemas.microsoft.com/office/drawing/2014/main" id="{C3065C66-097F-4FD8-87AA-AE99C09EA8DA}"/>
            </a:ext>
          </a:extLst>
        </xdr:cNvPr>
        <xdr:cNvSpPr txBox="1"/>
      </xdr:nvSpPr>
      <xdr:spPr>
        <a:xfrm>
          <a:off x="18183302"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78</xdr:row>
      <xdr:rowOff>82566</xdr:rowOff>
    </xdr:from>
    <xdr:ext cx="469744" cy="259045"/>
    <xdr:sp macro="" textlink="">
      <xdr:nvSpPr>
        <xdr:cNvPr id="707" name="n_3mainValue【図書館】&#10;一人当たり面積">
          <a:extLst>
            <a:ext uri="{FF2B5EF4-FFF2-40B4-BE49-F238E27FC236}">
              <a16:creationId xmlns:a16="http://schemas.microsoft.com/office/drawing/2014/main" id="{49888A3D-C4A0-46FF-A743-06461132EF93}"/>
            </a:ext>
          </a:extLst>
        </xdr:cNvPr>
        <xdr:cNvSpPr txBox="1"/>
      </xdr:nvSpPr>
      <xdr:spPr>
        <a:xfrm>
          <a:off x="17383202"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78</xdr:row>
      <xdr:rowOff>82566</xdr:rowOff>
    </xdr:from>
    <xdr:ext cx="469744" cy="259045"/>
    <xdr:sp macro="" textlink="">
      <xdr:nvSpPr>
        <xdr:cNvPr id="708" name="n_4mainValue【図書館】&#10;一人当たり面積">
          <a:extLst>
            <a:ext uri="{FF2B5EF4-FFF2-40B4-BE49-F238E27FC236}">
              <a16:creationId xmlns:a16="http://schemas.microsoft.com/office/drawing/2014/main" id="{37F1BB07-88B2-4D3C-BD9C-705F46340C7F}"/>
            </a:ext>
          </a:extLst>
        </xdr:cNvPr>
        <xdr:cNvSpPr txBox="1"/>
      </xdr:nvSpPr>
      <xdr:spPr>
        <a:xfrm>
          <a:off x="16592627"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09" name="正方形/長方形 708">
          <a:extLst>
            <a:ext uri="{FF2B5EF4-FFF2-40B4-BE49-F238E27FC236}">
              <a16:creationId xmlns:a16="http://schemas.microsoft.com/office/drawing/2014/main" id="{87B0F3F9-7BAF-4D50-8037-23FC0FF00363}"/>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10" name="正方形/長方形 709">
          <a:extLst>
            <a:ext uri="{FF2B5EF4-FFF2-40B4-BE49-F238E27FC236}">
              <a16:creationId xmlns:a16="http://schemas.microsoft.com/office/drawing/2014/main" id="{ED24BFAC-73C5-4B78-9468-79D819F10E95}"/>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1" name="正方形/長方形 710">
          <a:extLst>
            <a:ext uri="{FF2B5EF4-FFF2-40B4-BE49-F238E27FC236}">
              <a16:creationId xmlns:a16="http://schemas.microsoft.com/office/drawing/2014/main" id="{13D2E0C4-ABD1-4CFA-B411-7255763777AA}"/>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2" name="正方形/長方形 711">
          <a:extLst>
            <a:ext uri="{FF2B5EF4-FFF2-40B4-BE49-F238E27FC236}">
              <a16:creationId xmlns:a16="http://schemas.microsoft.com/office/drawing/2014/main" id="{7EC4B276-E09C-482A-9369-29EC5FC53B4C}"/>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3" name="正方形/長方形 712">
          <a:extLst>
            <a:ext uri="{FF2B5EF4-FFF2-40B4-BE49-F238E27FC236}">
              <a16:creationId xmlns:a16="http://schemas.microsoft.com/office/drawing/2014/main" id="{37D08419-DFF6-447D-B426-B5AC95F52CEF}"/>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4" name="正方形/長方形 713">
          <a:extLst>
            <a:ext uri="{FF2B5EF4-FFF2-40B4-BE49-F238E27FC236}">
              <a16:creationId xmlns:a16="http://schemas.microsoft.com/office/drawing/2014/main" id="{D10B84BD-EB02-4233-84B1-B838E2FAE415}"/>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5" name="テキスト ボックス 714">
          <a:extLst>
            <a:ext uri="{FF2B5EF4-FFF2-40B4-BE49-F238E27FC236}">
              <a16:creationId xmlns:a16="http://schemas.microsoft.com/office/drawing/2014/main" id="{A78F5122-434F-4542-86F5-EEC1031DEE9A}"/>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6" name="直線コネクタ 715">
          <a:extLst>
            <a:ext uri="{FF2B5EF4-FFF2-40B4-BE49-F238E27FC236}">
              <a16:creationId xmlns:a16="http://schemas.microsoft.com/office/drawing/2014/main" id="{84BB41D4-238D-489A-8816-831CFA94C974}"/>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7" name="テキスト ボックス 716">
          <a:extLst>
            <a:ext uri="{FF2B5EF4-FFF2-40B4-BE49-F238E27FC236}">
              <a16:creationId xmlns:a16="http://schemas.microsoft.com/office/drawing/2014/main" id="{35402E4A-E1CA-415A-9BC9-D3C32ECF63E3}"/>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718" name="直線コネクタ 717">
          <a:extLst>
            <a:ext uri="{FF2B5EF4-FFF2-40B4-BE49-F238E27FC236}">
              <a16:creationId xmlns:a16="http://schemas.microsoft.com/office/drawing/2014/main" id="{875F058E-8477-45F6-9821-BB44FCCE5353}"/>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107</xdr:row>
      <xdr:rowOff>105427</xdr:rowOff>
    </xdr:from>
    <xdr:ext cx="467179" cy="259045"/>
    <xdr:sp macro="" textlink="">
      <xdr:nvSpPr>
        <xdr:cNvPr id="719" name="テキスト ボックス 718">
          <a:extLst>
            <a:ext uri="{FF2B5EF4-FFF2-40B4-BE49-F238E27FC236}">
              <a16:creationId xmlns:a16="http://schemas.microsoft.com/office/drawing/2014/main" id="{3E8012FB-D46B-4124-B1AC-7FC696CA0528}"/>
            </a:ext>
          </a:extLst>
        </xdr:cNvPr>
        <xdr:cNvSpPr txBox="1"/>
      </xdr:nvSpPr>
      <xdr:spPr>
        <a:xfrm>
          <a:off x="107945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720" name="直線コネクタ 719">
          <a:extLst>
            <a:ext uri="{FF2B5EF4-FFF2-40B4-BE49-F238E27FC236}">
              <a16:creationId xmlns:a16="http://schemas.microsoft.com/office/drawing/2014/main" id="{795305FE-7540-4BA3-A494-6D0432188748}"/>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721" name="テキスト ボックス 720">
          <a:extLst>
            <a:ext uri="{FF2B5EF4-FFF2-40B4-BE49-F238E27FC236}">
              <a16:creationId xmlns:a16="http://schemas.microsoft.com/office/drawing/2014/main" id="{4FACEF9D-28BC-4545-9E94-EBA4F051A3FF}"/>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722" name="直線コネクタ 721">
          <a:extLst>
            <a:ext uri="{FF2B5EF4-FFF2-40B4-BE49-F238E27FC236}">
              <a16:creationId xmlns:a16="http://schemas.microsoft.com/office/drawing/2014/main" id="{2010CDCD-8336-4B03-8084-862E09DDA68B}"/>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723" name="テキスト ボックス 722">
          <a:extLst>
            <a:ext uri="{FF2B5EF4-FFF2-40B4-BE49-F238E27FC236}">
              <a16:creationId xmlns:a16="http://schemas.microsoft.com/office/drawing/2014/main" id="{E1EBD74D-9E3F-484E-A671-F0E68C168616}"/>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724" name="直線コネクタ 723">
          <a:extLst>
            <a:ext uri="{FF2B5EF4-FFF2-40B4-BE49-F238E27FC236}">
              <a16:creationId xmlns:a16="http://schemas.microsoft.com/office/drawing/2014/main" id="{C764D8B5-DFF3-4E3D-BE7A-881F5BD756D8}"/>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725" name="テキスト ボックス 724">
          <a:extLst>
            <a:ext uri="{FF2B5EF4-FFF2-40B4-BE49-F238E27FC236}">
              <a16:creationId xmlns:a16="http://schemas.microsoft.com/office/drawing/2014/main" id="{56CC77C2-D393-49C9-8FAA-EA0FDAEEAE69}"/>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6" name="直線コネクタ 725">
          <a:extLst>
            <a:ext uri="{FF2B5EF4-FFF2-40B4-BE49-F238E27FC236}">
              <a16:creationId xmlns:a16="http://schemas.microsoft.com/office/drawing/2014/main" id="{12B9BBDC-6BAA-48CB-8543-766B895748DF}"/>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96</xdr:row>
      <xdr:rowOff>162577</xdr:rowOff>
    </xdr:from>
    <xdr:ext cx="403059" cy="259045"/>
    <xdr:sp macro="" textlink="">
      <xdr:nvSpPr>
        <xdr:cNvPr id="727" name="テキスト ボックス 726">
          <a:extLst>
            <a:ext uri="{FF2B5EF4-FFF2-40B4-BE49-F238E27FC236}">
              <a16:creationId xmlns:a16="http://schemas.microsoft.com/office/drawing/2014/main" id="{6838271B-D5BB-42C4-BCD1-48593F73ADE4}"/>
            </a:ext>
          </a:extLst>
        </xdr:cNvPr>
        <xdr:cNvSpPr txBox="1"/>
      </xdr:nvSpPr>
      <xdr:spPr>
        <a:xfrm>
          <a:off x="10845966"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728" name="【博物館】&#10;有形固定資産減価償却率グラフ枠">
          <a:extLst>
            <a:ext uri="{FF2B5EF4-FFF2-40B4-BE49-F238E27FC236}">
              <a16:creationId xmlns:a16="http://schemas.microsoft.com/office/drawing/2014/main" id="{E6EC47CA-D289-4F35-8013-9C474CF5F379}"/>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115063</xdr:rowOff>
    </xdr:from>
    <xdr:to>
      <xdr:col>85</xdr:col>
      <xdr:colOff>126364</xdr:colOff>
      <xdr:row>106</xdr:row>
      <xdr:rowOff>165354</xdr:rowOff>
    </xdr:to>
    <xdr:cxnSp macro="">
      <xdr:nvCxnSpPr>
        <xdr:cNvPr id="729" name="直線コネクタ 728">
          <a:extLst>
            <a:ext uri="{FF2B5EF4-FFF2-40B4-BE49-F238E27FC236}">
              <a16:creationId xmlns:a16="http://schemas.microsoft.com/office/drawing/2014/main" id="{E2886374-5A2B-4971-AD9F-60A8885E15F1}"/>
            </a:ext>
          </a:extLst>
        </xdr:cNvPr>
        <xdr:cNvCxnSpPr/>
      </xdr:nvCxnSpPr>
      <xdr:spPr>
        <a:xfrm flipV="1">
          <a:off x="14695170" y="16307563"/>
          <a:ext cx="1269" cy="10186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106</xdr:row>
      <xdr:rowOff>169181</xdr:rowOff>
    </xdr:from>
    <xdr:ext cx="405111" cy="259045"/>
    <xdr:sp macro="" textlink="">
      <xdr:nvSpPr>
        <xdr:cNvPr id="730" name="【博物館】&#10;有形固定資産減価償却率最小値テキスト">
          <a:extLst>
            <a:ext uri="{FF2B5EF4-FFF2-40B4-BE49-F238E27FC236}">
              <a16:creationId xmlns:a16="http://schemas.microsoft.com/office/drawing/2014/main" id="{09E390FD-FC07-40F7-A2E3-705E2EEEA08F}"/>
            </a:ext>
          </a:extLst>
        </xdr:cNvPr>
        <xdr:cNvSpPr txBox="1"/>
      </xdr:nvSpPr>
      <xdr:spPr>
        <a:xfrm>
          <a:off x="14744700" y="173237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106</xdr:row>
      <xdr:rowOff>165354</xdr:rowOff>
    </xdr:from>
    <xdr:to>
      <xdr:col>86</xdr:col>
      <xdr:colOff>25400</xdr:colOff>
      <xdr:row>106</xdr:row>
      <xdr:rowOff>165354</xdr:rowOff>
    </xdr:to>
    <xdr:cxnSp macro="">
      <xdr:nvCxnSpPr>
        <xdr:cNvPr id="731" name="直線コネクタ 730">
          <a:extLst>
            <a:ext uri="{FF2B5EF4-FFF2-40B4-BE49-F238E27FC236}">
              <a16:creationId xmlns:a16="http://schemas.microsoft.com/office/drawing/2014/main" id="{67002A3E-25F0-436F-957E-CB91556AD8AF}"/>
            </a:ext>
          </a:extLst>
        </xdr:cNvPr>
        <xdr:cNvCxnSpPr/>
      </xdr:nvCxnSpPr>
      <xdr:spPr>
        <a:xfrm>
          <a:off x="14611350" y="173262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61740</xdr:rowOff>
    </xdr:from>
    <xdr:ext cx="405111" cy="259045"/>
    <xdr:sp macro="" textlink="">
      <xdr:nvSpPr>
        <xdr:cNvPr id="732" name="【博物館】&#10;有形固定資産減価償却率最大値テキスト">
          <a:extLst>
            <a:ext uri="{FF2B5EF4-FFF2-40B4-BE49-F238E27FC236}">
              <a16:creationId xmlns:a16="http://schemas.microsoft.com/office/drawing/2014/main" id="{EC5E93C0-AE43-45C4-B7FB-DB25BCD34069}"/>
            </a:ext>
          </a:extLst>
        </xdr:cNvPr>
        <xdr:cNvSpPr txBox="1"/>
      </xdr:nvSpPr>
      <xdr:spPr>
        <a:xfrm>
          <a:off x="14744700" y="16095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115063</xdr:rowOff>
    </xdr:from>
    <xdr:to>
      <xdr:col>86</xdr:col>
      <xdr:colOff>25400</xdr:colOff>
      <xdr:row>100</xdr:row>
      <xdr:rowOff>115063</xdr:rowOff>
    </xdr:to>
    <xdr:cxnSp macro="">
      <xdr:nvCxnSpPr>
        <xdr:cNvPr id="733" name="直線コネクタ 732">
          <a:extLst>
            <a:ext uri="{FF2B5EF4-FFF2-40B4-BE49-F238E27FC236}">
              <a16:creationId xmlns:a16="http://schemas.microsoft.com/office/drawing/2014/main" id="{6DDF919E-DD1E-4879-8633-3B462602F96D}"/>
            </a:ext>
          </a:extLst>
        </xdr:cNvPr>
        <xdr:cNvCxnSpPr/>
      </xdr:nvCxnSpPr>
      <xdr:spPr>
        <a:xfrm>
          <a:off x="14611350" y="163075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101</xdr:row>
      <xdr:rowOff>113555</xdr:rowOff>
    </xdr:from>
    <xdr:ext cx="405111" cy="259045"/>
    <xdr:sp macro="" textlink="">
      <xdr:nvSpPr>
        <xdr:cNvPr id="734" name="【博物館】&#10;有形固定資産減価償却率平均値テキスト">
          <a:extLst>
            <a:ext uri="{FF2B5EF4-FFF2-40B4-BE49-F238E27FC236}">
              <a16:creationId xmlns:a16="http://schemas.microsoft.com/office/drawing/2014/main" id="{28B519A1-33D6-4221-B00E-36F46B009956}"/>
            </a:ext>
          </a:extLst>
        </xdr:cNvPr>
        <xdr:cNvSpPr txBox="1"/>
      </xdr:nvSpPr>
      <xdr:spPr>
        <a:xfrm>
          <a:off x="14744700" y="164679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135128</xdr:rowOff>
    </xdr:from>
    <xdr:to>
      <xdr:col>85</xdr:col>
      <xdr:colOff>177800</xdr:colOff>
      <xdr:row>102</xdr:row>
      <xdr:rowOff>65278</xdr:rowOff>
    </xdr:to>
    <xdr:sp macro="" textlink="">
      <xdr:nvSpPr>
        <xdr:cNvPr id="735" name="フローチャート: 判断 734">
          <a:extLst>
            <a:ext uri="{FF2B5EF4-FFF2-40B4-BE49-F238E27FC236}">
              <a16:creationId xmlns:a16="http://schemas.microsoft.com/office/drawing/2014/main" id="{29FBE7A8-1F2A-41CB-B3F7-E973F2485E51}"/>
            </a:ext>
          </a:extLst>
        </xdr:cNvPr>
        <xdr:cNvSpPr/>
      </xdr:nvSpPr>
      <xdr:spPr>
        <a:xfrm>
          <a:off x="14649450" y="1648955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101</xdr:row>
      <xdr:rowOff>87122</xdr:rowOff>
    </xdr:from>
    <xdr:to>
      <xdr:col>81</xdr:col>
      <xdr:colOff>101600</xdr:colOff>
      <xdr:row>102</xdr:row>
      <xdr:rowOff>17272</xdr:rowOff>
    </xdr:to>
    <xdr:sp macro="" textlink="">
      <xdr:nvSpPr>
        <xdr:cNvPr id="736" name="フローチャート: 判断 735">
          <a:extLst>
            <a:ext uri="{FF2B5EF4-FFF2-40B4-BE49-F238E27FC236}">
              <a16:creationId xmlns:a16="http://schemas.microsoft.com/office/drawing/2014/main" id="{F2E41A8A-059A-4ECF-BCF2-45E59F4920A2}"/>
            </a:ext>
          </a:extLst>
        </xdr:cNvPr>
        <xdr:cNvSpPr/>
      </xdr:nvSpPr>
      <xdr:spPr>
        <a:xfrm>
          <a:off x="13887450" y="1643837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101</xdr:row>
      <xdr:rowOff>41402</xdr:rowOff>
    </xdr:from>
    <xdr:to>
      <xdr:col>76</xdr:col>
      <xdr:colOff>165100</xdr:colOff>
      <xdr:row>101</xdr:row>
      <xdr:rowOff>143002</xdr:rowOff>
    </xdr:to>
    <xdr:sp macro="" textlink="">
      <xdr:nvSpPr>
        <xdr:cNvPr id="737" name="フローチャート: 判断 736">
          <a:extLst>
            <a:ext uri="{FF2B5EF4-FFF2-40B4-BE49-F238E27FC236}">
              <a16:creationId xmlns:a16="http://schemas.microsoft.com/office/drawing/2014/main" id="{1FD957E7-1F2B-4A34-89B5-C8C5CDD6FE86}"/>
            </a:ext>
          </a:extLst>
        </xdr:cNvPr>
        <xdr:cNvSpPr/>
      </xdr:nvSpPr>
      <xdr:spPr>
        <a:xfrm>
          <a:off x="13096875" y="1639900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100</xdr:row>
      <xdr:rowOff>157987</xdr:rowOff>
    </xdr:from>
    <xdr:to>
      <xdr:col>72</xdr:col>
      <xdr:colOff>38100</xdr:colOff>
      <xdr:row>101</xdr:row>
      <xdr:rowOff>88137</xdr:rowOff>
    </xdr:to>
    <xdr:sp macro="" textlink="">
      <xdr:nvSpPr>
        <xdr:cNvPr id="738" name="フローチャート: 判断 737">
          <a:extLst>
            <a:ext uri="{FF2B5EF4-FFF2-40B4-BE49-F238E27FC236}">
              <a16:creationId xmlns:a16="http://schemas.microsoft.com/office/drawing/2014/main" id="{E47F9D68-E9FA-44A8-8CF1-441470054568}"/>
            </a:ext>
          </a:extLst>
        </xdr:cNvPr>
        <xdr:cNvSpPr/>
      </xdr:nvSpPr>
      <xdr:spPr>
        <a:xfrm>
          <a:off x="12296775" y="163536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101</xdr:row>
      <xdr:rowOff>18542</xdr:rowOff>
    </xdr:from>
    <xdr:to>
      <xdr:col>67</xdr:col>
      <xdr:colOff>101600</xdr:colOff>
      <xdr:row>101</xdr:row>
      <xdr:rowOff>120142</xdr:rowOff>
    </xdr:to>
    <xdr:sp macro="" textlink="">
      <xdr:nvSpPr>
        <xdr:cNvPr id="739" name="フローチャート: 判断 738">
          <a:extLst>
            <a:ext uri="{FF2B5EF4-FFF2-40B4-BE49-F238E27FC236}">
              <a16:creationId xmlns:a16="http://schemas.microsoft.com/office/drawing/2014/main" id="{F8B9988B-B462-46A3-A31A-D3C72F3C501C}"/>
            </a:ext>
          </a:extLst>
        </xdr:cNvPr>
        <xdr:cNvSpPr/>
      </xdr:nvSpPr>
      <xdr:spPr>
        <a:xfrm>
          <a:off x="11487150" y="1637296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0" name="テキスト ボックス 739">
          <a:extLst>
            <a:ext uri="{FF2B5EF4-FFF2-40B4-BE49-F238E27FC236}">
              <a16:creationId xmlns:a16="http://schemas.microsoft.com/office/drawing/2014/main" id="{577BBB66-1350-4CC2-B560-B69531A4FC4E}"/>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1" name="テキスト ボックス 740">
          <a:extLst>
            <a:ext uri="{FF2B5EF4-FFF2-40B4-BE49-F238E27FC236}">
              <a16:creationId xmlns:a16="http://schemas.microsoft.com/office/drawing/2014/main" id="{D92474BF-FB60-43CA-B511-2B74806D5376}"/>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2" name="テキスト ボックス 741">
          <a:extLst>
            <a:ext uri="{FF2B5EF4-FFF2-40B4-BE49-F238E27FC236}">
              <a16:creationId xmlns:a16="http://schemas.microsoft.com/office/drawing/2014/main" id="{7A6BBEEB-9234-445A-8BA4-39D62EEB74A6}"/>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39000C9C-9F1D-4985-BD8C-D5C8F724DFF7}"/>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97899851-2795-4CF5-9225-62DBC8535D58}"/>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100</xdr:row>
      <xdr:rowOff>89408</xdr:rowOff>
    </xdr:from>
    <xdr:to>
      <xdr:col>85</xdr:col>
      <xdr:colOff>177800</xdr:colOff>
      <xdr:row>101</xdr:row>
      <xdr:rowOff>19558</xdr:rowOff>
    </xdr:to>
    <xdr:sp macro="" textlink="">
      <xdr:nvSpPr>
        <xdr:cNvPr id="745" name="楕円 744">
          <a:extLst>
            <a:ext uri="{FF2B5EF4-FFF2-40B4-BE49-F238E27FC236}">
              <a16:creationId xmlns:a16="http://schemas.microsoft.com/office/drawing/2014/main" id="{805D6E28-4F41-4966-96AC-B396016E367B}"/>
            </a:ext>
          </a:extLst>
        </xdr:cNvPr>
        <xdr:cNvSpPr/>
      </xdr:nvSpPr>
      <xdr:spPr>
        <a:xfrm>
          <a:off x="14649450" y="162787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100</xdr:row>
      <xdr:rowOff>17289</xdr:rowOff>
    </xdr:from>
    <xdr:ext cx="405111" cy="259045"/>
    <xdr:sp macro="" textlink="">
      <xdr:nvSpPr>
        <xdr:cNvPr id="746" name="【博物館】&#10;有形固定資産減価償却率該当値テキスト">
          <a:extLst>
            <a:ext uri="{FF2B5EF4-FFF2-40B4-BE49-F238E27FC236}">
              <a16:creationId xmlns:a16="http://schemas.microsoft.com/office/drawing/2014/main" id="{8ADAB310-E6CA-4EEA-95A6-7B469F913702}"/>
            </a:ext>
          </a:extLst>
        </xdr:cNvPr>
        <xdr:cNvSpPr txBox="1"/>
      </xdr:nvSpPr>
      <xdr:spPr>
        <a:xfrm>
          <a:off x="14744700" y="162097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100</xdr:row>
      <xdr:rowOff>45974</xdr:rowOff>
    </xdr:from>
    <xdr:to>
      <xdr:col>81</xdr:col>
      <xdr:colOff>101600</xdr:colOff>
      <xdr:row>100</xdr:row>
      <xdr:rowOff>147574</xdr:rowOff>
    </xdr:to>
    <xdr:sp macro="" textlink="">
      <xdr:nvSpPr>
        <xdr:cNvPr id="747" name="楕円 746">
          <a:extLst>
            <a:ext uri="{FF2B5EF4-FFF2-40B4-BE49-F238E27FC236}">
              <a16:creationId xmlns:a16="http://schemas.microsoft.com/office/drawing/2014/main" id="{992534AF-8481-424D-ADEC-BDAEB5205B2A}"/>
            </a:ext>
          </a:extLst>
        </xdr:cNvPr>
        <xdr:cNvSpPr/>
      </xdr:nvSpPr>
      <xdr:spPr>
        <a:xfrm>
          <a:off x="13887450" y="1624164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100</xdr:row>
      <xdr:rowOff>96774</xdr:rowOff>
    </xdr:from>
    <xdr:to>
      <xdr:col>85</xdr:col>
      <xdr:colOff>127000</xdr:colOff>
      <xdr:row>100</xdr:row>
      <xdr:rowOff>140208</xdr:rowOff>
    </xdr:to>
    <xdr:cxnSp macro="">
      <xdr:nvCxnSpPr>
        <xdr:cNvPr id="748" name="直線コネクタ 747">
          <a:extLst>
            <a:ext uri="{FF2B5EF4-FFF2-40B4-BE49-F238E27FC236}">
              <a16:creationId xmlns:a16="http://schemas.microsoft.com/office/drawing/2014/main" id="{0387F4EB-F8E9-442B-8CC2-0B6CA06E857B}"/>
            </a:ext>
          </a:extLst>
        </xdr:cNvPr>
        <xdr:cNvCxnSpPr/>
      </xdr:nvCxnSpPr>
      <xdr:spPr>
        <a:xfrm>
          <a:off x="13935075" y="16289274"/>
          <a:ext cx="762000"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100</xdr:row>
      <xdr:rowOff>2539</xdr:rowOff>
    </xdr:from>
    <xdr:to>
      <xdr:col>76</xdr:col>
      <xdr:colOff>165100</xdr:colOff>
      <xdr:row>100</xdr:row>
      <xdr:rowOff>104139</xdr:rowOff>
    </xdr:to>
    <xdr:sp macro="" textlink="">
      <xdr:nvSpPr>
        <xdr:cNvPr id="749" name="楕円 748">
          <a:extLst>
            <a:ext uri="{FF2B5EF4-FFF2-40B4-BE49-F238E27FC236}">
              <a16:creationId xmlns:a16="http://schemas.microsoft.com/office/drawing/2014/main" id="{873A7A06-75B2-43C5-8AE9-41E13ACDAC90}"/>
            </a:ext>
          </a:extLst>
        </xdr:cNvPr>
        <xdr:cNvSpPr/>
      </xdr:nvSpPr>
      <xdr:spPr>
        <a:xfrm>
          <a:off x="13096875" y="1619503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100</xdr:row>
      <xdr:rowOff>53339</xdr:rowOff>
    </xdr:from>
    <xdr:to>
      <xdr:col>81</xdr:col>
      <xdr:colOff>50800</xdr:colOff>
      <xdr:row>100</xdr:row>
      <xdr:rowOff>96774</xdr:rowOff>
    </xdr:to>
    <xdr:cxnSp macro="">
      <xdr:nvCxnSpPr>
        <xdr:cNvPr id="750" name="直線コネクタ 749">
          <a:extLst>
            <a:ext uri="{FF2B5EF4-FFF2-40B4-BE49-F238E27FC236}">
              <a16:creationId xmlns:a16="http://schemas.microsoft.com/office/drawing/2014/main" id="{E82D7B99-17FB-45B0-910E-0D0B4C43E271}"/>
            </a:ext>
          </a:extLst>
        </xdr:cNvPr>
        <xdr:cNvCxnSpPr/>
      </xdr:nvCxnSpPr>
      <xdr:spPr>
        <a:xfrm>
          <a:off x="13144500" y="16242664"/>
          <a:ext cx="790575" cy="46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99</xdr:row>
      <xdr:rowOff>128270</xdr:rowOff>
    </xdr:from>
    <xdr:to>
      <xdr:col>72</xdr:col>
      <xdr:colOff>38100</xdr:colOff>
      <xdr:row>100</xdr:row>
      <xdr:rowOff>58420</xdr:rowOff>
    </xdr:to>
    <xdr:sp macro="" textlink="">
      <xdr:nvSpPr>
        <xdr:cNvPr id="751" name="楕円 750">
          <a:extLst>
            <a:ext uri="{FF2B5EF4-FFF2-40B4-BE49-F238E27FC236}">
              <a16:creationId xmlns:a16="http://schemas.microsoft.com/office/drawing/2014/main" id="{B2E3DBF2-4084-4CE6-8E7F-B8CDAAECBA76}"/>
            </a:ext>
          </a:extLst>
        </xdr:cNvPr>
        <xdr:cNvSpPr/>
      </xdr:nvSpPr>
      <xdr:spPr>
        <a:xfrm>
          <a:off x="12296775" y="161556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100</xdr:row>
      <xdr:rowOff>7620</xdr:rowOff>
    </xdr:from>
    <xdr:to>
      <xdr:col>76</xdr:col>
      <xdr:colOff>114300</xdr:colOff>
      <xdr:row>100</xdr:row>
      <xdr:rowOff>53339</xdr:rowOff>
    </xdr:to>
    <xdr:cxnSp macro="">
      <xdr:nvCxnSpPr>
        <xdr:cNvPr id="752" name="直線コネクタ 751">
          <a:extLst>
            <a:ext uri="{FF2B5EF4-FFF2-40B4-BE49-F238E27FC236}">
              <a16:creationId xmlns:a16="http://schemas.microsoft.com/office/drawing/2014/main" id="{CEB978B9-9D62-4F08-A3EF-9E5756A39B80}"/>
            </a:ext>
          </a:extLst>
        </xdr:cNvPr>
        <xdr:cNvCxnSpPr/>
      </xdr:nvCxnSpPr>
      <xdr:spPr>
        <a:xfrm>
          <a:off x="12344400" y="16203295"/>
          <a:ext cx="80010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99</xdr:row>
      <xdr:rowOff>109982</xdr:rowOff>
    </xdr:from>
    <xdr:to>
      <xdr:col>67</xdr:col>
      <xdr:colOff>101600</xdr:colOff>
      <xdr:row>100</xdr:row>
      <xdr:rowOff>40132</xdr:rowOff>
    </xdr:to>
    <xdr:sp macro="" textlink="">
      <xdr:nvSpPr>
        <xdr:cNvPr id="753" name="楕円 752">
          <a:extLst>
            <a:ext uri="{FF2B5EF4-FFF2-40B4-BE49-F238E27FC236}">
              <a16:creationId xmlns:a16="http://schemas.microsoft.com/office/drawing/2014/main" id="{800A03F1-6676-4C73-BCBC-30EA35AB6F93}"/>
            </a:ext>
          </a:extLst>
        </xdr:cNvPr>
        <xdr:cNvSpPr/>
      </xdr:nvSpPr>
      <xdr:spPr>
        <a:xfrm>
          <a:off x="11487150" y="161373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99</xdr:row>
      <xdr:rowOff>160782</xdr:rowOff>
    </xdr:from>
    <xdr:to>
      <xdr:col>71</xdr:col>
      <xdr:colOff>177800</xdr:colOff>
      <xdr:row>100</xdr:row>
      <xdr:rowOff>7620</xdr:rowOff>
    </xdr:to>
    <xdr:cxnSp macro="">
      <xdr:nvCxnSpPr>
        <xdr:cNvPr id="754" name="直線コネクタ 753">
          <a:extLst>
            <a:ext uri="{FF2B5EF4-FFF2-40B4-BE49-F238E27FC236}">
              <a16:creationId xmlns:a16="http://schemas.microsoft.com/office/drawing/2014/main" id="{AE27E521-717E-48A6-B662-B046B9AE3511}"/>
            </a:ext>
          </a:extLst>
        </xdr:cNvPr>
        <xdr:cNvCxnSpPr/>
      </xdr:nvCxnSpPr>
      <xdr:spPr>
        <a:xfrm>
          <a:off x="11534775" y="16194532"/>
          <a:ext cx="809625" cy="8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8399</xdr:rowOff>
    </xdr:from>
    <xdr:ext cx="405111" cy="259045"/>
    <xdr:sp macro="" textlink="">
      <xdr:nvSpPr>
        <xdr:cNvPr id="755" name="n_1aveValue【博物館】&#10;有形固定資産減価償却率">
          <a:extLst>
            <a:ext uri="{FF2B5EF4-FFF2-40B4-BE49-F238E27FC236}">
              <a16:creationId xmlns:a16="http://schemas.microsoft.com/office/drawing/2014/main" id="{261B7572-6284-46C8-8912-CC7B23F74E24}"/>
            </a:ext>
          </a:extLst>
        </xdr:cNvPr>
        <xdr:cNvSpPr txBox="1"/>
      </xdr:nvSpPr>
      <xdr:spPr>
        <a:xfrm>
          <a:off x="13745219" y="165279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134129</xdr:rowOff>
    </xdr:from>
    <xdr:ext cx="405111" cy="259045"/>
    <xdr:sp macro="" textlink="">
      <xdr:nvSpPr>
        <xdr:cNvPr id="756" name="n_2aveValue【博物館】&#10;有形固定資産減価償却率">
          <a:extLst>
            <a:ext uri="{FF2B5EF4-FFF2-40B4-BE49-F238E27FC236}">
              <a16:creationId xmlns:a16="http://schemas.microsoft.com/office/drawing/2014/main" id="{CEE3C607-8762-4C6A-B7AF-D2DEF8882BC1}"/>
            </a:ext>
          </a:extLst>
        </xdr:cNvPr>
        <xdr:cNvSpPr txBox="1"/>
      </xdr:nvSpPr>
      <xdr:spPr>
        <a:xfrm>
          <a:off x="12964169" y="164885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79264</xdr:rowOff>
    </xdr:from>
    <xdr:ext cx="405111" cy="259045"/>
    <xdr:sp macro="" textlink="">
      <xdr:nvSpPr>
        <xdr:cNvPr id="757" name="n_3aveValue【博物館】&#10;有形固定資産減価償却率">
          <a:extLst>
            <a:ext uri="{FF2B5EF4-FFF2-40B4-BE49-F238E27FC236}">
              <a16:creationId xmlns:a16="http://schemas.microsoft.com/office/drawing/2014/main" id="{CAD6647B-0173-49A5-A013-1C67F4E82600}"/>
            </a:ext>
          </a:extLst>
        </xdr:cNvPr>
        <xdr:cNvSpPr txBox="1"/>
      </xdr:nvSpPr>
      <xdr:spPr>
        <a:xfrm>
          <a:off x="12164069" y="16433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111269</xdr:rowOff>
    </xdr:from>
    <xdr:ext cx="405111" cy="259045"/>
    <xdr:sp macro="" textlink="">
      <xdr:nvSpPr>
        <xdr:cNvPr id="758" name="n_4aveValue【博物館】&#10;有形固定資産減価償却率">
          <a:extLst>
            <a:ext uri="{FF2B5EF4-FFF2-40B4-BE49-F238E27FC236}">
              <a16:creationId xmlns:a16="http://schemas.microsoft.com/office/drawing/2014/main" id="{588E4E80-0EB3-4920-88D6-393BE174AA78}"/>
            </a:ext>
          </a:extLst>
        </xdr:cNvPr>
        <xdr:cNvSpPr txBox="1"/>
      </xdr:nvSpPr>
      <xdr:spPr>
        <a:xfrm>
          <a:off x="11354444" y="164656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98</xdr:row>
      <xdr:rowOff>164101</xdr:rowOff>
    </xdr:from>
    <xdr:ext cx="405111" cy="259045"/>
    <xdr:sp macro="" textlink="">
      <xdr:nvSpPr>
        <xdr:cNvPr id="759" name="n_1mainValue【博物館】&#10;有形固定資産減価償却率">
          <a:extLst>
            <a:ext uri="{FF2B5EF4-FFF2-40B4-BE49-F238E27FC236}">
              <a16:creationId xmlns:a16="http://schemas.microsoft.com/office/drawing/2014/main" id="{29971798-1617-44C0-9AC7-F8534B2114FA}"/>
            </a:ext>
          </a:extLst>
        </xdr:cNvPr>
        <xdr:cNvSpPr txBox="1"/>
      </xdr:nvSpPr>
      <xdr:spPr>
        <a:xfrm>
          <a:off x="13745219" y="160295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98</xdr:row>
      <xdr:rowOff>120666</xdr:rowOff>
    </xdr:from>
    <xdr:ext cx="405111" cy="259045"/>
    <xdr:sp macro="" textlink="">
      <xdr:nvSpPr>
        <xdr:cNvPr id="760" name="n_2mainValue【博物館】&#10;有形固定資産減価償却率">
          <a:extLst>
            <a:ext uri="{FF2B5EF4-FFF2-40B4-BE49-F238E27FC236}">
              <a16:creationId xmlns:a16="http://schemas.microsoft.com/office/drawing/2014/main" id="{BB7933CA-DD67-4F0B-9CBE-2F76278186CF}"/>
            </a:ext>
          </a:extLst>
        </xdr:cNvPr>
        <xdr:cNvSpPr txBox="1"/>
      </xdr:nvSpPr>
      <xdr:spPr>
        <a:xfrm>
          <a:off x="12964169" y="15992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98</xdr:row>
      <xdr:rowOff>74947</xdr:rowOff>
    </xdr:from>
    <xdr:ext cx="405111" cy="259045"/>
    <xdr:sp macro="" textlink="">
      <xdr:nvSpPr>
        <xdr:cNvPr id="761" name="n_3mainValue【博物館】&#10;有形固定資産減価償却率">
          <a:extLst>
            <a:ext uri="{FF2B5EF4-FFF2-40B4-BE49-F238E27FC236}">
              <a16:creationId xmlns:a16="http://schemas.microsoft.com/office/drawing/2014/main" id="{E3AAD775-1D81-45A9-ACF5-7FB506B7AB39}"/>
            </a:ext>
          </a:extLst>
        </xdr:cNvPr>
        <xdr:cNvSpPr txBox="1"/>
      </xdr:nvSpPr>
      <xdr:spPr>
        <a:xfrm>
          <a:off x="12164069" y="15943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98</xdr:row>
      <xdr:rowOff>56659</xdr:rowOff>
    </xdr:from>
    <xdr:ext cx="405111" cy="259045"/>
    <xdr:sp macro="" textlink="">
      <xdr:nvSpPr>
        <xdr:cNvPr id="762" name="n_4mainValue【博物館】&#10;有形固定資産減価償却率">
          <a:extLst>
            <a:ext uri="{FF2B5EF4-FFF2-40B4-BE49-F238E27FC236}">
              <a16:creationId xmlns:a16="http://schemas.microsoft.com/office/drawing/2014/main" id="{ABE6E162-0964-4B28-904A-3007B1107A0C}"/>
            </a:ext>
          </a:extLst>
        </xdr:cNvPr>
        <xdr:cNvSpPr txBox="1"/>
      </xdr:nvSpPr>
      <xdr:spPr>
        <a:xfrm>
          <a:off x="11354444" y="159253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3" name="正方形/長方形 762">
          <a:extLst>
            <a:ext uri="{FF2B5EF4-FFF2-40B4-BE49-F238E27FC236}">
              <a16:creationId xmlns:a16="http://schemas.microsoft.com/office/drawing/2014/main" id="{48FB68FE-1815-4C2A-97A0-1F5745C9652F}"/>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4" name="正方形/長方形 763">
          <a:extLst>
            <a:ext uri="{FF2B5EF4-FFF2-40B4-BE49-F238E27FC236}">
              <a16:creationId xmlns:a16="http://schemas.microsoft.com/office/drawing/2014/main" id="{948A7E32-818B-45B5-9F02-A81E59608690}"/>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5" name="正方形/長方形 764">
          <a:extLst>
            <a:ext uri="{FF2B5EF4-FFF2-40B4-BE49-F238E27FC236}">
              <a16:creationId xmlns:a16="http://schemas.microsoft.com/office/drawing/2014/main" id="{DDFFD223-3CAC-4A67-9DD8-BC4BC0BFED60}"/>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6" name="正方形/長方形 765">
          <a:extLst>
            <a:ext uri="{FF2B5EF4-FFF2-40B4-BE49-F238E27FC236}">
              <a16:creationId xmlns:a16="http://schemas.microsoft.com/office/drawing/2014/main" id="{0311E1E9-E340-437D-AF2E-B00A05E637EA}"/>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7" name="正方形/長方形 766">
          <a:extLst>
            <a:ext uri="{FF2B5EF4-FFF2-40B4-BE49-F238E27FC236}">
              <a16:creationId xmlns:a16="http://schemas.microsoft.com/office/drawing/2014/main" id="{6664EB02-FB38-4D7E-8D3A-E36A233B8E7A}"/>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68" name="正方形/長方形 767">
          <a:extLst>
            <a:ext uri="{FF2B5EF4-FFF2-40B4-BE49-F238E27FC236}">
              <a16:creationId xmlns:a16="http://schemas.microsoft.com/office/drawing/2014/main" id="{114C72E5-0860-40A3-8064-0E4B36AA39C4}"/>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69" name="テキスト ボックス 768">
          <a:extLst>
            <a:ext uri="{FF2B5EF4-FFF2-40B4-BE49-F238E27FC236}">
              <a16:creationId xmlns:a16="http://schemas.microsoft.com/office/drawing/2014/main" id="{1841C547-5E10-470A-9C6B-70C6F7C8488B}"/>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0" name="直線コネクタ 769">
          <a:extLst>
            <a:ext uri="{FF2B5EF4-FFF2-40B4-BE49-F238E27FC236}">
              <a16:creationId xmlns:a16="http://schemas.microsoft.com/office/drawing/2014/main" id="{32F785CA-C184-4CED-ADB5-980518252771}"/>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771" name="テキスト ボックス 770">
          <a:extLst>
            <a:ext uri="{FF2B5EF4-FFF2-40B4-BE49-F238E27FC236}">
              <a16:creationId xmlns:a16="http://schemas.microsoft.com/office/drawing/2014/main" id="{A14B4C68-1450-440B-AA67-20891FF9FC09}"/>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108</xdr:row>
      <xdr:rowOff>152400</xdr:rowOff>
    </xdr:from>
    <xdr:to>
      <xdr:col>120</xdr:col>
      <xdr:colOff>114300</xdr:colOff>
      <xdr:row>108</xdr:row>
      <xdr:rowOff>152400</xdr:rowOff>
    </xdr:to>
    <xdr:cxnSp macro="">
      <xdr:nvCxnSpPr>
        <xdr:cNvPr id="772" name="直線コネクタ 771">
          <a:extLst>
            <a:ext uri="{FF2B5EF4-FFF2-40B4-BE49-F238E27FC236}">
              <a16:creationId xmlns:a16="http://schemas.microsoft.com/office/drawing/2014/main" id="{82C4A943-6E57-4960-9C9A-6C52B2AA5B2C}"/>
            </a:ext>
          </a:extLst>
        </xdr:cNvPr>
        <xdr:cNvCxnSpPr/>
      </xdr:nvCxnSpPr>
      <xdr:spPr>
        <a:xfrm>
          <a:off x="164592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773" name="テキスト ボックス 772">
          <a:extLst>
            <a:ext uri="{FF2B5EF4-FFF2-40B4-BE49-F238E27FC236}">
              <a16:creationId xmlns:a16="http://schemas.microsoft.com/office/drawing/2014/main" id="{062E59B1-7F62-4A12-A4CA-F858B761E169}"/>
            </a:ext>
          </a:extLst>
        </xdr:cNvPr>
        <xdr:cNvSpPr txBox="1"/>
      </xdr:nvSpPr>
      <xdr:spPr>
        <a:xfrm>
          <a:off x="160523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774" name="直線コネクタ 773">
          <a:extLst>
            <a:ext uri="{FF2B5EF4-FFF2-40B4-BE49-F238E27FC236}">
              <a16:creationId xmlns:a16="http://schemas.microsoft.com/office/drawing/2014/main" id="{43AA3AA8-E3D3-466F-8CA5-E84AB9ACEF98}"/>
            </a:ext>
          </a:extLst>
        </xdr:cNvPr>
        <xdr:cNvCxnSpPr/>
      </xdr:nvCxnSpPr>
      <xdr:spPr>
        <a:xfrm>
          <a:off x="164592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775" name="テキスト ボックス 774">
          <a:extLst>
            <a:ext uri="{FF2B5EF4-FFF2-40B4-BE49-F238E27FC236}">
              <a16:creationId xmlns:a16="http://schemas.microsoft.com/office/drawing/2014/main" id="{3275B596-11E2-4A0F-B12D-167757629745}"/>
            </a:ext>
          </a:extLst>
        </xdr:cNvPr>
        <xdr:cNvSpPr txBox="1"/>
      </xdr:nvSpPr>
      <xdr:spPr>
        <a:xfrm>
          <a:off x="16052346"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776" name="直線コネクタ 775">
          <a:extLst>
            <a:ext uri="{FF2B5EF4-FFF2-40B4-BE49-F238E27FC236}">
              <a16:creationId xmlns:a16="http://schemas.microsoft.com/office/drawing/2014/main" id="{5573EF32-CE6A-4074-BB3A-4165435D3028}"/>
            </a:ext>
          </a:extLst>
        </xdr:cNvPr>
        <xdr:cNvCxnSpPr/>
      </xdr:nvCxnSpPr>
      <xdr:spPr>
        <a:xfrm>
          <a:off x="164592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777" name="テキスト ボックス 776">
          <a:extLst>
            <a:ext uri="{FF2B5EF4-FFF2-40B4-BE49-F238E27FC236}">
              <a16:creationId xmlns:a16="http://schemas.microsoft.com/office/drawing/2014/main" id="{5F4D4723-A8BB-40B3-9946-CAEEB2294207}"/>
            </a:ext>
          </a:extLst>
        </xdr:cNvPr>
        <xdr:cNvSpPr txBox="1"/>
      </xdr:nvSpPr>
      <xdr:spPr>
        <a:xfrm>
          <a:off x="16052346"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778" name="直線コネクタ 777">
          <a:extLst>
            <a:ext uri="{FF2B5EF4-FFF2-40B4-BE49-F238E27FC236}">
              <a16:creationId xmlns:a16="http://schemas.microsoft.com/office/drawing/2014/main" id="{9BA71F5D-818A-4787-A5C3-F1F7B78BE3A5}"/>
            </a:ext>
          </a:extLst>
        </xdr:cNvPr>
        <xdr:cNvCxnSpPr/>
      </xdr:nvCxnSpPr>
      <xdr:spPr>
        <a:xfrm>
          <a:off x="164592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779" name="テキスト ボックス 778">
          <a:extLst>
            <a:ext uri="{FF2B5EF4-FFF2-40B4-BE49-F238E27FC236}">
              <a16:creationId xmlns:a16="http://schemas.microsoft.com/office/drawing/2014/main" id="{649EB464-91E9-4558-89DB-9BEA679576A3}"/>
            </a:ext>
          </a:extLst>
        </xdr:cNvPr>
        <xdr:cNvSpPr txBox="1"/>
      </xdr:nvSpPr>
      <xdr:spPr>
        <a:xfrm>
          <a:off x="16052346"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780" name="直線コネクタ 779">
          <a:extLst>
            <a:ext uri="{FF2B5EF4-FFF2-40B4-BE49-F238E27FC236}">
              <a16:creationId xmlns:a16="http://schemas.microsoft.com/office/drawing/2014/main" id="{92CC5D2D-99A3-4002-9244-9CC287E7C408}"/>
            </a:ext>
          </a:extLst>
        </xdr:cNvPr>
        <xdr:cNvCxnSpPr/>
      </xdr:nvCxnSpPr>
      <xdr:spPr>
        <a:xfrm>
          <a:off x="164592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781" name="テキスト ボックス 780">
          <a:extLst>
            <a:ext uri="{FF2B5EF4-FFF2-40B4-BE49-F238E27FC236}">
              <a16:creationId xmlns:a16="http://schemas.microsoft.com/office/drawing/2014/main" id="{6377D3C6-0761-4DE2-9A50-8C51CEC4A3B4}"/>
            </a:ext>
          </a:extLst>
        </xdr:cNvPr>
        <xdr:cNvSpPr txBox="1"/>
      </xdr:nvSpPr>
      <xdr:spPr>
        <a:xfrm>
          <a:off x="16052346"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2" name="直線コネクタ 781">
          <a:extLst>
            <a:ext uri="{FF2B5EF4-FFF2-40B4-BE49-F238E27FC236}">
              <a16:creationId xmlns:a16="http://schemas.microsoft.com/office/drawing/2014/main" id="{EEF80223-F78A-4752-ABB5-3C71803F0DBE}"/>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3" name="テキスト ボックス 782">
          <a:extLst>
            <a:ext uri="{FF2B5EF4-FFF2-40B4-BE49-F238E27FC236}">
              <a16:creationId xmlns:a16="http://schemas.microsoft.com/office/drawing/2014/main" id="{162617D2-6540-464D-91EB-428FAA681B25}"/>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4" name="【博物館】&#10;一人当たり面積グラフ枠">
          <a:extLst>
            <a:ext uri="{FF2B5EF4-FFF2-40B4-BE49-F238E27FC236}">
              <a16:creationId xmlns:a16="http://schemas.microsoft.com/office/drawing/2014/main" id="{44799CED-9554-44B3-899C-F696D7BFA186}"/>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99</xdr:row>
      <xdr:rowOff>57150</xdr:rowOff>
    </xdr:from>
    <xdr:to>
      <xdr:col>116</xdr:col>
      <xdr:colOff>62864</xdr:colOff>
      <xdr:row>109</xdr:row>
      <xdr:rowOff>19050</xdr:rowOff>
    </xdr:to>
    <xdr:cxnSp macro="">
      <xdr:nvCxnSpPr>
        <xdr:cNvPr id="785" name="直線コネクタ 784">
          <a:extLst>
            <a:ext uri="{FF2B5EF4-FFF2-40B4-BE49-F238E27FC236}">
              <a16:creationId xmlns:a16="http://schemas.microsoft.com/office/drawing/2014/main" id="{BF5E0298-1E42-478C-B65F-7F7C7FB42006}"/>
            </a:ext>
          </a:extLst>
        </xdr:cNvPr>
        <xdr:cNvCxnSpPr/>
      </xdr:nvCxnSpPr>
      <xdr:spPr>
        <a:xfrm flipV="1">
          <a:off x="19952970" y="16087725"/>
          <a:ext cx="1269" cy="1581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22877</xdr:rowOff>
    </xdr:from>
    <xdr:ext cx="469744" cy="259045"/>
    <xdr:sp macro="" textlink="">
      <xdr:nvSpPr>
        <xdr:cNvPr id="786" name="【博物館】&#10;一人当たり面積最小値テキスト">
          <a:extLst>
            <a:ext uri="{FF2B5EF4-FFF2-40B4-BE49-F238E27FC236}">
              <a16:creationId xmlns:a16="http://schemas.microsoft.com/office/drawing/2014/main" id="{98B64E82-1D95-42D9-9CF4-1F0361729A6D}"/>
            </a:ext>
          </a:extLst>
        </xdr:cNvPr>
        <xdr:cNvSpPr txBox="1"/>
      </xdr:nvSpPr>
      <xdr:spPr>
        <a:xfrm>
          <a:off x="20002500" y="1767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19050</xdr:rowOff>
    </xdr:from>
    <xdr:to>
      <xdr:col>116</xdr:col>
      <xdr:colOff>152400</xdr:colOff>
      <xdr:row>109</xdr:row>
      <xdr:rowOff>19050</xdr:rowOff>
    </xdr:to>
    <xdr:cxnSp macro="">
      <xdr:nvCxnSpPr>
        <xdr:cNvPr id="787" name="直線コネクタ 786">
          <a:extLst>
            <a:ext uri="{FF2B5EF4-FFF2-40B4-BE49-F238E27FC236}">
              <a16:creationId xmlns:a16="http://schemas.microsoft.com/office/drawing/2014/main" id="{F0EE7C04-3BF2-4A57-87FC-2E71FD019216}"/>
            </a:ext>
          </a:extLst>
        </xdr:cNvPr>
        <xdr:cNvCxnSpPr/>
      </xdr:nvCxnSpPr>
      <xdr:spPr>
        <a:xfrm>
          <a:off x="19878675" y="1766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98</xdr:row>
      <xdr:rowOff>3827</xdr:rowOff>
    </xdr:from>
    <xdr:ext cx="469744" cy="259045"/>
    <xdr:sp macro="" textlink="">
      <xdr:nvSpPr>
        <xdr:cNvPr id="788" name="【博物館】&#10;一人当たり面積最大値テキスト">
          <a:extLst>
            <a:ext uri="{FF2B5EF4-FFF2-40B4-BE49-F238E27FC236}">
              <a16:creationId xmlns:a16="http://schemas.microsoft.com/office/drawing/2014/main" id="{7A37BB1A-5F7B-44D9-8A9F-CCEAC986438F}"/>
            </a:ext>
          </a:extLst>
        </xdr:cNvPr>
        <xdr:cNvSpPr txBox="1"/>
      </xdr:nvSpPr>
      <xdr:spPr>
        <a:xfrm>
          <a:off x="20002500" y="15875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57150</xdr:rowOff>
    </xdr:from>
    <xdr:to>
      <xdr:col>116</xdr:col>
      <xdr:colOff>152400</xdr:colOff>
      <xdr:row>99</xdr:row>
      <xdr:rowOff>57150</xdr:rowOff>
    </xdr:to>
    <xdr:cxnSp macro="">
      <xdr:nvCxnSpPr>
        <xdr:cNvPr id="789" name="直線コネクタ 788">
          <a:extLst>
            <a:ext uri="{FF2B5EF4-FFF2-40B4-BE49-F238E27FC236}">
              <a16:creationId xmlns:a16="http://schemas.microsoft.com/office/drawing/2014/main" id="{AA3584F5-64F9-4779-A29B-6EB915C3EF59}"/>
            </a:ext>
          </a:extLst>
        </xdr:cNvPr>
        <xdr:cNvCxnSpPr/>
      </xdr:nvCxnSpPr>
      <xdr:spPr>
        <a:xfrm>
          <a:off x="19878675" y="160877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10177</xdr:rowOff>
    </xdr:from>
    <xdr:ext cx="469744" cy="259045"/>
    <xdr:sp macro="" textlink="">
      <xdr:nvSpPr>
        <xdr:cNvPr id="790" name="【博物館】&#10;一人当たり面積平均値テキスト">
          <a:extLst>
            <a:ext uri="{FF2B5EF4-FFF2-40B4-BE49-F238E27FC236}">
              <a16:creationId xmlns:a16="http://schemas.microsoft.com/office/drawing/2014/main" id="{14CA057F-E13C-417C-81F6-C0DA2E63DB56}"/>
            </a:ext>
          </a:extLst>
        </xdr:cNvPr>
        <xdr:cNvSpPr txBox="1"/>
      </xdr:nvSpPr>
      <xdr:spPr>
        <a:xfrm>
          <a:off x="20002500" y="170091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158750</xdr:rowOff>
    </xdr:from>
    <xdr:to>
      <xdr:col>116</xdr:col>
      <xdr:colOff>114300</xdr:colOff>
      <xdr:row>106</xdr:row>
      <xdr:rowOff>88900</xdr:rowOff>
    </xdr:to>
    <xdr:sp macro="" textlink="">
      <xdr:nvSpPr>
        <xdr:cNvPr id="791" name="フローチャート: 判断 790">
          <a:extLst>
            <a:ext uri="{FF2B5EF4-FFF2-40B4-BE49-F238E27FC236}">
              <a16:creationId xmlns:a16="http://schemas.microsoft.com/office/drawing/2014/main" id="{FC43821D-0A87-4AC7-BC5D-349697B6BDB9}"/>
            </a:ext>
          </a:extLst>
        </xdr:cNvPr>
        <xdr:cNvSpPr/>
      </xdr:nvSpPr>
      <xdr:spPr>
        <a:xfrm>
          <a:off x="19897725"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158750</xdr:rowOff>
    </xdr:from>
    <xdr:to>
      <xdr:col>112</xdr:col>
      <xdr:colOff>38100</xdr:colOff>
      <xdr:row>106</xdr:row>
      <xdr:rowOff>88900</xdr:rowOff>
    </xdr:to>
    <xdr:sp macro="" textlink="">
      <xdr:nvSpPr>
        <xdr:cNvPr id="792" name="フローチャート: 判断 791">
          <a:extLst>
            <a:ext uri="{FF2B5EF4-FFF2-40B4-BE49-F238E27FC236}">
              <a16:creationId xmlns:a16="http://schemas.microsoft.com/office/drawing/2014/main" id="{11702943-EC8F-4AA4-A2FB-FA5383D825B5}"/>
            </a:ext>
          </a:extLst>
        </xdr:cNvPr>
        <xdr:cNvSpPr/>
      </xdr:nvSpPr>
      <xdr:spPr>
        <a:xfrm>
          <a:off x="191547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25400</xdr:rowOff>
    </xdr:from>
    <xdr:to>
      <xdr:col>107</xdr:col>
      <xdr:colOff>101600</xdr:colOff>
      <xdr:row>106</xdr:row>
      <xdr:rowOff>127000</xdr:rowOff>
    </xdr:to>
    <xdr:sp macro="" textlink="">
      <xdr:nvSpPr>
        <xdr:cNvPr id="793" name="フローチャート: 判断 792">
          <a:extLst>
            <a:ext uri="{FF2B5EF4-FFF2-40B4-BE49-F238E27FC236}">
              <a16:creationId xmlns:a16="http://schemas.microsoft.com/office/drawing/2014/main" id="{1357288A-6F4C-478D-817B-CC053C13AB86}"/>
            </a:ext>
          </a:extLst>
        </xdr:cNvPr>
        <xdr:cNvSpPr/>
      </xdr:nvSpPr>
      <xdr:spPr>
        <a:xfrm>
          <a:off x="18345150" y="171926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120650</xdr:rowOff>
    </xdr:from>
    <xdr:to>
      <xdr:col>102</xdr:col>
      <xdr:colOff>165100</xdr:colOff>
      <xdr:row>106</xdr:row>
      <xdr:rowOff>50800</xdr:rowOff>
    </xdr:to>
    <xdr:sp macro="" textlink="">
      <xdr:nvSpPr>
        <xdr:cNvPr id="794" name="フローチャート: 判断 793">
          <a:extLst>
            <a:ext uri="{FF2B5EF4-FFF2-40B4-BE49-F238E27FC236}">
              <a16:creationId xmlns:a16="http://schemas.microsoft.com/office/drawing/2014/main" id="{CF67AE3E-2AC5-4B8F-8F8F-EDDF3284232D}"/>
            </a:ext>
          </a:extLst>
        </xdr:cNvPr>
        <xdr:cNvSpPr/>
      </xdr:nvSpPr>
      <xdr:spPr>
        <a:xfrm>
          <a:off x="17554575" y="17125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107</xdr:row>
      <xdr:rowOff>6350</xdr:rowOff>
    </xdr:from>
    <xdr:to>
      <xdr:col>98</xdr:col>
      <xdr:colOff>38100</xdr:colOff>
      <xdr:row>107</xdr:row>
      <xdr:rowOff>107950</xdr:rowOff>
    </xdr:to>
    <xdr:sp macro="" textlink="">
      <xdr:nvSpPr>
        <xdr:cNvPr id="795" name="フローチャート: 判断 794">
          <a:extLst>
            <a:ext uri="{FF2B5EF4-FFF2-40B4-BE49-F238E27FC236}">
              <a16:creationId xmlns:a16="http://schemas.microsoft.com/office/drawing/2014/main" id="{99D65093-F03A-48E2-9AC3-39136063F172}"/>
            </a:ext>
          </a:extLst>
        </xdr:cNvPr>
        <xdr:cNvSpPr/>
      </xdr:nvSpPr>
      <xdr:spPr>
        <a:xfrm>
          <a:off x="16754475" y="173355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6" name="テキスト ボックス 795">
          <a:extLst>
            <a:ext uri="{FF2B5EF4-FFF2-40B4-BE49-F238E27FC236}">
              <a16:creationId xmlns:a16="http://schemas.microsoft.com/office/drawing/2014/main" id="{62908E3B-0F67-4FEE-BE3F-B519E8C62EFE}"/>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77FF23F9-77FC-4654-B8DE-7589C36CD595}"/>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8" name="テキスト ボックス 797">
          <a:extLst>
            <a:ext uri="{FF2B5EF4-FFF2-40B4-BE49-F238E27FC236}">
              <a16:creationId xmlns:a16="http://schemas.microsoft.com/office/drawing/2014/main" id="{34DA9954-5B08-435A-BBD8-38C85ACD7780}"/>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99" name="テキスト ボックス 798">
          <a:extLst>
            <a:ext uri="{FF2B5EF4-FFF2-40B4-BE49-F238E27FC236}">
              <a16:creationId xmlns:a16="http://schemas.microsoft.com/office/drawing/2014/main" id="{AB4AE6FB-D751-449A-81FB-B6D8ED024F20}"/>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00" name="テキスト ボックス 799">
          <a:extLst>
            <a:ext uri="{FF2B5EF4-FFF2-40B4-BE49-F238E27FC236}">
              <a16:creationId xmlns:a16="http://schemas.microsoft.com/office/drawing/2014/main" id="{BB5BB0A4-A0BB-4D01-832F-5C294F359334}"/>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63500</xdr:rowOff>
    </xdr:from>
    <xdr:to>
      <xdr:col>116</xdr:col>
      <xdr:colOff>114300</xdr:colOff>
      <xdr:row>106</xdr:row>
      <xdr:rowOff>165100</xdr:rowOff>
    </xdr:to>
    <xdr:sp macro="" textlink="">
      <xdr:nvSpPr>
        <xdr:cNvPr id="801" name="楕円 800">
          <a:extLst>
            <a:ext uri="{FF2B5EF4-FFF2-40B4-BE49-F238E27FC236}">
              <a16:creationId xmlns:a16="http://schemas.microsoft.com/office/drawing/2014/main" id="{FC75DA30-A6E2-4723-AF0A-6159F32B02C2}"/>
            </a:ext>
          </a:extLst>
        </xdr:cNvPr>
        <xdr:cNvSpPr/>
      </xdr:nvSpPr>
      <xdr:spPr>
        <a:xfrm>
          <a:off x="19897725" y="17230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41927</xdr:rowOff>
    </xdr:from>
    <xdr:ext cx="469744" cy="259045"/>
    <xdr:sp macro="" textlink="">
      <xdr:nvSpPr>
        <xdr:cNvPr id="802" name="【博物館】&#10;一人当たり面積該当値テキスト">
          <a:extLst>
            <a:ext uri="{FF2B5EF4-FFF2-40B4-BE49-F238E27FC236}">
              <a16:creationId xmlns:a16="http://schemas.microsoft.com/office/drawing/2014/main" id="{A6F2ED1B-1B1D-4851-B575-920E0A60AEF0}"/>
            </a:ext>
          </a:extLst>
        </xdr:cNvPr>
        <xdr:cNvSpPr txBox="1"/>
      </xdr:nvSpPr>
      <xdr:spPr>
        <a:xfrm>
          <a:off x="20002500" y="1720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63500</xdr:rowOff>
    </xdr:from>
    <xdr:to>
      <xdr:col>112</xdr:col>
      <xdr:colOff>38100</xdr:colOff>
      <xdr:row>106</xdr:row>
      <xdr:rowOff>165100</xdr:rowOff>
    </xdr:to>
    <xdr:sp macro="" textlink="">
      <xdr:nvSpPr>
        <xdr:cNvPr id="803" name="楕円 802">
          <a:extLst>
            <a:ext uri="{FF2B5EF4-FFF2-40B4-BE49-F238E27FC236}">
              <a16:creationId xmlns:a16="http://schemas.microsoft.com/office/drawing/2014/main" id="{F36CE76C-F4EC-4736-8807-80538F61D026}"/>
            </a:ext>
          </a:extLst>
        </xdr:cNvPr>
        <xdr:cNvSpPr/>
      </xdr:nvSpPr>
      <xdr:spPr>
        <a:xfrm>
          <a:off x="19154775" y="17230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114300</xdr:rowOff>
    </xdr:from>
    <xdr:to>
      <xdr:col>116</xdr:col>
      <xdr:colOff>63500</xdr:colOff>
      <xdr:row>106</xdr:row>
      <xdr:rowOff>114300</xdr:rowOff>
    </xdr:to>
    <xdr:cxnSp macro="">
      <xdr:nvCxnSpPr>
        <xdr:cNvPr id="804" name="直線コネクタ 803">
          <a:extLst>
            <a:ext uri="{FF2B5EF4-FFF2-40B4-BE49-F238E27FC236}">
              <a16:creationId xmlns:a16="http://schemas.microsoft.com/office/drawing/2014/main" id="{76988A78-D082-40C5-B482-CEFDB5AF01DA}"/>
            </a:ext>
          </a:extLst>
        </xdr:cNvPr>
        <xdr:cNvCxnSpPr/>
      </xdr:nvCxnSpPr>
      <xdr:spPr>
        <a:xfrm>
          <a:off x="19202400" y="172783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63500</xdr:rowOff>
    </xdr:from>
    <xdr:to>
      <xdr:col>107</xdr:col>
      <xdr:colOff>101600</xdr:colOff>
      <xdr:row>106</xdr:row>
      <xdr:rowOff>165100</xdr:rowOff>
    </xdr:to>
    <xdr:sp macro="" textlink="">
      <xdr:nvSpPr>
        <xdr:cNvPr id="805" name="楕円 804">
          <a:extLst>
            <a:ext uri="{FF2B5EF4-FFF2-40B4-BE49-F238E27FC236}">
              <a16:creationId xmlns:a16="http://schemas.microsoft.com/office/drawing/2014/main" id="{ECBEAEEA-FD9F-402F-9162-D234F7675959}"/>
            </a:ext>
          </a:extLst>
        </xdr:cNvPr>
        <xdr:cNvSpPr/>
      </xdr:nvSpPr>
      <xdr:spPr>
        <a:xfrm>
          <a:off x="18345150" y="17230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114300</xdr:rowOff>
    </xdr:from>
    <xdr:to>
      <xdr:col>111</xdr:col>
      <xdr:colOff>177800</xdr:colOff>
      <xdr:row>106</xdr:row>
      <xdr:rowOff>114300</xdr:rowOff>
    </xdr:to>
    <xdr:cxnSp macro="">
      <xdr:nvCxnSpPr>
        <xdr:cNvPr id="806" name="直線コネクタ 805">
          <a:extLst>
            <a:ext uri="{FF2B5EF4-FFF2-40B4-BE49-F238E27FC236}">
              <a16:creationId xmlns:a16="http://schemas.microsoft.com/office/drawing/2014/main" id="{81EA99E6-18F8-43FB-BB79-1DB9F1C621BF}"/>
            </a:ext>
          </a:extLst>
        </xdr:cNvPr>
        <xdr:cNvCxnSpPr/>
      </xdr:nvCxnSpPr>
      <xdr:spPr>
        <a:xfrm>
          <a:off x="18392775" y="172783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63500</xdr:rowOff>
    </xdr:from>
    <xdr:to>
      <xdr:col>102</xdr:col>
      <xdr:colOff>165100</xdr:colOff>
      <xdr:row>106</xdr:row>
      <xdr:rowOff>165100</xdr:rowOff>
    </xdr:to>
    <xdr:sp macro="" textlink="">
      <xdr:nvSpPr>
        <xdr:cNvPr id="807" name="楕円 806">
          <a:extLst>
            <a:ext uri="{FF2B5EF4-FFF2-40B4-BE49-F238E27FC236}">
              <a16:creationId xmlns:a16="http://schemas.microsoft.com/office/drawing/2014/main" id="{59B94994-6842-4EDA-A999-410607C73487}"/>
            </a:ext>
          </a:extLst>
        </xdr:cNvPr>
        <xdr:cNvSpPr/>
      </xdr:nvSpPr>
      <xdr:spPr>
        <a:xfrm>
          <a:off x="17554575" y="17230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114300</xdr:rowOff>
    </xdr:from>
    <xdr:to>
      <xdr:col>107</xdr:col>
      <xdr:colOff>50800</xdr:colOff>
      <xdr:row>106</xdr:row>
      <xdr:rowOff>114300</xdr:rowOff>
    </xdr:to>
    <xdr:cxnSp macro="">
      <xdr:nvCxnSpPr>
        <xdr:cNvPr id="808" name="直線コネクタ 807">
          <a:extLst>
            <a:ext uri="{FF2B5EF4-FFF2-40B4-BE49-F238E27FC236}">
              <a16:creationId xmlns:a16="http://schemas.microsoft.com/office/drawing/2014/main" id="{8CB77E49-763B-47F5-BE3D-535C9AF8E41D}"/>
            </a:ext>
          </a:extLst>
        </xdr:cNvPr>
        <xdr:cNvCxnSpPr/>
      </xdr:nvCxnSpPr>
      <xdr:spPr>
        <a:xfrm>
          <a:off x="17602200" y="172783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63500</xdr:rowOff>
    </xdr:from>
    <xdr:to>
      <xdr:col>98</xdr:col>
      <xdr:colOff>38100</xdr:colOff>
      <xdr:row>106</xdr:row>
      <xdr:rowOff>165100</xdr:rowOff>
    </xdr:to>
    <xdr:sp macro="" textlink="">
      <xdr:nvSpPr>
        <xdr:cNvPr id="809" name="楕円 808">
          <a:extLst>
            <a:ext uri="{FF2B5EF4-FFF2-40B4-BE49-F238E27FC236}">
              <a16:creationId xmlns:a16="http://schemas.microsoft.com/office/drawing/2014/main" id="{04F7BC41-E224-4F7D-842B-D921387C8CDE}"/>
            </a:ext>
          </a:extLst>
        </xdr:cNvPr>
        <xdr:cNvSpPr/>
      </xdr:nvSpPr>
      <xdr:spPr>
        <a:xfrm>
          <a:off x="16754475" y="17230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114300</xdr:rowOff>
    </xdr:from>
    <xdr:to>
      <xdr:col>102</xdr:col>
      <xdr:colOff>114300</xdr:colOff>
      <xdr:row>106</xdr:row>
      <xdr:rowOff>114300</xdr:rowOff>
    </xdr:to>
    <xdr:cxnSp macro="">
      <xdr:nvCxnSpPr>
        <xdr:cNvPr id="810" name="直線コネクタ 809">
          <a:extLst>
            <a:ext uri="{FF2B5EF4-FFF2-40B4-BE49-F238E27FC236}">
              <a16:creationId xmlns:a16="http://schemas.microsoft.com/office/drawing/2014/main" id="{2494DDE9-8264-497F-BED4-6EECEA04764C}"/>
            </a:ext>
          </a:extLst>
        </xdr:cNvPr>
        <xdr:cNvCxnSpPr/>
      </xdr:nvCxnSpPr>
      <xdr:spPr>
        <a:xfrm>
          <a:off x="16802100" y="172783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105427</xdr:rowOff>
    </xdr:from>
    <xdr:ext cx="469744" cy="259045"/>
    <xdr:sp macro="" textlink="">
      <xdr:nvSpPr>
        <xdr:cNvPr id="811" name="n_1aveValue【博物館】&#10;一人当たり面積">
          <a:extLst>
            <a:ext uri="{FF2B5EF4-FFF2-40B4-BE49-F238E27FC236}">
              <a16:creationId xmlns:a16="http://schemas.microsoft.com/office/drawing/2014/main" id="{AE6EBDFF-1F5A-4D45-AE76-D9D3E9EFE6DD}"/>
            </a:ext>
          </a:extLst>
        </xdr:cNvPr>
        <xdr:cNvSpPr txBox="1"/>
      </xdr:nvSpPr>
      <xdr:spPr>
        <a:xfrm>
          <a:off x="189834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143527</xdr:rowOff>
    </xdr:from>
    <xdr:ext cx="469744" cy="259045"/>
    <xdr:sp macro="" textlink="">
      <xdr:nvSpPr>
        <xdr:cNvPr id="812" name="n_2aveValue【博物館】&#10;一人当たり面積">
          <a:extLst>
            <a:ext uri="{FF2B5EF4-FFF2-40B4-BE49-F238E27FC236}">
              <a16:creationId xmlns:a16="http://schemas.microsoft.com/office/drawing/2014/main" id="{EA5C55D7-09B5-4178-BD50-FE6E8129DA4F}"/>
            </a:ext>
          </a:extLst>
        </xdr:cNvPr>
        <xdr:cNvSpPr txBox="1"/>
      </xdr:nvSpPr>
      <xdr:spPr>
        <a:xfrm>
          <a:off x="18183302" y="16980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67327</xdr:rowOff>
    </xdr:from>
    <xdr:ext cx="469744" cy="259045"/>
    <xdr:sp macro="" textlink="">
      <xdr:nvSpPr>
        <xdr:cNvPr id="813" name="n_3aveValue【博物館】&#10;一人当たり面積">
          <a:extLst>
            <a:ext uri="{FF2B5EF4-FFF2-40B4-BE49-F238E27FC236}">
              <a16:creationId xmlns:a16="http://schemas.microsoft.com/office/drawing/2014/main" id="{3B7CBF4A-65D3-4189-BF99-06F27178BCD0}"/>
            </a:ext>
          </a:extLst>
        </xdr:cNvPr>
        <xdr:cNvSpPr txBox="1"/>
      </xdr:nvSpPr>
      <xdr:spPr>
        <a:xfrm>
          <a:off x="17383202" y="16904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99077</xdr:rowOff>
    </xdr:from>
    <xdr:ext cx="469744" cy="259045"/>
    <xdr:sp macro="" textlink="">
      <xdr:nvSpPr>
        <xdr:cNvPr id="814" name="n_4aveValue【博物館】&#10;一人当たり面積">
          <a:extLst>
            <a:ext uri="{FF2B5EF4-FFF2-40B4-BE49-F238E27FC236}">
              <a16:creationId xmlns:a16="http://schemas.microsoft.com/office/drawing/2014/main" id="{F13518B1-9AD9-4FD3-A6C3-2972393BE838}"/>
            </a:ext>
          </a:extLst>
        </xdr:cNvPr>
        <xdr:cNvSpPr txBox="1"/>
      </xdr:nvSpPr>
      <xdr:spPr>
        <a:xfrm>
          <a:off x="16592627"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106</xdr:row>
      <xdr:rowOff>156227</xdr:rowOff>
    </xdr:from>
    <xdr:ext cx="469744" cy="259045"/>
    <xdr:sp macro="" textlink="">
      <xdr:nvSpPr>
        <xdr:cNvPr id="815" name="n_1mainValue【博物館】&#10;一人当たり面積">
          <a:extLst>
            <a:ext uri="{FF2B5EF4-FFF2-40B4-BE49-F238E27FC236}">
              <a16:creationId xmlns:a16="http://schemas.microsoft.com/office/drawing/2014/main" id="{2CA31B55-1D21-4AF6-A487-C7968C14886C}"/>
            </a:ext>
          </a:extLst>
        </xdr:cNvPr>
        <xdr:cNvSpPr txBox="1"/>
      </xdr:nvSpPr>
      <xdr:spPr>
        <a:xfrm>
          <a:off x="18983402"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156227</xdr:rowOff>
    </xdr:from>
    <xdr:ext cx="469744" cy="259045"/>
    <xdr:sp macro="" textlink="">
      <xdr:nvSpPr>
        <xdr:cNvPr id="816" name="n_2mainValue【博物館】&#10;一人当たり面積">
          <a:extLst>
            <a:ext uri="{FF2B5EF4-FFF2-40B4-BE49-F238E27FC236}">
              <a16:creationId xmlns:a16="http://schemas.microsoft.com/office/drawing/2014/main" id="{DC5E62A5-9D53-42DC-8F03-81B1125A8321}"/>
            </a:ext>
          </a:extLst>
        </xdr:cNvPr>
        <xdr:cNvSpPr txBox="1"/>
      </xdr:nvSpPr>
      <xdr:spPr>
        <a:xfrm>
          <a:off x="18183302"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156227</xdr:rowOff>
    </xdr:from>
    <xdr:ext cx="469744" cy="259045"/>
    <xdr:sp macro="" textlink="">
      <xdr:nvSpPr>
        <xdr:cNvPr id="817" name="n_3mainValue【博物館】&#10;一人当たり面積">
          <a:extLst>
            <a:ext uri="{FF2B5EF4-FFF2-40B4-BE49-F238E27FC236}">
              <a16:creationId xmlns:a16="http://schemas.microsoft.com/office/drawing/2014/main" id="{7DA4505A-D87D-41CD-98CD-BA86DF1E7464}"/>
            </a:ext>
          </a:extLst>
        </xdr:cNvPr>
        <xdr:cNvSpPr txBox="1"/>
      </xdr:nvSpPr>
      <xdr:spPr>
        <a:xfrm>
          <a:off x="17383202"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10177</xdr:rowOff>
    </xdr:from>
    <xdr:ext cx="469744" cy="259045"/>
    <xdr:sp macro="" textlink="">
      <xdr:nvSpPr>
        <xdr:cNvPr id="818" name="n_4mainValue【博物館】&#10;一人当たり面積">
          <a:extLst>
            <a:ext uri="{FF2B5EF4-FFF2-40B4-BE49-F238E27FC236}">
              <a16:creationId xmlns:a16="http://schemas.microsoft.com/office/drawing/2014/main" id="{DB916D25-82D5-41E1-891E-6E00708643C8}"/>
            </a:ext>
          </a:extLst>
        </xdr:cNvPr>
        <xdr:cNvSpPr txBox="1"/>
      </xdr:nvSpPr>
      <xdr:spPr>
        <a:xfrm>
          <a:off x="16592627" y="1700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9" name="正方形/長方形 818">
          <a:extLst>
            <a:ext uri="{FF2B5EF4-FFF2-40B4-BE49-F238E27FC236}">
              <a16:creationId xmlns:a16="http://schemas.microsoft.com/office/drawing/2014/main" id="{8D18D834-F179-4FAA-9D69-19187C346114}"/>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0" name="正方形/長方形 819">
          <a:extLst>
            <a:ext uri="{FF2B5EF4-FFF2-40B4-BE49-F238E27FC236}">
              <a16:creationId xmlns:a16="http://schemas.microsoft.com/office/drawing/2014/main" id="{B8EF690E-6373-4C2D-9ED5-B71149DFE875}"/>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1" name="テキスト ボックス 820">
          <a:extLst>
            <a:ext uri="{FF2B5EF4-FFF2-40B4-BE49-F238E27FC236}">
              <a16:creationId xmlns:a16="http://schemas.microsoft.com/office/drawing/2014/main" id="{2DB5CB2A-3179-4879-B35E-47745B8F2B00}"/>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有形固定資産償却率は、公営住宅でグループ内平均を上回っており、道路、橋りょう・トンネル、港湾・漁港、学校施設、図書館、博物館でグループ内平均を下回っています。</a:t>
          </a:r>
        </a:p>
        <a:p>
          <a:r>
            <a:rPr kumimoji="1" lang="ja-JP" altLang="en-US" sz="1300">
              <a:latin typeface="ＭＳ Ｐゴシック" panose="020B0600070205080204" pitchFamily="50" charset="-128"/>
              <a:ea typeface="ＭＳ Ｐゴシック" panose="020B0600070205080204" pitchFamily="50" charset="-128"/>
            </a:rPr>
            <a:t>　学校施設については、</a:t>
          </a:r>
          <a:r>
            <a:rPr kumimoji="1" lang="en-US" altLang="ja-JP" sz="1300">
              <a:latin typeface="ＭＳ Ｐゴシック" panose="020B0600070205080204" pitchFamily="50" charset="-128"/>
              <a:ea typeface="ＭＳ Ｐゴシック" panose="020B0600070205080204" pitchFamily="50" charset="-128"/>
            </a:rPr>
            <a:t>H28</a:t>
          </a:r>
          <a:r>
            <a:rPr kumimoji="1" lang="ja-JP" altLang="en-US" sz="1300">
              <a:latin typeface="ＭＳ Ｐゴシック" panose="020B0600070205080204" pitchFamily="50" charset="-128"/>
              <a:ea typeface="ＭＳ Ｐゴシック" panose="020B0600070205080204" pitchFamily="50" charset="-128"/>
            </a:rPr>
            <a:t>年に高等学校を再編整備したほか、順次、老朽校舎の改築等を実施していることから、有形固定資産償却率がグループ内平均を大きく下回っています。</a:t>
          </a:r>
        </a:p>
        <a:p>
          <a:r>
            <a:rPr kumimoji="1" lang="ja-JP" altLang="en-US" sz="1300">
              <a:latin typeface="ＭＳ Ｐゴシック" panose="020B0600070205080204" pitchFamily="50" charset="-128"/>
              <a:ea typeface="ＭＳ Ｐゴシック" panose="020B0600070205080204" pitchFamily="50" charset="-128"/>
            </a:rPr>
            <a:t>　公営住宅については、昭和</a:t>
          </a:r>
          <a:r>
            <a:rPr kumimoji="1" lang="en-US" altLang="ja-JP" sz="1300">
              <a:latin typeface="ＭＳ Ｐゴシック" panose="020B0600070205080204" pitchFamily="50" charset="-128"/>
              <a:ea typeface="ＭＳ Ｐゴシック" panose="020B0600070205080204" pitchFamily="50" charset="-128"/>
            </a:rPr>
            <a:t>40</a:t>
          </a:r>
          <a:r>
            <a:rPr kumimoji="1" lang="ja-JP" altLang="en-US" sz="1300">
              <a:latin typeface="ＭＳ Ｐゴシック" panose="020B0600070205080204" pitchFamily="50" charset="-128"/>
              <a:ea typeface="ＭＳ Ｐゴシック" panose="020B0600070205080204" pitchFamily="50" charset="-128"/>
            </a:rPr>
            <a:t>年代から</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年代に建設されたものが多く、耐用年数間近のものがあるものの、定期的な維持修繕による機能維持やエレベーター設置などの機能向上に努めており、使用上の問題はありません。</a:t>
          </a:r>
        </a:p>
        <a:p>
          <a:r>
            <a:rPr kumimoji="1" lang="ja-JP" altLang="en-US" sz="1300">
              <a:latin typeface="ＭＳ Ｐゴシック" panose="020B0600070205080204" pitchFamily="50" charset="-128"/>
              <a:ea typeface="ＭＳ Ｐゴシック" panose="020B0600070205080204" pitchFamily="50" charset="-128"/>
            </a:rPr>
            <a:t>　今後も、「香川県ファシリティマネジメント推進計画」（令和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月）や「香川県県有公共施設等総合管理計画」（令和元年</a:t>
          </a:r>
          <a:r>
            <a:rPr kumimoji="1" lang="en-US" altLang="ja-JP" sz="1300">
              <a:latin typeface="ＭＳ Ｐゴシック" panose="020B0600070205080204" pitchFamily="50" charset="-128"/>
              <a:ea typeface="ＭＳ Ｐゴシック" panose="020B0600070205080204" pitchFamily="50" charset="-128"/>
            </a:rPr>
            <a:t>7</a:t>
          </a:r>
          <a:r>
            <a:rPr kumimoji="1" lang="ja-JP" altLang="en-US" sz="1300">
              <a:latin typeface="ＭＳ Ｐゴシック" panose="020B0600070205080204" pitchFamily="50" charset="-128"/>
              <a:ea typeface="ＭＳ Ｐゴシック" panose="020B0600070205080204" pitchFamily="50" charset="-128"/>
            </a:rPr>
            <a:t>月）等に基づき、ファシリティマネジメントの考え方を取り入れた県有建物の老朽化対策や保有総量の適正化等、県有資産の有効的な利活用等に取り組みます。</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AD756C25-FA32-4651-A5EB-E764951EDE7D}"/>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F76726EC-F697-47B8-9608-7E625A34BAF7}"/>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57EB6F7D-06D9-40A0-9A9D-58944F659523}"/>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0F902BF6-DC02-496C-AD39-E4B4B4926664}"/>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217E81F-9C3E-4476-9A4A-03DED3E7D5C7}"/>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22FB5FAF-9897-4614-AB61-872097A3F044}"/>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F25BF92C-3B6B-48EC-8CCC-A1C3C02A2945}"/>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F1E8E99A-F542-4083-8417-7105C0F9628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6B984F8E-30C9-45BC-BF0F-2E2E2E5A0564}"/>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14FB748-F5CF-4B83-A653-65304BE4403F}"/>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973,922
959,812
1,876.78
492,818,320
478,524,231
9,781,439
261,686,857
860,538,903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6B734EA6-A980-457A-87B3-BB7C69D945EE}"/>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6C87475-E81A-469E-9BEA-D342B3D3392F}"/>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954B8D4A-E83D-4C1C-AAAC-7A66F20AF088}"/>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197.6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DCC8DF5-AE72-4912-818D-2685E54CEC4D}"/>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F1A4169F-E972-425A-9622-D95514071102}"/>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E2990BD-CD80-4570-9884-572854E6B80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25EAEE9E-076E-45B5-8FA0-50DB656179D6}"/>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DA4CC489-134D-4685-8470-5E26A8C378F2}"/>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773F251-8EE1-4FD8-AF56-4EA272015E49}"/>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5B51E5B-361A-4CB0-B3FF-A6BFB6222F95}"/>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1A6231BC-6BE6-406E-A9A3-6ACD39F4EF53}"/>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2D2043BE-41C3-41C1-AC7C-8BBCDE0E1641}"/>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F9230793-459C-41FF-B81A-BADFF9010F3A}"/>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E368312-9181-469B-8EF8-52DF5F923E20}"/>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72D78C3-6B73-4FC9-BC84-535A0851EC02}"/>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B65FE302-3581-4E9E-8655-8B086DF914A5}"/>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EE526D04-B247-41E7-88DF-E8696CFD83D0}"/>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088B05F-2378-472C-814E-688B1DB0FECC}"/>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2C98DA22-028A-4FD3-9E4A-5DCC8DBFE064}"/>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463A9C94-47C7-4892-896E-F517015D5992}"/>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841F58A-BF23-42F5-B623-63F0F1F9FD9D}"/>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2E35AF75-2B21-44EF-8E9C-5660A0898167}"/>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10959376-AA5E-4AC5-B7D0-F0C3908CEC4F}"/>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5592C9F6-5323-496B-BFF8-DCFFAC8A51A7}"/>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40ED062C-B41E-4779-AAFF-94C3DF1B5377}"/>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58B1E48F-5010-4330-8C49-939B0FDAEAAB}"/>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8B83A98E-0302-4F11-8C08-673A5517D7F9}"/>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76AB645F-81BB-46B1-B033-B65C61929CDA}"/>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32BB26B1-B0DD-4BDB-8392-848DDEF7D0E5}"/>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67461DB4-5570-449A-8B04-8C4049DAA0E5}"/>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ACBA5020-10CF-4F15-BD2C-CBB71D33E650}"/>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2A004A29-B42B-4EE9-BAF4-E5883FAB0FDC}"/>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ED08005C-ED98-4A9B-BC5F-232154CFBF5A}"/>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BE436E9C-3D80-445A-B186-38E6817B8F32}"/>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258F3C48-0FAC-43F3-A1CF-056D418DAB63}"/>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F768EF5F-71AA-4827-989F-69968AE69CA7}"/>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2FA29523-B0EE-444C-8AA3-A7B6AD61F8C5}"/>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402C9812-6A9C-42C0-8FB6-036DC8670D7C}"/>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AEEE0E49-19CD-4490-9E5F-AC306EA0BA1D}"/>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5546B3F2-9417-4191-A480-87A82D860D1B}"/>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307D7B6E-53A9-4DE9-99FF-5F851B4B207C}"/>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7FE12833-FEC4-453A-8203-BA42C25E8501}"/>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9A8622F6-D2D9-4C31-A6C9-53E30503BA5B}"/>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7D5350D8-7EA1-49CE-86DA-B8A0609173F3}"/>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323AC21B-4B80-4F40-9215-7EFEDECF876F}"/>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B4B15CEF-3527-4D5C-8924-A272CD7EBF2B}"/>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22316</xdr:rowOff>
    </xdr:from>
    <xdr:to>
      <xdr:col>24</xdr:col>
      <xdr:colOff>62865</xdr:colOff>
      <xdr:row>41</xdr:row>
      <xdr:rowOff>23949</xdr:rowOff>
    </xdr:to>
    <xdr:cxnSp macro="">
      <xdr:nvCxnSpPr>
        <xdr:cNvPr id="58" name="直線コネクタ 57">
          <a:extLst>
            <a:ext uri="{FF2B5EF4-FFF2-40B4-BE49-F238E27FC236}">
              <a16:creationId xmlns:a16="http://schemas.microsoft.com/office/drawing/2014/main" id="{F68C3064-81FE-4508-94B7-7A3E78AEBB37}"/>
            </a:ext>
          </a:extLst>
        </xdr:cNvPr>
        <xdr:cNvCxnSpPr/>
      </xdr:nvCxnSpPr>
      <xdr:spPr>
        <a:xfrm flipV="1">
          <a:off x="4179570" y="5530941"/>
          <a:ext cx="1270" cy="11351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27776</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2FADF796-0865-4563-83EE-B7C2C0641D12}"/>
            </a:ext>
          </a:extLst>
        </xdr:cNvPr>
        <xdr:cNvSpPr txBox="1"/>
      </xdr:nvSpPr>
      <xdr:spPr>
        <a:xfrm>
          <a:off x="4229100" y="6669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23949</xdr:rowOff>
    </xdr:from>
    <xdr:to>
      <xdr:col>24</xdr:col>
      <xdr:colOff>152400</xdr:colOff>
      <xdr:row>41</xdr:row>
      <xdr:rowOff>23949</xdr:rowOff>
    </xdr:to>
    <xdr:cxnSp macro="">
      <xdr:nvCxnSpPr>
        <xdr:cNvPr id="60" name="直線コネクタ 59">
          <a:extLst>
            <a:ext uri="{FF2B5EF4-FFF2-40B4-BE49-F238E27FC236}">
              <a16:creationId xmlns:a16="http://schemas.microsoft.com/office/drawing/2014/main" id="{7EF0B502-F8EC-480D-9E4D-FAC111CC2F9C}"/>
            </a:ext>
          </a:extLst>
        </xdr:cNvPr>
        <xdr:cNvCxnSpPr/>
      </xdr:nvCxnSpPr>
      <xdr:spPr>
        <a:xfrm>
          <a:off x="4105275" y="66660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140443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F3D3B3C0-748A-46E5-8501-EC90C7FC288C}"/>
            </a:ext>
          </a:extLst>
        </xdr:cNvPr>
        <xdr:cNvSpPr txBox="1"/>
      </xdr:nvSpPr>
      <xdr:spPr>
        <a:xfrm>
          <a:off x="4229100" y="53252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22316</xdr:rowOff>
    </xdr:from>
    <xdr:to>
      <xdr:col>24</xdr:col>
      <xdr:colOff>152400</xdr:colOff>
      <xdr:row>34</xdr:row>
      <xdr:rowOff>22316</xdr:rowOff>
    </xdr:to>
    <xdr:cxnSp macro="">
      <xdr:nvCxnSpPr>
        <xdr:cNvPr id="62" name="直線コネクタ 61">
          <a:extLst>
            <a:ext uri="{FF2B5EF4-FFF2-40B4-BE49-F238E27FC236}">
              <a16:creationId xmlns:a16="http://schemas.microsoft.com/office/drawing/2014/main" id="{E550F7D4-678B-4786-A7B4-D441B17CB06E}"/>
            </a:ext>
          </a:extLst>
        </xdr:cNvPr>
        <xdr:cNvCxnSpPr/>
      </xdr:nvCxnSpPr>
      <xdr:spPr>
        <a:xfrm>
          <a:off x="4105275" y="55309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75673</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6E281EC4-C2B5-4E52-8657-FCA69F23EBAB}"/>
            </a:ext>
          </a:extLst>
        </xdr:cNvPr>
        <xdr:cNvSpPr txBox="1"/>
      </xdr:nvSpPr>
      <xdr:spPr>
        <a:xfrm>
          <a:off x="4229100" y="606689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97246</xdr:rowOff>
    </xdr:from>
    <xdr:to>
      <xdr:col>24</xdr:col>
      <xdr:colOff>114300</xdr:colOff>
      <xdr:row>38</xdr:row>
      <xdr:rowOff>27395</xdr:rowOff>
    </xdr:to>
    <xdr:sp macro="" textlink="">
      <xdr:nvSpPr>
        <xdr:cNvPr id="64" name="フローチャート: 判断 63">
          <a:extLst>
            <a:ext uri="{FF2B5EF4-FFF2-40B4-BE49-F238E27FC236}">
              <a16:creationId xmlns:a16="http://schemas.microsoft.com/office/drawing/2014/main" id="{022A02A2-A706-4D74-8796-7ED6BCB1EAE3}"/>
            </a:ext>
          </a:extLst>
        </xdr:cNvPr>
        <xdr:cNvSpPr/>
      </xdr:nvSpPr>
      <xdr:spPr>
        <a:xfrm>
          <a:off x="4124325" y="6088471"/>
          <a:ext cx="104775" cy="9524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67854</xdr:rowOff>
    </xdr:from>
    <xdr:to>
      <xdr:col>20</xdr:col>
      <xdr:colOff>38100</xdr:colOff>
      <xdr:row>37</xdr:row>
      <xdr:rowOff>169455</xdr:rowOff>
    </xdr:to>
    <xdr:sp macro="" textlink="">
      <xdr:nvSpPr>
        <xdr:cNvPr id="65" name="フローチャート: 判断 64">
          <a:extLst>
            <a:ext uri="{FF2B5EF4-FFF2-40B4-BE49-F238E27FC236}">
              <a16:creationId xmlns:a16="http://schemas.microsoft.com/office/drawing/2014/main" id="{90E6AE2B-424E-4694-877B-79978FB3ACEB}"/>
            </a:ext>
          </a:extLst>
        </xdr:cNvPr>
        <xdr:cNvSpPr/>
      </xdr:nvSpPr>
      <xdr:spPr>
        <a:xfrm>
          <a:off x="3381375" y="6055904"/>
          <a:ext cx="8572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36</xdr:row>
      <xdr:rowOff>14531</xdr:rowOff>
    </xdr:from>
    <xdr:ext cx="405111" cy="259045"/>
    <xdr:sp macro="" textlink="">
      <xdr:nvSpPr>
        <xdr:cNvPr id="66" name="n_1aveValue【体育館・プール】&#10;有形固定資産減価償却率">
          <a:extLst>
            <a:ext uri="{FF2B5EF4-FFF2-40B4-BE49-F238E27FC236}">
              <a16:creationId xmlns:a16="http://schemas.microsoft.com/office/drawing/2014/main" id="{D5BEA6B3-A486-4176-87C4-8009C232CB55}"/>
            </a:ext>
          </a:extLst>
        </xdr:cNvPr>
        <xdr:cNvSpPr txBox="1"/>
      </xdr:nvSpPr>
      <xdr:spPr>
        <a:xfrm>
          <a:off x="3239144" y="5840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40096</xdr:rowOff>
    </xdr:from>
    <xdr:to>
      <xdr:col>15</xdr:col>
      <xdr:colOff>101600</xdr:colOff>
      <xdr:row>37</xdr:row>
      <xdr:rowOff>141696</xdr:rowOff>
    </xdr:to>
    <xdr:sp macro="" textlink="">
      <xdr:nvSpPr>
        <xdr:cNvPr id="67" name="フローチャート: 判断 66">
          <a:extLst>
            <a:ext uri="{FF2B5EF4-FFF2-40B4-BE49-F238E27FC236}">
              <a16:creationId xmlns:a16="http://schemas.microsoft.com/office/drawing/2014/main" id="{3C110885-AAD1-4B74-988C-CFAD8748B68E}"/>
            </a:ext>
          </a:extLst>
        </xdr:cNvPr>
        <xdr:cNvSpPr/>
      </xdr:nvSpPr>
      <xdr:spPr>
        <a:xfrm>
          <a:off x="2571750" y="603132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35</xdr:row>
      <xdr:rowOff>158223</xdr:rowOff>
    </xdr:from>
    <xdr:ext cx="405111" cy="259045"/>
    <xdr:sp macro="" textlink="">
      <xdr:nvSpPr>
        <xdr:cNvPr id="68" name="n_2aveValue【体育館・プール】&#10;有形固定資産減価償却率">
          <a:extLst>
            <a:ext uri="{FF2B5EF4-FFF2-40B4-BE49-F238E27FC236}">
              <a16:creationId xmlns:a16="http://schemas.microsoft.com/office/drawing/2014/main" id="{11716243-28A8-4D0E-BBAB-754C0FE39435}"/>
            </a:ext>
          </a:extLst>
        </xdr:cNvPr>
        <xdr:cNvSpPr txBox="1"/>
      </xdr:nvSpPr>
      <xdr:spPr>
        <a:xfrm>
          <a:off x="2439044" y="5828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165826</xdr:rowOff>
    </xdr:from>
    <xdr:to>
      <xdr:col>10</xdr:col>
      <xdr:colOff>165100</xdr:colOff>
      <xdr:row>37</xdr:row>
      <xdr:rowOff>95976</xdr:rowOff>
    </xdr:to>
    <xdr:sp macro="" textlink="">
      <xdr:nvSpPr>
        <xdr:cNvPr id="69" name="フローチャート: 判断 68">
          <a:extLst>
            <a:ext uri="{FF2B5EF4-FFF2-40B4-BE49-F238E27FC236}">
              <a16:creationId xmlns:a16="http://schemas.microsoft.com/office/drawing/2014/main" id="{F46D6B72-FB40-4B39-A281-E63A2427BD60}"/>
            </a:ext>
          </a:extLst>
        </xdr:cNvPr>
        <xdr:cNvSpPr/>
      </xdr:nvSpPr>
      <xdr:spPr>
        <a:xfrm>
          <a:off x="1781175" y="5991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35</xdr:row>
      <xdr:rowOff>112503</xdr:rowOff>
    </xdr:from>
    <xdr:ext cx="405111" cy="259045"/>
    <xdr:sp macro="" textlink="">
      <xdr:nvSpPr>
        <xdr:cNvPr id="70" name="n_3aveValue【体育館・プール】&#10;有形固定資産減価償却率">
          <a:extLst>
            <a:ext uri="{FF2B5EF4-FFF2-40B4-BE49-F238E27FC236}">
              <a16:creationId xmlns:a16="http://schemas.microsoft.com/office/drawing/2014/main" id="{B4015800-6054-4C0D-B2C3-8E392EF23454}"/>
            </a:ext>
          </a:extLst>
        </xdr:cNvPr>
        <xdr:cNvSpPr txBox="1"/>
      </xdr:nvSpPr>
      <xdr:spPr>
        <a:xfrm>
          <a:off x="1648469" y="5779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139700</xdr:rowOff>
    </xdr:from>
    <xdr:to>
      <xdr:col>6</xdr:col>
      <xdr:colOff>38100</xdr:colOff>
      <xdr:row>37</xdr:row>
      <xdr:rowOff>69850</xdr:rowOff>
    </xdr:to>
    <xdr:sp macro="" textlink="">
      <xdr:nvSpPr>
        <xdr:cNvPr id="71" name="フローチャート: 判断 70">
          <a:extLst>
            <a:ext uri="{FF2B5EF4-FFF2-40B4-BE49-F238E27FC236}">
              <a16:creationId xmlns:a16="http://schemas.microsoft.com/office/drawing/2014/main" id="{E71DC561-B57D-4BF6-BFC7-A9A82C18E8FF}"/>
            </a:ext>
          </a:extLst>
        </xdr:cNvPr>
        <xdr:cNvSpPr/>
      </xdr:nvSpPr>
      <xdr:spPr>
        <a:xfrm>
          <a:off x="981075" y="59721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35</xdr:row>
      <xdr:rowOff>86377</xdr:rowOff>
    </xdr:from>
    <xdr:ext cx="405111" cy="259045"/>
    <xdr:sp macro="" textlink="">
      <xdr:nvSpPr>
        <xdr:cNvPr id="72" name="n_4aveValue【体育館・プール】&#10;有形固定資産減価償却率">
          <a:extLst>
            <a:ext uri="{FF2B5EF4-FFF2-40B4-BE49-F238E27FC236}">
              <a16:creationId xmlns:a16="http://schemas.microsoft.com/office/drawing/2014/main" id="{971004EA-0727-4CBB-8708-B7A1CBF0B10D}"/>
            </a:ext>
          </a:extLst>
        </xdr:cNvPr>
        <xdr:cNvSpPr txBox="1"/>
      </xdr:nvSpPr>
      <xdr:spPr>
        <a:xfrm>
          <a:off x="848369" y="575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2A6561FF-0C49-419D-9EE5-A2518FDBD971}"/>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7819B128-B854-4D8C-BA19-21A41F8641AF}"/>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5" name="テキスト ボックス 74">
          <a:extLst>
            <a:ext uri="{FF2B5EF4-FFF2-40B4-BE49-F238E27FC236}">
              <a16:creationId xmlns:a16="http://schemas.microsoft.com/office/drawing/2014/main" id="{B9B61FC9-5292-4AA0-BA2E-8770287F88AC}"/>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6" name="テキスト ボックス 75">
          <a:extLst>
            <a:ext uri="{FF2B5EF4-FFF2-40B4-BE49-F238E27FC236}">
              <a16:creationId xmlns:a16="http://schemas.microsoft.com/office/drawing/2014/main" id="{8D1A1722-1D28-43F4-BF70-26E0427C1D8F}"/>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7" name="テキスト ボックス 76">
          <a:extLst>
            <a:ext uri="{FF2B5EF4-FFF2-40B4-BE49-F238E27FC236}">
              <a16:creationId xmlns:a16="http://schemas.microsoft.com/office/drawing/2014/main" id="{44EA5AD3-97CB-4653-99FB-90E3954AF8AC}"/>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142966</xdr:rowOff>
    </xdr:from>
    <xdr:to>
      <xdr:col>24</xdr:col>
      <xdr:colOff>114300</xdr:colOff>
      <xdr:row>34</xdr:row>
      <xdr:rowOff>73116</xdr:rowOff>
    </xdr:to>
    <xdr:sp macro="" textlink="">
      <xdr:nvSpPr>
        <xdr:cNvPr id="78" name="楕円 77">
          <a:extLst>
            <a:ext uri="{FF2B5EF4-FFF2-40B4-BE49-F238E27FC236}">
              <a16:creationId xmlns:a16="http://schemas.microsoft.com/office/drawing/2014/main" id="{B70B70E3-DACA-4CD6-8384-8B052D75B7C3}"/>
            </a:ext>
          </a:extLst>
        </xdr:cNvPr>
        <xdr:cNvSpPr/>
      </xdr:nvSpPr>
      <xdr:spPr>
        <a:xfrm>
          <a:off x="4124325" y="548331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95993</xdr:rowOff>
    </xdr:from>
    <xdr:ext cx="405111" cy="259045"/>
    <xdr:sp macro="" textlink="">
      <xdr:nvSpPr>
        <xdr:cNvPr id="79" name="【体育館・プール】&#10;有形固定資産減価償却率該当値テキスト">
          <a:extLst>
            <a:ext uri="{FF2B5EF4-FFF2-40B4-BE49-F238E27FC236}">
              <a16:creationId xmlns:a16="http://schemas.microsoft.com/office/drawing/2014/main" id="{4FA8B6F1-FFA1-49C1-B719-66B108DB951D}"/>
            </a:ext>
          </a:extLst>
        </xdr:cNvPr>
        <xdr:cNvSpPr txBox="1"/>
      </xdr:nvSpPr>
      <xdr:spPr>
        <a:xfrm>
          <a:off x="4229100" y="54395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142966</xdr:rowOff>
    </xdr:from>
    <xdr:to>
      <xdr:col>20</xdr:col>
      <xdr:colOff>38100</xdr:colOff>
      <xdr:row>40</xdr:row>
      <xdr:rowOff>73116</xdr:rowOff>
    </xdr:to>
    <xdr:sp macro="" textlink="">
      <xdr:nvSpPr>
        <xdr:cNvPr id="80" name="楕円 79">
          <a:extLst>
            <a:ext uri="{FF2B5EF4-FFF2-40B4-BE49-F238E27FC236}">
              <a16:creationId xmlns:a16="http://schemas.microsoft.com/office/drawing/2014/main" id="{2A944922-F44D-4F8A-8943-FB0E509907B1}"/>
            </a:ext>
          </a:extLst>
        </xdr:cNvPr>
        <xdr:cNvSpPr/>
      </xdr:nvSpPr>
      <xdr:spPr>
        <a:xfrm>
          <a:off x="3381375" y="645486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22316</xdr:rowOff>
    </xdr:from>
    <xdr:to>
      <xdr:col>24</xdr:col>
      <xdr:colOff>63500</xdr:colOff>
      <xdr:row>40</xdr:row>
      <xdr:rowOff>22316</xdr:rowOff>
    </xdr:to>
    <xdr:cxnSp macro="">
      <xdr:nvCxnSpPr>
        <xdr:cNvPr id="81" name="直線コネクタ 80">
          <a:extLst>
            <a:ext uri="{FF2B5EF4-FFF2-40B4-BE49-F238E27FC236}">
              <a16:creationId xmlns:a16="http://schemas.microsoft.com/office/drawing/2014/main" id="{C6AC16B7-52E9-484C-80B2-E67301D48551}"/>
            </a:ext>
          </a:extLst>
        </xdr:cNvPr>
        <xdr:cNvCxnSpPr/>
      </xdr:nvCxnSpPr>
      <xdr:spPr>
        <a:xfrm flipV="1">
          <a:off x="3429000" y="5530941"/>
          <a:ext cx="752475" cy="971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98878</xdr:rowOff>
    </xdr:from>
    <xdr:to>
      <xdr:col>15</xdr:col>
      <xdr:colOff>101600</xdr:colOff>
      <xdr:row>40</xdr:row>
      <xdr:rowOff>29028</xdr:rowOff>
    </xdr:to>
    <xdr:sp macro="" textlink="">
      <xdr:nvSpPr>
        <xdr:cNvPr id="82" name="楕円 81">
          <a:extLst>
            <a:ext uri="{FF2B5EF4-FFF2-40B4-BE49-F238E27FC236}">
              <a16:creationId xmlns:a16="http://schemas.microsoft.com/office/drawing/2014/main" id="{70523248-0EF0-4C6D-A1AE-210A5570BE28}"/>
            </a:ext>
          </a:extLst>
        </xdr:cNvPr>
        <xdr:cNvSpPr/>
      </xdr:nvSpPr>
      <xdr:spPr>
        <a:xfrm>
          <a:off x="2571750" y="641712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149678</xdr:rowOff>
    </xdr:from>
    <xdr:to>
      <xdr:col>19</xdr:col>
      <xdr:colOff>177800</xdr:colOff>
      <xdr:row>40</xdr:row>
      <xdr:rowOff>22316</xdr:rowOff>
    </xdr:to>
    <xdr:cxnSp macro="">
      <xdr:nvCxnSpPr>
        <xdr:cNvPr id="83" name="直線コネクタ 82">
          <a:extLst>
            <a:ext uri="{FF2B5EF4-FFF2-40B4-BE49-F238E27FC236}">
              <a16:creationId xmlns:a16="http://schemas.microsoft.com/office/drawing/2014/main" id="{6E81AA9B-484F-4DDB-840E-DF66F9E6CF27}"/>
            </a:ext>
          </a:extLst>
        </xdr:cNvPr>
        <xdr:cNvCxnSpPr/>
      </xdr:nvCxnSpPr>
      <xdr:spPr>
        <a:xfrm>
          <a:off x="2619375" y="6464753"/>
          <a:ext cx="809625" cy="37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44994</xdr:rowOff>
    </xdr:from>
    <xdr:to>
      <xdr:col>10</xdr:col>
      <xdr:colOff>165100</xdr:colOff>
      <xdr:row>38</xdr:row>
      <xdr:rowOff>146594</xdr:rowOff>
    </xdr:to>
    <xdr:sp macro="" textlink="">
      <xdr:nvSpPr>
        <xdr:cNvPr id="84" name="楕円 83">
          <a:extLst>
            <a:ext uri="{FF2B5EF4-FFF2-40B4-BE49-F238E27FC236}">
              <a16:creationId xmlns:a16="http://schemas.microsoft.com/office/drawing/2014/main" id="{71FB5833-5C9B-40C6-B735-A8F398B50140}"/>
            </a:ext>
          </a:extLst>
        </xdr:cNvPr>
        <xdr:cNvSpPr/>
      </xdr:nvSpPr>
      <xdr:spPr>
        <a:xfrm>
          <a:off x="1781175" y="620131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95794</xdr:rowOff>
    </xdr:from>
    <xdr:to>
      <xdr:col>15</xdr:col>
      <xdr:colOff>50800</xdr:colOff>
      <xdr:row>39</xdr:row>
      <xdr:rowOff>149678</xdr:rowOff>
    </xdr:to>
    <xdr:cxnSp macro="">
      <xdr:nvCxnSpPr>
        <xdr:cNvPr id="85" name="直線コネクタ 84">
          <a:extLst>
            <a:ext uri="{FF2B5EF4-FFF2-40B4-BE49-F238E27FC236}">
              <a16:creationId xmlns:a16="http://schemas.microsoft.com/office/drawing/2014/main" id="{44C9349C-FA4F-4869-A2DF-7FC3B820801C}"/>
            </a:ext>
          </a:extLst>
        </xdr:cNvPr>
        <xdr:cNvCxnSpPr/>
      </xdr:nvCxnSpPr>
      <xdr:spPr>
        <a:xfrm>
          <a:off x="1828800" y="6248944"/>
          <a:ext cx="790575" cy="215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2540</xdr:rowOff>
    </xdr:from>
    <xdr:to>
      <xdr:col>6</xdr:col>
      <xdr:colOff>38100</xdr:colOff>
      <xdr:row>38</xdr:row>
      <xdr:rowOff>104140</xdr:rowOff>
    </xdr:to>
    <xdr:sp macro="" textlink="">
      <xdr:nvSpPr>
        <xdr:cNvPr id="86" name="楕円 85">
          <a:extLst>
            <a:ext uri="{FF2B5EF4-FFF2-40B4-BE49-F238E27FC236}">
              <a16:creationId xmlns:a16="http://schemas.microsoft.com/office/drawing/2014/main" id="{06FBAB1A-8656-441A-8130-3F596B2ADA87}"/>
            </a:ext>
          </a:extLst>
        </xdr:cNvPr>
        <xdr:cNvSpPr/>
      </xdr:nvSpPr>
      <xdr:spPr>
        <a:xfrm>
          <a:off x="981075" y="615569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53340</xdr:rowOff>
    </xdr:from>
    <xdr:to>
      <xdr:col>10</xdr:col>
      <xdr:colOff>114300</xdr:colOff>
      <xdr:row>38</xdr:row>
      <xdr:rowOff>95794</xdr:rowOff>
    </xdr:to>
    <xdr:cxnSp macro="">
      <xdr:nvCxnSpPr>
        <xdr:cNvPr id="87" name="直線コネクタ 86">
          <a:extLst>
            <a:ext uri="{FF2B5EF4-FFF2-40B4-BE49-F238E27FC236}">
              <a16:creationId xmlns:a16="http://schemas.microsoft.com/office/drawing/2014/main" id="{5D69C743-65D0-4C6A-B4CE-3AF21ED31CCB}"/>
            </a:ext>
          </a:extLst>
        </xdr:cNvPr>
        <xdr:cNvCxnSpPr/>
      </xdr:nvCxnSpPr>
      <xdr:spPr>
        <a:xfrm>
          <a:off x="1028700" y="6203315"/>
          <a:ext cx="800100" cy="45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40</xdr:row>
      <xdr:rowOff>64243</xdr:rowOff>
    </xdr:from>
    <xdr:ext cx="405111" cy="259045"/>
    <xdr:sp macro="" textlink="">
      <xdr:nvSpPr>
        <xdr:cNvPr id="88" name="n_1mainValue【体育館・プール】&#10;有形固定資産減価償却率">
          <a:extLst>
            <a:ext uri="{FF2B5EF4-FFF2-40B4-BE49-F238E27FC236}">
              <a16:creationId xmlns:a16="http://schemas.microsoft.com/office/drawing/2014/main" id="{95BD52A4-146F-49B9-A908-556F7730C389}"/>
            </a:ext>
          </a:extLst>
        </xdr:cNvPr>
        <xdr:cNvSpPr txBox="1"/>
      </xdr:nvSpPr>
      <xdr:spPr>
        <a:xfrm>
          <a:off x="3239144" y="6544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20155</xdr:rowOff>
    </xdr:from>
    <xdr:ext cx="405111" cy="259045"/>
    <xdr:sp macro="" textlink="">
      <xdr:nvSpPr>
        <xdr:cNvPr id="89" name="n_2mainValue【体育館・プール】&#10;有形固定資産減価償却率">
          <a:extLst>
            <a:ext uri="{FF2B5EF4-FFF2-40B4-BE49-F238E27FC236}">
              <a16:creationId xmlns:a16="http://schemas.microsoft.com/office/drawing/2014/main" id="{38A7F282-DC2A-4379-92A0-03DBB1A940B1}"/>
            </a:ext>
          </a:extLst>
        </xdr:cNvPr>
        <xdr:cNvSpPr txBox="1"/>
      </xdr:nvSpPr>
      <xdr:spPr>
        <a:xfrm>
          <a:off x="2439044" y="64971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137721</xdr:rowOff>
    </xdr:from>
    <xdr:ext cx="405111" cy="259045"/>
    <xdr:sp macro="" textlink="">
      <xdr:nvSpPr>
        <xdr:cNvPr id="90" name="n_3mainValue【体育館・プール】&#10;有形固定資産減価償却率">
          <a:extLst>
            <a:ext uri="{FF2B5EF4-FFF2-40B4-BE49-F238E27FC236}">
              <a16:creationId xmlns:a16="http://schemas.microsoft.com/office/drawing/2014/main" id="{2D18A1D9-81CB-46E6-8ED1-8B264C9BA6BB}"/>
            </a:ext>
          </a:extLst>
        </xdr:cNvPr>
        <xdr:cNvSpPr txBox="1"/>
      </xdr:nvSpPr>
      <xdr:spPr>
        <a:xfrm>
          <a:off x="1648469" y="6294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95267</xdr:rowOff>
    </xdr:from>
    <xdr:ext cx="405111" cy="259045"/>
    <xdr:sp macro="" textlink="">
      <xdr:nvSpPr>
        <xdr:cNvPr id="91" name="n_4mainValue【体育館・プール】&#10;有形固定資産減価償却率">
          <a:extLst>
            <a:ext uri="{FF2B5EF4-FFF2-40B4-BE49-F238E27FC236}">
              <a16:creationId xmlns:a16="http://schemas.microsoft.com/office/drawing/2014/main" id="{F1AB006F-7E61-4534-B09E-9DEBF67A7088}"/>
            </a:ext>
          </a:extLst>
        </xdr:cNvPr>
        <xdr:cNvSpPr txBox="1"/>
      </xdr:nvSpPr>
      <xdr:spPr>
        <a:xfrm>
          <a:off x="848369" y="624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7BB6391F-5D99-47D8-A140-8E7D7BE097E7}"/>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02978B11-63D6-4F27-9CB2-1505B150E2E2}"/>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F524BB8B-47FD-4242-8067-147CD42EBAE9}"/>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84D6FDE3-554B-4E12-A4B8-03B190EC6DF0}"/>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93DE5A05-820F-4A3B-88C5-199A3994BEE8}"/>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8B44FE98-BFF2-4F2E-84C3-C9D583689FB5}"/>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FAEE61D1-A3A2-4E2A-BCAE-83D357881BBB}"/>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65EBEE30-4F57-4E13-9C36-551D67D48A8B}"/>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F6AE84C9-E249-47D1-8E3A-53B7F8C80D72}"/>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008419CC-B289-4897-945E-EE453AB92F9A}"/>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161BD07B-96D2-484E-BE36-63CCEC183CE6}"/>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A078A4A1-65F9-4A56-B533-BD7BCC3C4956}"/>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F9E937F2-7B04-45B5-8494-4940A8117AD7}"/>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84586458-81DF-47EE-9B85-9EAA40531AC6}"/>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F1D227B2-DB18-4F6C-883A-30C94CB82E67}"/>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517019BE-A123-4EE9-9278-10867E02319B}"/>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9DCC2EBF-4006-4D6D-9C44-83F3B6979183}"/>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53009319-2C2F-44EE-919F-22563A39A46A}"/>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36CB51F9-2B0D-4724-9F63-21362CDF4653}"/>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8284FA75-A19A-46CD-BAED-AEC372789F80}"/>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9C199084-B6C5-4B60-BE54-CA52CA8695D2}"/>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152400</xdr:rowOff>
    </xdr:from>
    <xdr:to>
      <xdr:col>54</xdr:col>
      <xdr:colOff>189865</xdr:colOff>
      <xdr:row>41</xdr:row>
      <xdr:rowOff>76200</xdr:rowOff>
    </xdr:to>
    <xdr:cxnSp macro="">
      <xdr:nvCxnSpPr>
        <xdr:cNvPr id="113" name="直線コネクタ 112">
          <a:extLst>
            <a:ext uri="{FF2B5EF4-FFF2-40B4-BE49-F238E27FC236}">
              <a16:creationId xmlns:a16="http://schemas.microsoft.com/office/drawing/2014/main" id="{A9963741-86DE-4F03-95B9-BA3455359AC5}"/>
            </a:ext>
          </a:extLst>
        </xdr:cNvPr>
        <xdr:cNvCxnSpPr/>
      </xdr:nvCxnSpPr>
      <xdr:spPr>
        <a:xfrm flipV="1">
          <a:off x="9427845" y="5334000"/>
          <a:ext cx="1270" cy="13811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4" name="【体育館・プール】&#10;一人当たり面積最小値テキスト">
          <a:extLst>
            <a:ext uri="{FF2B5EF4-FFF2-40B4-BE49-F238E27FC236}">
              <a16:creationId xmlns:a16="http://schemas.microsoft.com/office/drawing/2014/main" id="{90D04EAE-CEEE-4E83-9D36-899402EF32F2}"/>
            </a:ext>
          </a:extLst>
        </xdr:cNvPr>
        <xdr:cNvSpPr txBox="1"/>
      </xdr:nvSpPr>
      <xdr:spPr>
        <a:xfrm>
          <a:off x="9477375"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5" name="直線コネクタ 114">
          <a:extLst>
            <a:ext uri="{FF2B5EF4-FFF2-40B4-BE49-F238E27FC236}">
              <a16:creationId xmlns:a16="http://schemas.microsoft.com/office/drawing/2014/main" id="{E1B1A263-8AEC-4996-B6A4-EC6C2A7EF8C9}"/>
            </a:ext>
          </a:extLst>
        </xdr:cNvPr>
        <xdr:cNvCxnSpPr/>
      </xdr:nvCxnSpPr>
      <xdr:spPr>
        <a:xfrm>
          <a:off x="9363075" y="6715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99077</xdr:rowOff>
    </xdr:from>
    <xdr:ext cx="469744" cy="259045"/>
    <xdr:sp macro="" textlink="">
      <xdr:nvSpPr>
        <xdr:cNvPr id="116" name="【体育館・プール】&#10;一人当たり面積最大値テキスト">
          <a:extLst>
            <a:ext uri="{FF2B5EF4-FFF2-40B4-BE49-F238E27FC236}">
              <a16:creationId xmlns:a16="http://schemas.microsoft.com/office/drawing/2014/main" id="{CC9CA724-5410-4A03-BCE5-E003CEF3866D}"/>
            </a:ext>
          </a:extLst>
        </xdr:cNvPr>
        <xdr:cNvSpPr txBox="1"/>
      </xdr:nvSpPr>
      <xdr:spPr>
        <a:xfrm>
          <a:off x="9477375" y="512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152400</xdr:rowOff>
    </xdr:from>
    <xdr:to>
      <xdr:col>55</xdr:col>
      <xdr:colOff>88900</xdr:colOff>
      <xdr:row>32</xdr:row>
      <xdr:rowOff>152400</xdr:rowOff>
    </xdr:to>
    <xdr:cxnSp macro="">
      <xdr:nvCxnSpPr>
        <xdr:cNvPr id="117" name="直線コネクタ 116">
          <a:extLst>
            <a:ext uri="{FF2B5EF4-FFF2-40B4-BE49-F238E27FC236}">
              <a16:creationId xmlns:a16="http://schemas.microsoft.com/office/drawing/2014/main" id="{D855FC03-D6F6-429A-A5E9-F34C69D35A08}"/>
            </a:ext>
          </a:extLst>
        </xdr:cNvPr>
        <xdr:cNvCxnSpPr/>
      </xdr:nvCxnSpPr>
      <xdr:spPr>
        <a:xfrm>
          <a:off x="9363075" y="53340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162577</xdr:rowOff>
    </xdr:from>
    <xdr:ext cx="469744" cy="259045"/>
    <xdr:sp macro="" textlink="">
      <xdr:nvSpPr>
        <xdr:cNvPr id="118" name="【体育館・プール】&#10;一人当たり面積平均値テキスト">
          <a:extLst>
            <a:ext uri="{FF2B5EF4-FFF2-40B4-BE49-F238E27FC236}">
              <a16:creationId xmlns:a16="http://schemas.microsoft.com/office/drawing/2014/main" id="{ABFC8CE2-CBDA-4340-9621-F23D9B955B91}"/>
            </a:ext>
          </a:extLst>
        </xdr:cNvPr>
        <xdr:cNvSpPr txBox="1"/>
      </xdr:nvSpPr>
      <xdr:spPr>
        <a:xfrm>
          <a:off x="9477375" y="6312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139700</xdr:rowOff>
    </xdr:from>
    <xdr:to>
      <xdr:col>55</xdr:col>
      <xdr:colOff>50800</xdr:colOff>
      <xdr:row>40</xdr:row>
      <xdr:rowOff>69850</xdr:rowOff>
    </xdr:to>
    <xdr:sp macro="" textlink="">
      <xdr:nvSpPr>
        <xdr:cNvPr id="119" name="フローチャート: 判断 118">
          <a:extLst>
            <a:ext uri="{FF2B5EF4-FFF2-40B4-BE49-F238E27FC236}">
              <a16:creationId xmlns:a16="http://schemas.microsoft.com/office/drawing/2014/main" id="{02FBB772-7432-49F3-A639-BAD003AB360B}"/>
            </a:ext>
          </a:extLst>
        </xdr:cNvPr>
        <xdr:cNvSpPr/>
      </xdr:nvSpPr>
      <xdr:spPr>
        <a:xfrm>
          <a:off x="9401175" y="64579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20" name="フローチャート: 判断 119">
          <a:extLst>
            <a:ext uri="{FF2B5EF4-FFF2-40B4-BE49-F238E27FC236}">
              <a16:creationId xmlns:a16="http://schemas.microsoft.com/office/drawing/2014/main" id="{DEEF09E8-5874-4FAC-B6EE-C2D0B3B97D06}"/>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38</xdr:row>
      <xdr:rowOff>86377</xdr:rowOff>
    </xdr:from>
    <xdr:ext cx="469744" cy="259045"/>
    <xdr:sp macro="" textlink="">
      <xdr:nvSpPr>
        <xdr:cNvPr id="121" name="n_1aveValue【体育館・プール】&#10;一人当たり面積">
          <a:extLst>
            <a:ext uri="{FF2B5EF4-FFF2-40B4-BE49-F238E27FC236}">
              <a16:creationId xmlns:a16="http://schemas.microsoft.com/office/drawing/2014/main" id="{56CDD411-302A-4040-BD3D-B9DC1846D0A5}"/>
            </a:ext>
          </a:extLst>
        </xdr:cNvPr>
        <xdr:cNvSpPr txBox="1"/>
      </xdr:nvSpPr>
      <xdr:spPr>
        <a:xfrm>
          <a:off x="845827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139700</xdr:rowOff>
    </xdr:from>
    <xdr:to>
      <xdr:col>46</xdr:col>
      <xdr:colOff>38100</xdr:colOff>
      <xdr:row>40</xdr:row>
      <xdr:rowOff>69850</xdr:rowOff>
    </xdr:to>
    <xdr:sp macro="" textlink="">
      <xdr:nvSpPr>
        <xdr:cNvPr id="122" name="フローチャート: 判断 121">
          <a:extLst>
            <a:ext uri="{FF2B5EF4-FFF2-40B4-BE49-F238E27FC236}">
              <a16:creationId xmlns:a16="http://schemas.microsoft.com/office/drawing/2014/main" id="{71376B33-6CB3-4709-8A7B-414711FDFD3C}"/>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38</xdr:row>
      <xdr:rowOff>86377</xdr:rowOff>
    </xdr:from>
    <xdr:ext cx="469744" cy="259045"/>
    <xdr:sp macro="" textlink="">
      <xdr:nvSpPr>
        <xdr:cNvPr id="123" name="n_2aveValue【体育館・プール】&#10;一人当たり面積">
          <a:extLst>
            <a:ext uri="{FF2B5EF4-FFF2-40B4-BE49-F238E27FC236}">
              <a16:creationId xmlns:a16="http://schemas.microsoft.com/office/drawing/2014/main" id="{697DE89B-E1FD-44DA-8C66-164BAE4E8F59}"/>
            </a:ext>
          </a:extLst>
        </xdr:cNvPr>
        <xdr:cNvSpPr txBox="1"/>
      </xdr:nvSpPr>
      <xdr:spPr>
        <a:xfrm>
          <a:off x="767722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120650</xdr:rowOff>
    </xdr:from>
    <xdr:to>
      <xdr:col>41</xdr:col>
      <xdr:colOff>101600</xdr:colOff>
      <xdr:row>40</xdr:row>
      <xdr:rowOff>50800</xdr:rowOff>
    </xdr:to>
    <xdr:sp macro="" textlink="">
      <xdr:nvSpPr>
        <xdr:cNvPr id="124" name="フローチャート: 判断 123">
          <a:extLst>
            <a:ext uri="{FF2B5EF4-FFF2-40B4-BE49-F238E27FC236}">
              <a16:creationId xmlns:a16="http://schemas.microsoft.com/office/drawing/2014/main" id="{5396AF71-BEA5-4FD5-878D-58CB9247CC6E}"/>
            </a:ext>
          </a:extLst>
        </xdr:cNvPr>
        <xdr:cNvSpPr/>
      </xdr:nvSpPr>
      <xdr:spPr>
        <a:xfrm>
          <a:off x="7029450" y="64389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38</xdr:row>
      <xdr:rowOff>67327</xdr:rowOff>
    </xdr:from>
    <xdr:ext cx="469744" cy="259045"/>
    <xdr:sp macro="" textlink="">
      <xdr:nvSpPr>
        <xdr:cNvPr id="125" name="n_3aveValue【体育館・プール】&#10;一人当たり面積">
          <a:extLst>
            <a:ext uri="{FF2B5EF4-FFF2-40B4-BE49-F238E27FC236}">
              <a16:creationId xmlns:a16="http://schemas.microsoft.com/office/drawing/2014/main" id="{9F841B10-5144-4C96-9B5E-D44C0032E9CC}"/>
            </a:ext>
          </a:extLst>
        </xdr:cNvPr>
        <xdr:cNvSpPr txBox="1"/>
      </xdr:nvSpPr>
      <xdr:spPr>
        <a:xfrm>
          <a:off x="6867602"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120650</xdr:rowOff>
    </xdr:from>
    <xdr:to>
      <xdr:col>36</xdr:col>
      <xdr:colOff>165100</xdr:colOff>
      <xdr:row>40</xdr:row>
      <xdr:rowOff>50800</xdr:rowOff>
    </xdr:to>
    <xdr:sp macro="" textlink="">
      <xdr:nvSpPr>
        <xdr:cNvPr id="126" name="フローチャート: 判断 125">
          <a:extLst>
            <a:ext uri="{FF2B5EF4-FFF2-40B4-BE49-F238E27FC236}">
              <a16:creationId xmlns:a16="http://schemas.microsoft.com/office/drawing/2014/main" id="{34AAEF32-86AA-4361-956B-21258A7E3E6E}"/>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38</xdr:row>
      <xdr:rowOff>67327</xdr:rowOff>
    </xdr:from>
    <xdr:ext cx="469744" cy="259045"/>
    <xdr:sp macro="" textlink="">
      <xdr:nvSpPr>
        <xdr:cNvPr id="127" name="n_4aveValue【体育館・プール】&#10;一人当たり面積">
          <a:extLst>
            <a:ext uri="{FF2B5EF4-FFF2-40B4-BE49-F238E27FC236}">
              <a16:creationId xmlns:a16="http://schemas.microsoft.com/office/drawing/2014/main" id="{4B536DDC-76BC-479A-8862-8AA5AA2ABAA7}"/>
            </a:ext>
          </a:extLst>
        </xdr:cNvPr>
        <xdr:cNvSpPr txBox="1"/>
      </xdr:nvSpPr>
      <xdr:spPr>
        <a:xfrm>
          <a:off x="6067502"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3FCCF07E-E2FE-45C3-96F2-882BDE43662D}"/>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C8D112FC-1594-461A-9128-6882B649DF10}"/>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30" name="テキスト ボックス 129">
          <a:extLst>
            <a:ext uri="{FF2B5EF4-FFF2-40B4-BE49-F238E27FC236}">
              <a16:creationId xmlns:a16="http://schemas.microsoft.com/office/drawing/2014/main" id="{2A3FF00E-6656-4CF5-ABA3-55506FABE0D8}"/>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31" name="テキスト ボックス 130">
          <a:extLst>
            <a:ext uri="{FF2B5EF4-FFF2-40B4-BE49-F238E27FC236}">
              <a16:creationId xmlns:a16="http://schemas.microsoft.com/office/drawing/2014/main" id="{54ED40BD-619D-4FF9-AA2D-5D637BFB9DC5}"/>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2" name="テキスト ボックス 131">
          <a:extLst>
            <a:ext uri="{FF2B5EF4-FFF2-40B4-BE49-F238E27FC236}">
              <a16:creationId xmlns:a16="http://schemas.microsoft.com/office/drawing/2014/main" id="{48DDD3A5-CCCC-4E0C-87C3-D6D019D24F7E}"/>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6350</xdr:rowOff>
    </xdr:from>
    <xdr:to>
      <xdr:col>55</xdr:col>
      <xdr:colOff>50800</xdr:colOff>
      <xdr:row>41</xdr:row>
      <xdr:rowOff>107950</xdr:rowOff>
    </xdr:to>
    <xdr:sp macro="" textlink="">
      <xdr:nvSpPr>
        <xdr:cNvPr id="133" name="楕円 132">
          <a:extLst>
            <a:ext uri="{FF2B5EF4-FFF2-40B4-BE49-F238E27FC236}">
              <a16:creationId xmlns:a16="http://schemas.microsoft.com/office/drawing/2014/main" id="{97C2A044-4147-49CC-9EF8-93510249F8EA}"/>
            </a:ext>
          </a:extLst>
        </xdr:cNvPr>
        <xdr:cNvSpPr/>
      </xdr:nvSpPr>
      <xdr:spPr>
        <a:xfrm>
          <a:off x="9401175" y="66484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92727</xdr:rowOff>
    </xdr:from>
    <xdr:ext cx="469744" cy="259045"/>
    <xdr:sp macro="" textlink="">
      <xdr:nvSpPr>
        <xdr:cNvPr id="134" name="【体育館・プール】&#10;一人当たり面積該当値テキスト">
          <a:extLst>
            <a:ext uri="{FF2B5EF4-FFF2-40B4-BE49-F238E27FC236}">
              <a16:creationId xmlns:a16="http://schemas.microsoft.com/office/drawing/2014/main" id="{18CCBE41-7728-4291-9A98-C43F47E8DC20}"/>
            </a:ext>
          </a:extLst>
        </xdr:cNvPr>
        <xdr:cNvSpPr txBox="1"/>
      </xdr:nvSpPr>
      <xdr:spPr>
        <a:xfrm>
          <a:off x="9477375" y="6569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6350</xdr:rowOff>
    </xdr:from>
    <xdr:to>
      <xdr:col>50</xdr:col>
      <xdr:colOff>165100</xdr:colOff>
      <xdr:row>41</xdr:row>
      <xdr:rowOff>107950</xdr:rowOff>
    </xdr:to>
    <xdr:sp macro="" textlink="">
      <xdr:nvSpPr>
        <xdr:cNvPr id="135" name="楕円 134">
          <a:extLst>
            <a:ext uri="{FF2B5EF4-FFF2-40B4-BE49-F238E27FC236}">
              <a16:creationId xmlns:a16="http://schemas.microsoft.com/office/drawing/2014/main" id="{CEFF03A7-F791-4AE4-9463-433EB8BF6A94}"/>
            </a:ext>
          </a:extLst>
        </xdr:cNvPr>
        <xdr:cNvSpPr/>
      </xdr:nvSpPr>
      <xdr:spPr>
        <a:xfrm>
          <a:off x="86391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57150</xdr:rowOff>
    </xdr:from>
    <xdr:to>
      <xdr:col>55</xdr:col>
      <xdr:colOff>0</xdr:colOff>
      <xdr:row>41</xdr:row>
      <xdr:rowOff>57150</xdr:rowOff>
    </xdr:to>
    <xdr:cxnSp macro="">
      <xdr:nvCxnSpPr>
        <xdr:cNvPr id="136" name="直線コネクタ 135">
          <a:extLst>
            <a:ext uri="{FF2B5EF4-FFF2-40B4-BE49-F238E27FC236}">
              <a16:creationId xmlns:a16="http://schemas.microsoft.com/office/drawing/2014/main" id="{8D6B5E93-2105-4A57-9C26-6CB3DDC2DA73}"/>
            </a:ext>
          </a:extLst>
        </xdr:cNvPr>
        <xdr:cNvCxnSpPr/>
      </xdr:nvCxnSpPr>
      <xdr:spPr>
        <a:xfrm>
          <a:off x="8686800" y="66960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6350</xdr:rowOff>
    </xdr:from>
    <xdr:to>
      <xdr:col>46</xdr:col>
      <xdr:colOff>38100</xdr:colOff>
      <xdr:row>41</xdr:row>
      <xdr:rowOff>107950</xdr:rowOff>
    </xdr:to>
    <xdr:sp macro="" textlink="">
      <xdr:nvSpPr>
        <xdr:cNvPr id="137" name="楕円 136">
          <a:extLst>
            <a:ext uri="{FF2B5EF4-FFF2-40B4-BE49-F238E27FC236}">
              <a16:creationId xmlns:a16="http://schemas.microsoft.com/office/drawing/2014/main" id="{500EC534-1BEC-4B1F-8C61-705DE246B01B}"/>
            </a:ext>
          </a:extLst>
        </xdr:cNvPr>
        <xdr:cNvSpPr/>
      </xdr:nvSpPr>
      <xdr:spPr>
        <a:xfrm>
          <a:off x="7839075" y="6648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57150</xdr:rowOff>
    </xdr:from>
    <xdr:to>
      <xdr:col>50</xdr:col>
      <xdr:colOff>114300</xdr:colOff>
      <xdr:row>41</xdr:row>
      <xdr:rowOff>57150</xdr:rowOff>
    </xdr:to>
    <xdr:cxnSp macro="">
      <xdr:nvCxnSpPr>
        <xdr:cNvPr id="138" name="直線コネクタ 137">
          <a:extLst>
            <a:ext uri="{FF2B5EF4-FFF2-40B4-BE49-F238E27FC236}">
              <a16:creationId xmlns:a16="http://schemas.microsoft.com/office/drawing/2014/main" id="{BC82502E-2CE4-4056-9B48-B50DD58C3CB9}"/>
            </a:ext>
          </a:extLst>
        </xdr:cNvPr>
        <xdr:cNvCxnSpPr/>
      </xdr:nvCxnSpPr>
      <xdr:spPr>
        <a:xfrm>
          <a:off x="7886700" y="66960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6350</xdr:rowOff>
    </xdr:from>
    <xdr:to>
      <xdr:col>41</xdr:col>
      <xdr:colOff>101600</xdr:colOff>
      <xdr:row>41</xdr:row>
      <xdr:rowOff>107950</xdr:rowOff>
    </xdr:to>
    <xdr:sp macro="" textlink="">
      <xdr:nvSpPr>
        <xdr:cNvPr id="139" name="楕円 138">
          <a:extLst>
            <a:ext uri="{FF2B5EF4-FFF2-40B4-BE49-F238E27FC236}">
              <a16:creationId xmlns:a16="http://schemas.microsoft.com/office/drawing/2014/main" id="{B3115147-416B-4D70-B90B-1805711E9617}"/>
            </a:ext>
          </a:extLst>
        </xdr:cNvPr>
        <xdr:cNvSpPr/>
      </xdr:nvSpPr>
      <xdr:spPr>
        <a:xfrm>
          <a:off x="7029450" y="6648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57150</xdr:rowOff>
    </xdr:from>
    <xdr:to>
      <xdr:col>45</xdr:col>
      <xdr:colOff>177800</xdr:colOff>
      <xdr:row>41</xdr:row>
      <xdr:rowOff>57150</xdr:rowOff>
    </xdr:to>
    <xdr:cxnSp macro="">
      <xdr:nvCxnSpPr>
        <xdr:cNvPr id="140" name="直線コネクタ 139">
          <a:extLst>
            <a:ext uri="{FF2B5EF4-FFF2-40B4-BE49-F238E27FC236}">
              <a16:creationId xmlns:a16="http://schemas.microsoft.com/office/drawing/2014/main" id="{8D230287-8D60-4665-8603-3668DC00B5A4}"/>
            </a:ext>
          </a:extLst>
        </xdr:cNvPr>
        <xdr:cNvCxnSpPr/>
      </xdr:nvCxnSpPr>
      <xdr:spPr>
        <a:xfrm>
          <a:off x="7077075" y="66960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6350</xdr:rowOff>
    </xdr:from>
    <xdr:to>
      <xdr:col>36</xdr:col>
      <xdr:colOff>165100</xdr:colOff>
      <xdr:row>41</xdr:row>
      <xdr:rowOff>107950</xdr:rowOff>
    </xdr:to>
    <xdr:sp macro="" textlink="">
      <xdr:nvSpPr>
        <xdr:cNvPr id="141" name="楕円 140">
          <a:extLst>
            <a:ext uri="{FF2B5EF4-FFF2-40B4-BE49-F238E27FC236}">
              <a16:creationId xmlns:a16="http://schemas.microsoft.com/office/drawing/2014/main" id="{360A6E09-6D0D-4093-BC7A-BD6C22347613}"/>
            </a:ext>
          </a:extLst>
        </xdr:cNvPr>
        <xdr:cNvSpPr/>
      </xdr:nvSpPr>
      <xdr:spPr>
        <a:xfrm>
          <a:off x="62388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57150</xdr:rowOff>
    </xdr:from>
    <xdr:to>
      <xdr:col>41</xdr:col>
      <xdr:colOff>50800</xdr:colOff>
      <xdr:row>41</xdr:row>
      <xdr:rowOff>57150</xdr:rowOff>
    </xdr:to>
    <xdr:cxnSp macro="">
      <xdr:nvCxnSpPr>
        <xdr:cNvPr id="142" name="直線コネクタ 141">
          <a:extLst>
            <a:ext uri="{FF2B5EF4-FFF2-40B4-BE49-F238E27FC236}">
              <a16:creationId xmlns:a16="http://schemas.microsoft.com/office/drawing/2014/main" id="{1B47A00F-0978-45E8-A016-E02733750784}"/>
            </a:ext>
          </a:extLst>
        </xdr:cNvPr>
        <xdr:cNvCxnSpPr/>
      </xdr:nvCxnSpPr>
      <xdr:spPr>
        <a:xfrm>
          <a:off x="6286500" y="66960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99077</xdr:rowOff>
    </xdr:from>
    <xdr:ext cx="469744" cy="259045"/>
    <xdr:sp macro="" textlink="">
      <xdr:nvSpPr>
        <xdr:cNvPr id="143" name="n_1mainValue【体育館・プール】&#10;一人当たり面積">
          <a:extLst>
            <a:ext uri="{FF2B5EF4-FFF2-40B4-BE49-F238E27FC236}">
              <a16:creationId xmlns:a16="http://schemas.microsoft.com/office/drawing/2014/main" id="{C2CB87BF-472A-4994-8979-778E2DF362BA}"/>
            </a:ext>
          </a:extLst>
        </xdr:cNvPr>
        <xdr:cNvSpPr txBox="1"/>
      </xdr:nvSpPr>
      <xdr:spPr>
        <a:xfrm>
          <a:off x="8458277"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99077</xdr:rowOff>
    </xdr:from>
    <xdr:ext cx="469744" cy="259045"/>
    <xdr:sp macro="" textlink="">
      <xdr:nvSpPr>
        <xdr:cNvPr id="144" name="n_2mainValue【体育館・プール】&#10;一人当たり面積">
          <a:extLst>
            <a:ext uri="{FF2B5EF4-FFF2-40B4-BE49-F238E27FC236}">
              <a16:creationId xmlns:a16="http://schemas.microsoft.com/office/drawing/2014/main" id="{A4F42113-0FA9-4007-92B0-BED3608FCF7A}"/>
            </a:ext>
          </a:extLst>
        </xdr:cNvPr>
        <xdr:cNvSpPr txBox="1"/>
      </xdr:nvSpPr>
      <xdr:spPr>
        <a:xfrm>
          <a:off x="7677227"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99077</xdr:rowOff>
    </xdr:from>
    <xdr:ext cx="469744" cy="259045"/>
    <xdr:sp macro="" textlink="">
      <xdr:nvSpPr>
        <xdr:cNvPr id="145" name="n_3mainValue【体育館・プール】&#10;一人当たり面積">
          <a:extLst>
            <a:ext uri="{FF2B5EF4-FFF2-40B4-BE49-F238E27FC236}">
              <a16:creationId xmlns:a16="http://schemas.microsoft.com/office/drawing/2014/main" id="{491B5788-7195-422E-9478-361C204B001B}"/>
            </a:ext>
          </a:extLst>
        </xdr:cNvPr>
        <xdr:cNvSpPr txBox="1"/>
      </xdr:nvSpPr>
      <xdr:spPr>
        <a:xfrm>
          <a:off x="68676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99077</xdr:rowOff>
    </xdr:from>
    <xdr:ext cx="469744" cy="259045"/>
    <xdr:sp macro="" textlink="">
      <xdr:nvSpPr>
        <xdr:cNvPr id="146" name="n_4mainValue【体育館・プール】&#10;一人当たり面積">
          <a:extLst>
            <a:ext uri="{FF2B5EF4-FFF2-40B4-BE49-F238E27FC236}">
              <a16:creationId xmlns:a16="http://schemas.microsoft.com/office/drawing/2014/main" id="{01AC930D-1EEE-40A6-9788-87D3D01E8788}"/>
            </a:ext>
          </a:extLst>
        </xdr:cNvPr>
        <xdr:cNvSpPr txBox="1"/>
      </xdr:nvSpPr>
      <xdr:spPr>
        <a:xfrm>
          <a:off x="60675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F99572CF-FE3E-4A32-B584-A662D14561C4}"/>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14B03BB1-BD7C-41C4-A00B-5AEEB60D4F10}"/>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55F37B64-B164-4FA4-B8BB-2FF2DE10D8F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B864542B-03BF-4D01-8645-B384BE6C095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5DF5CD9A-4D61-472C-8790-5089CFB81F21}"/>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35FC93CF-96C0-4CF0-9F21-35ADC27E07D0}"/>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62AFC7D3-7A83-4F00-A861-507ABC3DEDCC}"/>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40105A18-2CC0-476C-9C34-6967F2B42D9F}"/>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3EC74FDD-C242-4AC9-81A4-2E66540F417C}"/>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6" name="直線コネクタ 155">
          <a:extLst>
            <a:ext uri="{FF2B5EF4-FFF2-40B4-BE49-F238E27FC236}">
              <a16:creationId xmlns:a16="http://schemas.microsoft.com/office/drawing/2014/main" id="{70893DFE-853C-40D1-9BA9-37060D9EC4B5}"/>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7" name="テキスト ボックス 156">
          <a:extLst>
            <a:ext uri="{FF2B5EF4-FFF2-40B4-BE49-F238E27FC236}">
              <a16:creationId xmlns:a16="http://schemas.microsoft.com/office/drawing/2014/main" id="{156B8DDE-1DBF-4E7C-B831-D4AFDBDB972F}"/>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8" name="直線コネクタ 157">
          <a:extLst>
            <a:ext uri="{FF2B5EF4-FFF2-40B4-BE49-F238E27FC236}">
              <a16:creationId xmlns:a16="http://schemas.microsoft.com/office/drawing/2014/main" id="{9C8EAD68-D25D-4CAA-8024-C6808F6ED09B}"/>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9" name="テキスト ボックス 158">
          <a:extLst>
            <a:ext uri="{FF2B5EF4-FFF2-40B4-BE49-F238E27FC236}">
              <a16:creationId xmlns:a16="http://schemas.microsoft.com/office/drawing/2014/main" id="{22C88F02-6ED8-4066-9C9D-26C4E07F749F}"/>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60" name="直線コネクタ 159">
          <a:extLst>
            <a:ext uri="{FF2B5EF4-FFF2-40B4-BE49-F238E27FC236}">
              <a16:creationId xmlns:a16="http://schemas.microsoft.com/office/drawing/2014/main" id="{7660E5BE-75B5-4CDB-8BFC-DFBD1ABC006E}"/>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1" name="テキスト ボックス 160">
          <a:extLst>
            <a:ext uri="{FF2B5EF4-FFF2-40B4-BE49-F238E27FC236}">
              <a16:creationId xmlns:a16="http://schemas.microsoft.com/office/drawing/2014/main" id="{80D4B423-69BD-44D7-A5B1-B226E83DA9B9}"/>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2" name="直線コネクタ 161">
          <a:extLst>
            <a:ext uri="{FF2B5EF4-FFF2-40B4-BE49-F238E27FC236}">
              <a16:creationId xmlns:a16="http://schemas.microsoft.com/office/drawing/2014/main" id="{71A97334-2856-42BD-A68E-935851359D2F}"/>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3" name="テキスト ボックス 162">
          <a:extLst>
            <a:ext uri="{FF2B5EF4-FFF2-40B4-BE49-F238E27FC236}">
              <a16:creationId xmlns:a16="http://schemas.microsoft.com/office/drawing/2014/main" id="{21204881-2924-4C2F-A94E-594E0420AF88}"/>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189A045C-5DCC-4DEF-A544-2EB68FBF20EC}"/>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a:extLst>
            <a:ext uri="{FF2B5EF4-FFF2-40B4-BE49-F238E27FC236}">
              <a16:creationId xmlns:a16="http://schemas.microsoft.com/office/drawing/2014/main" id="{392E868E-9B6B-4E13-B572-97B2EFF79703}"/>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a:extLst>
            <a:ext uri="{FF2B5EF4-FFF2-40B4-BE49-F238E27FC236}">
              <a16:creationId xmlns:a16="http://schemas.microsoft.com/office/drawing/2014/main" id="{07CAA251-3875-4C4A-8D38-E9354D6B1EE6}"/>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132588</xdr:rowOff>
    </xdr:from>
    <xdr:to>
      <xdr:col>24</xdr:col>
      <xdr:colOff>62865</xdr:colOff>
      <xdr:row>63</xdr:row>
      <xdr:rowOff>169164</xdr:rowOff>
    </xdr:to>
    <xdr:cxnSp macro="">
      <xdr:nvCxnSpPr>
        <xdr:cNvPr id="167" name="直線コネクタ 166">
          <a:extLst>
            <a:ext uri="{FF2B5EF4-FFF2-40B4-BE49-F238E27FC236}">
              <a16:creationId xmlns:a16="http://schemas.microsoft.com/office/drawing/2014/main" id="{623F4B6C-2659-48A2-AFFA-1D16B6AD6205}"/>
            </a:ext>
          </a:extLst>
        </xdr:cNvPr>
        <xdr:cNvCxnSpPr/>
      </xdr:nvCxnSpPr>
      <xdr:spPr>
        <a:xfrm flipV="1">
          <a:off x="4179570" y="9038463"/>
          <a:ext cx="1270" cy="1322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1541</xdr:rowOff>
    </xdr:from>
    <xdr:ext cx="405111" cy="259045"/>
    <xdr:sp macro="" textlink="">
      <xdr:nvSpPr>
        <xdr:cNvPr id="168" name="【陸上競技場・野球場・球技場】&#10;有形固定資産減価償却率最小値テキスト">
          <a:extLst>
            <a:ext uri="{FF2B5EF4-FFF2-40B4-BE49-F238E27FC236}">
              <a16:creationId xmlns:a16="http://schemas.microsoft.com/office/drawing/2014/main" id="{CE0CBACB-2D3E-47D5-9346-6A428D991980}"/>
            </a:ext>
          </a:extLst>
        </xdr:cNvPr>
        <xdr:cNvSpPr txBox="1"/>
      </xdr:nvSpPr>
      <xdr:spPr>
        <a:xfrm>
          <a:off x="4229100" y="10364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169164</xdr:rowOff>
    </xdr:from>
    <xdr:to>
      <xdr:col>24</xdr:col>
      <xdr:colOff>152400</xdr:colOff>
      <xdr:row>63</xdr:row>
      <xdr:rowOff>169164</xdr:rowOff>
    </xdr:to>
    <xdr:cxnSp macro="">
      <xdr:nvCxnSpPr>
        <xdr:cNvPr id="169" name="直線コネクタ 168">
          <a:extLst>
            <a:ext uri="{FF2B5EF4-FFF2-40B4-BE49-F238E27FC236}">
              <a16:creationId xmlns:a16="http://schemas.microsoft.com/office/drawing/2014/main" id="{9C14F755-E032-4688-BBC7-FA40B3D4A472}"/>
            </a:ext>
          </a:extLst>
        </xdr:cNvPr>
        <xdr:cNvCxnSpPr/>
      </xdr:nvCxnSpPr>
      <xdr:spPr>
        <a:xfrm>
          <a:off x="4105275" y="103609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79265</xdr:rowOff>
    </xdr:from>
    <xdr:ext cx="405111" cy="259045"/>
    <xdr:sp macro="" textlink="">
      <xdr:nvSpPr>
        <xdr:cNvPr id="170" name="【陸上競技場・野球場・球技場】&#10;有形固定資産減価償却率最大値テキスト">
          <a:extLst>
            <a:ext uri="{FF2B5EF4-FFF2-40B4-BE49-F238E27FC236}">
              <a16:creationId xmlns:a16="http://schemas.microsoft.com/office/drawing/2014/main" id="{CE78C2C1-8CF7-4E61-910E-4D120E9D7B0F}"/>
            </a:ext>
          </a:extLst>
        </xdr:cNvPr>
        <xdr:cNvSpPr txBox="1"/>
      </xdr:nvSpPr>
      <xdr:spPr>
        <a:xfrm>
          <a:off x="4229100" y="88232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132588</xdr:rowOff>
    </xdr:from>
    <xdr:to>
      <xdr:col>24</xdr:col>
      <xdr:colOff>152400</xdr:colOff>
      <xdr:row>55</xdr:row>
      <xdr:rowOff>132588</xdr:rowOff>
    </xdr:to>
    <xdr:cxnSp macro="">
      <xdr:nvCxnSpPr>
        <xdr:cNvPr id="171" name="直線コネクタ 170">
          <a:extLst>
            <a:ext uri="{FF2B5EF4-FFF2-40B4-BE49-F238E27FC236}">
              <a16:creationId xmlns:a16="http://schemas.microsoft.com/office/drawing/2014/main" id="{4D796A7E-64AA-48F0-B630-B0C01DBC6832}"/>
            </a:ext>
          </a:extLst>
        </xdr:cNvPr>
        <xdr:cNvCxnSpPr/>
      </xdr:nvCxnSpPr>
      <xdr:spPr>
        <a:xfrm>
          <a:off x="4105275" y="90384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158513</xdr:rowOff>
    </xdr:from>
    <xdr:ext cx="405111" cy="259045"/>
    <xdr:sp macro="" textlink="">
      <xdr:nvSpPr>
        <xdr:cNvPr id="172" name="【陸上競技場・野球場・球技場】&#10;有形固定資産減価償却率平均値テキスト">
          <a:extLst>
            <a:ext uri="{FF2B5EF4-FFF2-40B4-BE49-F238E27FC236}">
              <a16:creationId xmlns:a16="http://schemas.microsoft.com/office/drawing/2014/main" id="{F56B9273-64CC-422B-A2D4-480724730683}"/>
            </a:ext>
          </a:extLst>
        </xdr:cNvPr>
        <xdr:cNvSpPr txBox="1"/>
      </xdr:nvSpPr>
      <xdr:spPr>
        <a:xfrm>
          <a:off x="4229100" y="98771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8636</xdr:rowOff>
    </xdr:from>
    <xdr:to>
      <xdr:col>24</xdr:col>
      <xdr:colOff>114300</xdr:colOff>
      <xdr:row>61</xdr:row>
      <xdr:rowOff>110236</xdr:rowOff>
    </xdr:to>
    <xdr:sp macro="" textlink="">
      <xdr:nvSpPr>
        <xdr:cNvPr id="173" name="フローチャート: 判断 172">
          <a:extLst>
            <a:ext uri="{FF2B5EF4-FFF2-40B4-BE49-F238E27FC236}">
              <a16:creationId xmlns:a16="http://schemas.microsoft.com/office/drawing/2014/main" id="{12BB3922-7EC3-4290-89B1-24CE90E423CB}"/>
            </a:ext>
          </a:extLst>
        </xdr:cNvPr>
        <xdr:cNvSpPr/>
      </xdr:nvSpPr>
      <xdr:spPr>
        <a:xfrm>
          <a:off x="4124325" y="98892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138938</xdr:rowOff>
    </xdr:from>
    <xdr:to>
      <xdr:col>20</xdr:col>
      <xdr:colOff>38100</xdr:colOff>
      <xdr:row>61</xdr:row>
      <xdr:rowOff>69088</xdr:rowOff>
    </xdr:to>
    <xdr:sp macro="" textlink="">
      <xdr:nvSpPr>
        <xdr:cNvPr id="174" name="フローチャート: 判断 173">
          <a:extLst>
            <a:ext uri="{FF2B5EF4-FFF2-40B4-BE49-F238E27FC236}">
              <a16:creationId xmlns:a16="http://schemas.microsoft.com/office/drawing/2014/main" id="{4EE9A48F-BA08-46D0-A14C-61469B33CAFC}"/>
            </a:ext>
          </a:extLst>
        </xdr:cNvPr>
        <xdr:cNvSpPr/>
      </xdr:nvSpPr>
      <xdr:spPr>
        <a:xfrm>
          <a:off x="3381375" y="98576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61</xdr:row>
      <xdr:rowOff>60215</xdr:rowOff>
    </xdr:from>
    <xdr:ext cx="405111" cy="259045"/>
    <xdr:sp macro="" textlink="">
      <xdr:nvSpPr>
        <xdr:cNvPr id="175" name="n_1aveValue【陸上競技場・野球場・球技場】&#10;有形固定資産減価償却率">
          <a:extLst>
            <a:ext uri="{FF2B5EF4-FFF2-40B4-BE49-F238E27FC236}">
              <a16:creationId xmlns:a16="http://schemas.microsoft.com/office/drawing/2014/main" id="{F5611F0F-AF62-42F4-A71E-EFAAA144B054}"/>
            </a:ext>
          </a:extLst>
        </xdr:cNvPr>
        <xdr:cNvSpPr txBox="1"/>
      </xdr:nvSpPr>
      <xdr:spPr>
        <a:xfrm>
          <a:off x="3239144" y="9937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60</xdr:row>
      <xdr:rowOff>148082</xdr:rowOff>
    </xdr:from>
    <xdr:to>
      <xdr:col>15</xdr:col>
      <xdr:colOff>101600</xdr:colOff>
      <xdr:row>61</xdr:row>
      <xdr:rowOff>78232</xdr:rowOff>
    </xdr:to>
    <xdr:sp macro="" textlink="">
      <xdr:nvSpPr>
        <xdr:cNvPr id="176" name="フローチャート: 判断 175">
          <a:extLst>
            <a:ext uri="{FF2B5EF4-FFF2-40B4-BE49-F238E27FC236}">
              <a16:creationId xmlns:a16="http://schemas.microsoft.com/office/drawing/2014/main" id="{9EE344DE-AD86-4CC9-A52C-0E404A23D7FC}"/>
            </a:ext>
          </a:extLst>
        </xdr:cNvPr>
        <xdr:cNvSpPr/>
      </xdr:nvSpPr>
      <xdr:spPr>
        <a:xfrm>
          <a:off x="2571750" y="98604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61</xdr:row>
      <xdr:rowOff>69359</xdr:rowOff>
    </xdr:from>
    <xdr:ext cx="405111" cy="259045"/>
    <xdr:sp macro="" textlink="">
      <xdr:nvSpPr>
        <xdr:cNvPr id="177" name="n_2aveValue【陸上競技場・野球場・球技場】&#10;有形固定資産減価償却率">
          <a:extLst>
            <a:ext uri="{FF2B5EF4-FFF2-40B4-BE49-F238E27FC236}">
              <a16:creationId xmlns:a16="http://schemas.microsoft.com/office/drawing/2014/main" id="{7B58152D-E143-41B1-8725-65F94A8A6ABE}"/>
            </a:ext>
          </a:extLst>
        </xdr:cNvPr>
        <xdr:cNvSpPr txBox="1"/>
      </xdr:nvSpPr>
      <xdr:spPr>
        <a:xfrm>
          <a:off x="2439044" y="99436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86360</xdr:rowOff>
    </xdr:from>
    <xdr:to>
      <xdr:col>10</xdr:col>
      <xdr:colOff>165100</xdr:colOff>
      <xdr:row>59</xdr:row>
      <xdr:rowOff>16510</xdr:rowOff>
    </xdr:to>
    <xdr:sp macro="" textlink="">
      <xdr:nvSpPr>
        <xdr:cNvPr id="178" name="フローチャート: 判断 177">
          <a:extLst>
            <a:ext uri="{FF2B5EF4-FFF2-40B4-BE49-F238E27FC236}">
              <a16:creationId xmlns:a16="http://schemas.microsoft.com/office/drawing/2014/main" id="{40047408-0A0D-44CB-AD4E-5036B20323A1}"/>
            </a:ext>
          </a:extLst>
        </xdr:cNvPr>
        <xdr:cNvSpPr/>
      </xdr:nvSpPr>
      <xdr:spPr>
        <a:xfrm>
          <a:off x="17811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57</xdr:row>
      <xdr:rowOff>33037</xdr:rowOff>
    </xdr:from>
    <xdr:ext cx="405111" cy="259045"/>
    <xdr:sp macro="" textlink="">
      <xdr:nvSpPr>
        <xdr:cNvPr id="179" name="n_3aveValue【陸上競技場・野球場・球技場】&#10;有形固定資産減価償却率">
          <a:extLst>
            <a:ext uri="{FF2B5EF4-FFF2-40B4-BE49-F238E27FC236}">
              <a16:creationId xmlns:a16="http://schemas.microsoft.com/office/drawing/2014/main" id="{3D598C1E-551B-47C0-8D30-05860B3810BD}"/>
            </a:ext>
          </a:extLst>
        </xdr:cNvPr>
        <xdr:cNvSpPr txBox="1"/>
      </xdr:nvSpPr>
      <xdr:spPr>
        <a:xfrm>
          <a:off x="1648469" y="925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122936</xdr:rowOff>
    </xdr:from>
    <xdr:to>
      <xdr:col>6</xdr:col>
      <xdr:colOff>38100</xdr:colOff>
      <xdr:row>60</xdr:row>
      <xdr:rowOff>53086</xdr:rowOff>
    </xdr:to>
    <xdr:sp macro="" textlink="">
      <xdr:nvSpPr>
        <xdr:cNvPr id="180" name="フローチャート: 判断 179">
          <a:extLst>
            <a:ext uri="{FF2B5EF4-FFF2-40B4-BE49-F238E27FC236}">
              <a16:creationId xmlns:a16="http://schemas.microsoft.com/office/drawing/2014/main" id="{8EBC0E87-060E-4329-AB4F-E5287CDE331F}"/>
            </a:ext>
          </a:extLst>
        </xdr:cNvPr>
        <xdr:cNvSpPr/>
      </xdr:nvSpPr>
      <xdr:spPr>
        <a:xfrm>
          <a:off x="981075" y="967968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60</xdr:row>
      <xdr:rowOff>44213</xdr:rowOff>
    </xdr:from>
    <xdr:ext cx="405111" cy="259045"/>
    <xdr:sp macro="" textlink="">
      <xdr:nvSpPr>
        <xdr:cNvPr id="181" name="n_4aveValue【陸上競技場・野球場・球技場】&#10;有形固定資産減価償却率">
          <a:extLst>
            <a:ext uri="{FF2B5EF4-FFF2-40B4-BE49-F238E27FC236}">
              <a16:creationId xmlns:a16="http://schemas.microsoft.com/office/drawing/2014/main" id="{367252D1-B991-441D-A968-56B933CAA04A}"/>
            </a:ext>
          </a:extLst>
        </xdr:cNvPr>
        <xdr:cNvSpPr txBox="1"/>
      </xdr:nvSpPr>
      <xdr:spPr>
        <a:xfrm>
          <a:off x="848369" y="9762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02AF4BE0-1C56-4DB6-B458-965C494F4FEB}"/>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C8A1557B-91ED-4EAA-980D-1442660F4CAC}"/>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DA585FAC-B7B2-4062-BD95-65D13783EB48}"/>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2F93F03A-1EE9-4BA0-9518-85DD6AAC1021}"/>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AE88FF82-AAE1-4060-B687-0978A5E84376}"/>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42926</xdr:rowOff>
    </xdr:from>
    <xdr:to>
      <xdr:col>24</xdr:col>
      <xdr:colOff>114300</xdr:colOff>
      <xdr:row>60</xdr:row>
      <xdr:rowOff>144526</xdr:rowOff>
    </xdr:to>
    <xdr:sp macro="" textlink="">
      <xdr:nvSpPr>
        <xdr:cNvPr id="187" name="楕円 186">
          <a:extLst>
            <a:ext uri="{FF2B5EF4-FFF2-40B4-BE49-F238E27FC236}">
              <a16:creationId xmlns:a16="http://schemas.microsoft.com/office/drawing/2014/main" id="{148B6F5D-9259-4A26-A278-CD9F69F092FF}"/>
            </a:ext>
          </a:extLst>
        </xdr:cNvPr>
        <xdr:cNvSpPr/>
      </xdr:nvSpPr>
      <xdr:spPr>
        <a:xfrm>
          <a:off x="4124325" y="97616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65803</xdr:rowOff>
    </xdr:from>
    <xdr:ext cx="405111" cy="259045"/>
    <xdr:sp macro="" textlink="">
      <xdr:nvSpPr>
        <xdr:cNvPr id="188" name="【陸上競技場・野球場・球技場】&#10;有形固定資産減価償却率該当値テキスト">
          <a:extLst>
            <a:ext uri="{FF2B5EF4-FFF2-40B4-BE49-F238E27FC236}">
              <a16:creationId xmlns:a16="http://schemas.microsoft.com/office/drawing/2014/main" id="{FCD1B665-D44B-49D5-B425-78D407F072E5}"/>
            </a:ext>
          </a:extLst>
        </xdr:cNvPr>
        <xdr:cNvSpPr txBox="1"/>
      </xdr:nvSpPr>
      <xdr:spPr>
        <a:xfrm>
          <a:off x="4229100" y="96225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168656</xdr:rowOff>
    </xdr:from>
    <xdr:to>
      <xdr:col>20</xdr:col>
      <xdr:colOff>38100</xdr:colOff>
      <xdr:row>60</xdr:row>
      <xdr:rowOff>98806</xdr:rowOff>
    </xdr:to>
    <xdr:sp macro="" textlink="">
      <xdr:nvSpPr>
        <xdr:cNvPr id="189" name="楕円 188">
          <a:extLst>
            <a:ext uri="{FF2B5EF4-FFF2-40B4-BE49-F238E27FC236}">
              <a16:creationId xmlns:a16="http://schemas.microsoft.com/office/drawing/2014/main" id="{E5768B14-55AC-4AC0-844E-A279805DFC78}"/>
            </a:ext>
          </a:extLst>
        </xdr:cNvPr>
        <xdr:cNvSpPr/>
      </xdr:nvSpPr>
      <xdr:spPr>
        <a:xfrm>
          <a:off x="3381375" y="971270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48006</xdr:rowOff>
    </xdr:from>
    <xdr:to>
      <xdr:col>24</xdr:col>
      <xdr:colOff>63500</xdr:colOff>
      <xdr:row>60</xdr:row>
      <xdr:rowOff>93726</xdr:rowOff>
    </xdr:to>
    <xdr:cxnSp macro="">
      <xdr:nvCxnSpPr>
        <xdr:cNvPr id="190" name="直線コネクタ 189">
          <a:extLst>
            <a:ext uri="{FF2B5EF4-FFF2-40B4-BE49-F238E27FC236}">
              <a16:creationId xmlns:a16="http://schemas.microsoft.com/office/drawing/2014/main" id="{845CFACF-2017-4FE7-9AB9-E9F00BE640EC}"/>
            </a:ext>
          </a:extLst>
        </xdr:cNvPr>
        <xdr:cNvCxnSpPr/>
      </xdr:nvCxnSpPr>
      <xdr:spPr>
        <a:xfrm>
          <a:off x="3429000" y="9760331"/>
          <a:ext cx="7524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136652</xdr:rowOff>
    </xdr:from>
    <xdr:to>
      <xdr:col>15</xdr:col>
      <xdr:colOff>101600</xdr:colOff>
      <xdr:row>60</xdr:row>
      <xdr:rowOff>66802</xdr:rowOff>
    </xdr:to>
    <xdr:sp macro="" textlink="">
      <xdr:nvSpPr>
        <xdr:cNvPr id="191" name="楕円 190">
          <a:extLst>
            <a:ext uri="{FF2B5EF4-FFF2-40B4-BE49-F238E27FC236}">
              <a16:creationId xmlns:a16="http://schemas.microsoft.com/office/drawing/2014/main" id="{1AC4C353-2A14-4F96-A129-F6FF5664DD45}"/>
            </a:ext>
          </a:extLst>
        </xdr:cNvPr>
        <xdr:cNvSpPr/>
      </xdr:nvSpPr>
      <xdr:spPr>
        <a:xfrm>
          <a:off x="2571750" y="969340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16002</xdr:rowOff>
    </xdr:from>
    <xdr:to>
      <xdr:col>19</xdr:col>
      <xdr:colOff>177800</xdr:colOff>
      <xdr:row>60</xdr:row>
      <xdr:rowOff>48006</xdr:rowOff>
    </xdr:to>
    <xdr:cxnSp macro="">
      <xdr:nvCxnSpPr>
        <xdr:cNvPr id="192" name="直線コネクタ 191">
          <a:extLst>
            <a:ext uri="{FF2B5EF4-FFF2-40B4-BE49-F238E27FC236}">
              <a16:creationId xmlns:a16="http://schemas.microsoft.com/office/drawing/2014/main" id="{6C78F89E-6316-4E34-800E-85637DA5708F}"/>
            </a:ext>
          </a:extLst>
        </xdr:cNvPr>
        <xdr:cNvCxnSpPr/>
      </xdr:nvCxnSpPr>
      <xdr:spPr>
        <a:xfrm>
          <a:off x="2619375" y="9731502"/>
          <a:ext cx="809625"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102362</xdr:rowOff>
    </xdr:from>
    <xdr:to>
      <xdr:col>10</xdr:col>
      <xdr:colOff>165100</xdr:colOff>
      <xdr:row>60</xdr:row>
      <xdr:rowOff>32512</xdr:rowOff>
    </xdr:to>
    <xdr:sp macro="" textlink="">
      <xdr:nvSpPr>
        <xdr:cNvPr id="193" name="楕円 192">
          <a:extLst>
            <a:ext uri="{FF2B5EF4-FFF2-40B4-BE49-F238E27FC236}">
              <a16:creationId xmlns:a16="http://schemas.microsoft.com/office/drawing/2014/main" id="{060E6ADE-CB6B-466D-B74C-8599AB1474A8}"/>
            </a:ext>
          </a:extLst>
        </xdr:cNvPr>
        <xdr:cNvSpPr/>
      </xdr:nvSpPr>
      <xdr:spPr>
        <a:xfrm>
          <a:off x="1781175" y="965911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153162</xdr:rowOff>
    </xdr:from>
    <xdr:to>
      <xdr:col>15</xdr:col>
      <xdr:colOff>50800</xdr:colOff>
      <xdr:row>60</xdr:row>
      <xdr:rowOff>16002</xdr:rowOff>
    </xdr:to>
    <xdr:cxnSp macro="">
      <xdr:nvCxnSpPr>
        <xdr:cNvPr id="194" name="直線コネクタ 193">
          <a:extLst>
            <a:ext uri="{FF2B5EF4-FFF2-40B4-BE49-F238E27FC236}">
              <a16:creationId xmlns:a16="http://schemas.microsoft.com/office/drawing/2014/main" id="{CC28DD68-F77D-4BCD-9371-3F70AEFEB916}"/>
            </a:ext>
          </a:extLst>
        </xdr:cNvPr>
        <xdr:cNvCxnSpPr/>
      </xdr:nvCxnSpPr>
      <xdr:spPr>
        <a:xfrm>
          <a:off x="1828800" y="9706737"/>
          <a:ext cx="790575"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72644</xdr:rowOff>
    </xdr:from>
    <xdr:to>
      <xdr:col>6</xdr:col>
      <xdr:colOff>38100</xdr:colOff>
      <xdr:row>60</xdr:row>
      <xdr:rowOff>2794</xdr:rowOff>
    </xdr:to>
    <xdr:sp macro="" textlink="">
      <xdr:nvSpPr>
        <xdr:cNvPr id="195" name="楕円 194">
          <a:extLst>
            <a:ext uri="{FF2B5EF4-FFF2-40B4-BE49-F238E27FC236}">
              <a16:creationId xmlns:a16="http://schemas.microsoft.com/office/drawing/2014/main" id="{9F0C9B7F-CC51-41DD-AB6A-46BE70A3AF7A}"/>
            </a:ext>
          </a:extLst>
        </xdr:cNvPr>
        <xdr:cNvSpPr/>
      </xdr:nvSpPr>
      <xdr:spPr>
        <a:xfrm>
          <a:off x="981075" y="962304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123444</xdr:rowOff>
    </xdr:from>
    <xdr:to>
      <xdr:col>10</xdr:col>
      <xdr:colOff>114300</xdr:colOff>
      <xdr:row>59</xdr:row>
      <xdr:rowOff>153162</xdr:rowOff>
    </xdr:to>
    <xdr:cxnSp macro="">
      <xdr:nvCxnSpPr>
        <xdr:cNvPr id="196" name="直線コネクタ 195">
          <a:extLst>
            <a:ext uri="{FF2B5EF4-FFF2-40B4-BE49-F238E27FC236}">
              <a16:creationId xmlns:a16="http://schemas.microsoft.com/office/drawing/2014/main" id="{49169F0F-6B75-466B-9F31-37D8AE3EDC1B}"/>
            </a:ext>
          </a:extLst>
        </xdr:cNvPr>
        <xdr:cNvCxnSpPr/>
      </xdr:nvCxnSpPr>
      <xdr:spPr>
        <a:xfrm>
          <a:off x="1028700" y="9680194"/>
          <a:ext cx="800100" cy="26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115333</xdr:rowOff>
    </xdr:from>
    <xdr:ext cx="405111" cy="259045"/>
    <xdr:sp macro="" textlink="">
      <xdr:nvSpPr>
        <xdr:cNvPr id="197" name="n_1mainValue【陸上競技場・野球場・球技場】&#10;有形固定資産減価償却率">
          <a:extLst>
            <a:ext uri="{FF2B5EF4-FFF2-40B4-BE49-F238E27FC236}">
              <a16:creationId xmlns:a16="http://schemas.microsoft.com/office/drawing/2014/main" id="{A2D3FFA1-F2F0-4E41-8DD9-414FA13734BC}"/>
            </a:ext>
          </a:extLst>
        </xdr:cNvPr>
        <xdr:cNvSpPr txBox="1"/>
      </xdr:nvSpPr>
      <xdr:spPr>
        <a:xfrm>
          <a:off x="3239144" y="9506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83329</xdr:rowOff>
    </xdr:from>
    <xdr:ext cx="405111" cy="259045"/>
    <xdr:sp macro="" textlink="">
      <xdr:nvSpPr>
        <xdr:cNvPr id="198" name="n_2mainValue【陸上競技場・野球場・球技場】&#10;有形固定資産減価償却率">
          <a:extLst>
            <a:ext uri="{FF2B5EF4-FFF2-40B4-BE49-F238E27FC236}">
              <a16:creationId xmlns:a16="http://schemas.microsoft.com/office/drawing/2014/main" id="{824C07D0-C971-4CEE-A699-D78D68EFDB66}"/>
            </a:ext>
          </a:extLst>
        </xdr:cNvPr>
        <xdr:cNvSpPr txBox="1"/>
      </xdr:nvSpPr>
      <xdr:spPr>
        <a:xfrm>
          <a:off x="2439044" y="94781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23639</xdr:rowOff>
    </xdr:from>
    <xdr:ext cx="405111" cy="259045"/>
    <xdr:sp macro="" textlink="">
      <xdr:nvSpPr>
        <xdr:cNvPr id="199" name="n_3mainValue【陸上競技場・野球場・球技場】&#10;有形固定資産減価償却率">
          <a:extLst>
            <a:ext uri="{FF2B5EF4-FFF2-40B4-BE49-F238E27FC236}">
              <a16:creationId xmlns:a16="http://schemas.microsoft.com/office/drawing/2014/main" id="{3E48EAC8-A27D-41AB-877B-0733CA9A4ED0}"/>
            </a:ext>
          </a:extLst>
        </xdr:cNvPr>
        <xdr:cNvSpPr txBox="1"/>
      </xdr:nvSpPr>
      <xdr:spPr>
        <a:xfrm>
          <a:off x="1648469" y="9742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19321</xdr:rowOff>
    </xdr:from>
    <xdr:ext cx="405111" cy="259045"/>
    <xdr:sp macro="" textlink="">
      <xdr:nvSpPr>
        <xdr:cNvPr id="200" name="n_4mainValue【陸上競技場・野球場・球技場】&#10;有形固定資産減価償却率">
          <a:extLst>
            <a:ext uri="{FF2B5EF4-FFF2-40B4-BE49-F238E27FC236}">
              <a16:creationId xmlns:a16="http://schemas.microsoft.com/office/drawing/2014/main" id="{B00F8C7B-1B0F-452A-97C8-C6868E72EE63}"/>
            </a:ext>
          </a:extLst>
        </xdr:cNvPr>
        <xdr:cNvSpPr txBox="1"/>
      </xdr:nvSpPr>
      <xdr:spPr>
        <a:xfrm>
          <a:off x="848369" y="94109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8DE243F2-7DB1-40E5-BE53-FABDCF793319}"/>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B414C19B-AC25-4CA1-8406-514156D343B7}"/>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0EE0FA00-8B30-49E5-9103-797FA322696C}"/>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E04D1945-6EA4-4293-91DE-565B9930F216}"/>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82466E19-7CC7-4540-A8FC-A9F29B1DF913}"/>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0FC8C4D4-EE63-4B4B-8A9F-05FC484B7F59}"/>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4A17C080-E280-4210-864C-72A67DF14B5E}"/>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619A0AF9-B569-4540-A78D-22478AFF8ECE}"/>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98928465-F756-4D98-8C44-A918CFA9FB5E}"/>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0" name="テキスト ボックス 209">
          <a:extLst>
            <a:ext uri="{FF2B5EF4-FFF2-40B4-BE49-F238E27FC236}">
              <a16:creationId xmlns:a16="http://schemas.microsoft.com/office/drawing/2014/main" id="{CB77BE9A-6B08-492C-A662-A2CF220A23FD}"/>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BD557D1C-D148-45E5-AF41-D2F005113D44}"/>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2" name="テキスト ボックス 211">
          <a:extLst>
            <a:ext uri="{FF2B5EF4-FFF2-40B4-BE49-F238E27FC236}">
              <a16:creationId xmlns:a16="http://schemas.microsoft.com/office/drawing/2014/main" id="{AA7C14A7-6B81-4271-B73C-F0256E8FEAC0}"/>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35149213-833A-4765-A97C-BFB46F23C80D}"/>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4" name="テキスト ボックス 213">
          <a:extLst>
            <a:ext uri="{FF2B5EF4-FFF2-40B4-BE49-F238E27FC236}">
              <a16:creationId xmlns:a16="http://schemas.microsoft.com/office/drawing/2014/main" id="{5CD77651-D1F9-4120-B12C-BE53A5728F17}"/>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DD9B2399-AE6B-4055-AD14-B7BA08B0352D}"/>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6" name="テキスト ボックス 215">
          <a:extLst>
            <a:ext uri="{FF2B5EF4-FFF2-40B4-BE49-F238E27FC236}">
              <a16:creationId xmlns:a16="http://schemas.microsoft.com/office/drawing/2014/main" id="{EF75EE6B-CC5A-4609-890B-70AE55AE0334}"/>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A25FB89C-5262-481E-AB4B-C5F0A644093B}"/>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8" name="テキスト ボックス 217">
          <a:extLst>
            <a:ext uri="{FF2B5EF4-FFF2-40B4-BE49-F238E27FC236}">
              <a16:creationId xmlns:a16="http://schemas.microsoft.com/office/drawing/2014/main" id="{C7B51A33-4677-4B61-89C2-FE1ABBA82930}"/>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陸上競技場・野球場・球技場】&#10;一人当たり面積グラフ枠">
          <a:extLst>
            <a:ext uri="{FF2B5EF4-FFF2-40B4-BE49-F238E27FC236}">
              <a16:creationId xmlns:a16="http://schemas.microsoft.com/office/drawing/2014/main" id="{A519E712-2154-4D73-ABED-DE2B63B3AC05}"/>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98298</xdr:rowOff>
    </xdr:from>
    <xdr:to>
      <xdr:col>54</xdr:col>
      <xdr:colOff>189865</xdr:colOff>
      <xdr:row>63</xdr:row>
      <xdr:rowOff>107442</xdr:rowOff>
    </xdr:to>
    <xdr:cxnSp macro="">
      <xdr:nvCxnSpPr>
        <xdr:cNvPr id="220" name="直線コネクタ 219">
          <a:extLst>
            <a:ext uri="{FF2B5EF4-FFF2-40B4-BE49-F238E27FC236}">
              <a16:creationId xmlns:a16="http://schemas.microsoft.com/office/drawing/2014/main" id="{AF2EEDEC-F3F0-4A64-93DC-931D3231D41F}"/>
            </a:ext>
          </a:extLst>
        </xdr:cNvPr>
        <xdr:cNvCxnSpPr/>
      </xdr:nvCxnSpPr>
      <xdr:spPr>
        <a:xfrm flipV="1">
          <a:off x="9427845" y="9328023"/>
          <a:ext cx="1270" cy="9775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21" name="【陸上競技場・野球場・球技場】&#10;一人当たり面積最小値テキスト">
          <a:extLst>
            <a:ext uri="{FF2B5EF4-FFF2-40B4-BE49-F238E27FC236}">
              <a16:creationId xmlns:a16="http://schemas.microsoft.com/office/drawing/2014/main" id="{1B43ED4D-C73B-4427-A7EA-44EDE174DDCF}"/>
            </a:ext>
          </a:extLst>
        </xdr:cNvPr>
        <xdr:cNvSpPr txBox="1"/>
      </xdr:nvSpPr>
      <xdr:spPr>
        <a:xfrm>
          <a:off x="9477375" y="10312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22" name="直線コネクタ 221">
          <a:extLst>
            <a:ext uri="{FF2B5EF4-FFF2-40B4-BE49-F238E27FC236}">
              <a16:creationId xmlns:a16="http://schemas.microsoft.com/office/drawing/2014/main" id="{4E1A3183-4631-4692-8869-7680E0A504F2}"/>
            </a:ext>
          </a:extLst>
        </xdr:cNvPr>
        <xdr:cNvCxnSpPr/>
      </xdr:nvCxnSpPr>
      <xdr:spPr>
        <a:xfrm>
          <a:off x="9363075" y="103055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44975</xdr:rowOff>
    </xdr:from>
    <xdr:ext cx="469744" cy="259045"/>
    <xdr:sp macro="" textlink="">
      <xdr:nvSpPr>
        <xdr:cNvPr id="223" name="【陸上競技場・野球場・球技場】&#10;一人当たり面積最大値テキスト">
          <a:extLst>
            <a:ext uri="{FF2B5EF4-FFF2-40B4-BE49-F238E27FC236}">
              <a16:creationId xmlns:a16="http://schemas.microsoft.com/office/drawing/2014/main" id="{8F182BC3-6511-4F33-A954-1FDC8006BB14}"/>
            </a:ext>
          </a:extLst>
        </xdr:cNvPr>
        <xdr:cNvSpPr txBox="1"/>
      </xdr:nvSpPr>
      <xdr:spPr>
        <a:xfrm>
          <a:off x="9477375" y="91159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98298</xdr:rowOff>
    </xdr:from>
    <xdr:to>
      <xdr:col>55</xdr:col>
      <xdr:colOff>88900</xdr:colOff>
      <xdr:row>57</xdr:row>
      <xdr:rowOff>98298</xdr:rowOff>
    </xdr:to>
    <xdr:cxnSp macro="">
      <xdr:nvCxnSpPr>
        <xdr:cNvPr id="224" name="直線コネクタ 223">
          <a:extLst>
            <a:ext uri="{FF2B5EF4-FFF2-40B4-BE49-F238E27FC236}">
              <a16:creationId xmlns:a16="http://schemas.microsoft.com/office/drawing/2014/main" id="{568DE8E5-48EF-4B37-A8CE-A2CF6C8E2E51}"/>
            </a:ext>
          </a:extLst>
        </xdr:cNvPr>
        <xdr:cNvCxnSpPr/>
      </xdr:nvCxnSpPr>
      <xdr:spPr>
        <a:xfrm>
          <a:off x="9363075" y="93280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80789</xdr:rowOff>
    </xdr:from>
    <xdr:ext cx="469744" cy="259045"/>
    <xdr:sp macro="" textlink="">
      <xdr:nvSpPr>
        <xdr:cNvPr id="225" name="【陸上競技場・野球場・球技場】&#10;一人当たり面積平均値テキスト">
          <a:extLst>
            <a:ext uri="{FF2B5EF4-FFF2-40B4-BE49-F238E27FC236}">
              <a16:creationId xmlns:a16="http://schemas.microsoft.com/office/drawing/2014/main" id="{E9A151A4-0964-4937-A3E2-4B26D206514B}"/>
            </a:ext>
          </a:extLst>
        </xdr:cNvPr>
        <xdr:cNvSpPr txBox="1"/>
      </xdr:nvSpPr>
      <xdr:spPr>
        <a:xfrm>
          <a:off x="9477375" y="99613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102362</xdr:rowOff>
    </xdr:from>
    <xdr:to>
      <xdr:col>55</xdr:col>
      <xdr:colOff>50800</xdr:colOff>
      <xdr:row>62</xdr:row>
      <xdr:rowOff>32512</xdr:rowOff>
    </xdr:to>
    <xdr:sp macro="" textlink="">
      <xdr:nvSpPr>
        <xdr:cNvPr id="226" name="フローチャート: 判断 225">
          <a:extLst>
            <a:ext uri="{FF2B5EF4-FFF2-40B4-BE49-F238E27FC236}">
              <a16:creationId xmlns:a16="http://schemas.microsoft.com/office/drawing/2014/main" id="{14BF8A7E-EBB7-433F-B835-D613D952C718}"/>
            </a:ext>
          </a:extLst>
        </xdr:cNvPr>
        <xdr:cNvSpPr/>
      </xdr:nvSpPr>
      <xdr:spPr>
        <a:xfrm>
          <a:off x="9401175" y="9982962"/>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102362</xdr:rowOff>
    </xdr:from>
    <xdr:to>
      <xdr:col>50</xdr:col>
      <xdr:colOff>165100</xdr:colOff>
      <xdr:row>62</xdr:row>
      <xdr:rowOff>32512</xdr:rowOff>
    </xdr:to>
    <xdr:sp macro="" textlink="">
      <xdr:nvSpPr>
        <xdr:cNvPr id="227" name="フローチャート: 判断 226">
          <a:extLst>
            <a:ext uri="{FF2B5EF4-FFF2-40B4-BE49-F238E27FC236}">
              <a16:creationId xmlns:a16="http://schemas.microsoft.com/office/drawing/2014/main" id="{604620EB-8564-4F80-BA9C-B58815987C7F}"/>
            </a:ext>
          </a:extLst>
        </xdr:cNvPr>
        <xdr:cNvSpPr/>
      </xdr:nvSpPr>
      <xdr:spPr>
        <a:xfrm>
          <a:off x="8639175" y="998296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62</xdr:row>
      <xdr:rowOff>23639</xdr:rowOff>
    </xdr:from>
    <xdr:ext cx="469744" cy="259045"/>
    <xdr:sp macro="" textlink="">
      <xdr:nvSpPr>
        <xdr:cNvPr id="228" name="n_1aveValue【陸上競技場・野球場・球技場】&#10;一人当たり面積">
          <a:extLst>
            <a:ext uri="{FF2B5EF4-FFF2-40B4-BE49-F238E27FC236}">
              <a16:creationId xmlns:a16="http://schemas.microsoft.com/office/drawing/2014/main" id="{04FF9494-A326-413C-B224-3994882E0449}"/>
            </a:ext>
          </a:extLst>
        </xdr:cNvPr>
        <xdr:cNvSpPr txBox="1"/>
      </xdr:nvSpPr>
      <xdr:spPr>
        <a:xfrm>
          <a:off x="8458277" y="10066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61</xdr:row>
      <xdr:rowOff>102362</xdr:rowOff>
    </xdr:from>
    <xdr:to>
      <xdr:col>46</xdr:col>
      <xdr:colOff>38100</xdr:colOff>
      <xdr:row>62</xdr:row>
      <xdr:rowOff>32512</xdr:rowOff>
    </xdr:to>
    <xdr:sp macro="" textlink="">
      <xdr:nvSpPr>
        <xdr:cNvPr id="229" name="フローチャート: 判断 228">
          <a:extLst>
            <a:ext uri="{FF2B5EF4-FFF2-40B4-BE49-F238E27FC236}">
              <a16:creationId xmlns:a16="http://schemas.microsoft.com/office/drawing/2014/main" id="{6C9B4BD2-17CD-4977-8CD9-3DD00028297D}"/>
            </a:ext>
          </a:extLst>
        </xdr:cNvPr>
        <xdr:cNvSpPr/>
      </xdr:nvSpPr>
      <xdr:spPr>
        <a:xfrm>
          <a:off x="7839075" y="99829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62</xdr:row>
      <xdr:rowOff>23639</xdr:rowOff>
    </xdr:from>
    <xdr:ext cx="469744" cy="259045"/>
    <xdr:sp macro="" textlink="">
      <xdr:nvSpPr>
        <xdr:cNvPr id="230" name="n_2aveValue【陸上競技場・野球場・球技場】&#10;一人当たり面積">
          <a:extLst>
            <a:ext uri="{FF2B5EF4-FFF2-40B4-BE49-F238E27FC236}">
              <a16:creationId xmlns:a16="http://schemas.microsoft.com/office/drawing/2014/main" id="{1041C414-88D5-4850-BD1A-9CE8F71E9223}"/>
            </a:ext>
          </a:extLst>
        </xdr:cNvPr>
        <xdr:cNvSpPr txBox="1"/>
      </xdr:nvSpPr>
      <xdr:spPr>
        <a:xfrm>
          <a:off x="7677227" y="10066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61</xdr:row>
      <xdr:rowOff>106934</xdr:rowOff>
    </xdr:from>
    <xdr:to>
      <xdr:col>41</xdr:col>
      <xdr:colOff>101600</xdr:colOff>
      <xdr:row>62</xdr:row>
      <xdr:rowOff>37084</xdr:rowOff>
    </xdr:to>
    <xdr:sp macro="" textlink="">
      <xdr:nvSpPr>
        <xdr:cNvPr id="231" name="フローチャート: 判断 230">
          <a:extLst>
            <a:ext uri="{FF2B5EF4-FFF2-40B4-BE49-F238E27FC236}">
              <a16:creationId xmlns:a16="http://schemas.microsoft.com/office/drawing/2014/main" id="{887E24BB-D995-473F-ADD1-F988BD8AC698}"/>
            </a:ext>
          </a:extLst>
        </xdr:cNvPr>
        <xdr:cNvSpPr/>
      </xdr:nvSpPr>
      <xdr:spPr>
        <a:xfrm>
          <a:off x="7029450" y="998118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62</xdr:row>
      <xdr:rowOff>28211</xdr:rowOff>
    </xdr:from>
    <xdr:ext cx="469744" cy="259045"/>
    <xdr:sp macro="" textlink="">
      <xdr:nvSpPr>
        <xdr:cNvPr id="232" name="n_3aveValue【陸上競技場・野球場・球技場】&#10;一人当たり面積">
          <a:extLst>
            <a:ext uri="{FF2B5EF4-FFF2-40B4-BE49-F238E27FC236}">
              <a16:creationId xmlns:a16="http://schemas.microsoft.com/office/drawing/2014/main" id="{96125C93-5898-4E47-9697-FD3DD332CDCF}"/>
            </a:ext>
          </a:extLst>
        </xdr:cNvPr>
        <xdr:cNvSpPr txBox="1"/>
      </xdr:nvSpPr>
      <xdr:spPr>
        <a:xfrm>
          <a:off x="6867602" y="100707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62</xdr:row>
      <xdr:rowOff>118364</xdr:rowOff>
    </xdr:from>
    <xdr:to>
      <xdr:col>36</xdr:col>
      <xdr:colOff>165100</xdr:colOff>
      <xdr:row>63</xdr:row>
      <xdr:rowOff>48514</xdr:rowOff>
    </xdr:to>
    <xdr:sp macro="" textlink="">
      <xdr:nvSpPr>
        <xdr:cNvPr id="233" name="フローチャート: 判断 232">
          <a:extLst>
            <a:ext uri="{FF2B5EF4-FFF2-40B4-BE49-F238E27FC236}">
              <a16:creationId xmlns:a16="http://schemas.microsoft.com/office/drawing/2014/main" id="{298F3BC5-F6A9-47CB-8B16-0BC96508EBC0}"/>
            </a:ext>
          </a:extLst>
        </xdr:cNvPr>
        <xdr:cNvSpPr/>
      </xdr:nvSpPr>
      <xdr:spPr>
        <a:xfrm>
          <a:off x="6238875" y="1016088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63</xdr:row>
      <xdr:rowOff>39641</xdr:rowOff>
    </xdr:from>
    <xdr:ext cx="469744" cy="259045"/>
    <xdr:sp macro="" textlink="">
      <xdr:nvSpPr>
        <xdr:cNvPr id="234" name="n_4aveValue【陸上競技場・野球場・球技場】&#10;一人当たり面積">
          <a:extLst>
            <a:ext uri="{FF2B5EF4-FFF2-40B4-BE49-F238E27FC236}">
              <a16:creationId xmlns:a16="http://schemas.microsoft.com/office/drawing/2014/main" id="{7C634960-45B9-4189-8823-2E7B94BA3D31}"/>
            </a:ext>
          </a:extLst>
        </xdr:cNvPr>
        <xdr:cNvSpPr txBox="1"/>
      </xdr:nvSpPr>
      <xdr:spPr>
        <a:xfrm>
          <a:off x="6067502" y="10240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2220F8AE-3FFF-4F7F-B5D4-E2EF6D353730}"/>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0E83C056-BB32-465B-BC83-327E3C06F178}"/>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2851F6E7-2010-45E1-BCE6-B3FF90B33EE5}"/>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82EEB90E-76A3-4561-A1C4-B5FD3E757522}"/>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FE40BE62-49A8-4BE0-8317-1C181492411A}"/>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90932</xdr:rowOff>
    </xdr:from>
    <xdr:to>
      <xdr:col>55</xdr:col>
      <xdr:colOff>50800</xdr:colOff>
      <xdr:row>59</xdr:row>
      <xdr:rowOff>21082</xdr:rowOff>
    </xdr:to>
    <xdr:sp macro="" textlink="">
      <xdr:nvSpPr>
        <xdr:cNvPr id="240" name="楕円 239">
          <a:extLst>
            <a:ext uri="{FF2B5EF4-FFF2-40B4-BE49-F238E27FC236}">
              <a16:creationId xmlns:a16="http://schemas.microsoft.com/office/drawing/2014/main" id="{E557A3A7-F3AC-42C3-8FAB-C1235C79E70F}"/>
            </a:ext>
          </a:extLst>
        </xdr:cNvPr>
        <xdr:cNvSpPr/>
      </xdr:nvSpPr>
      <xdr:spPr>
        <a:xfrm>
          <a:off x="9401175" y="947940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113809</xdr:rowOff>
    </xdr:from>
    <xdr:ext cx="469744" cy="259045"/>
    <xdr:sp macro="" textlink="">
      <xdr:nvSpPr>
        <xdr:cNvPr id="241" name="【陸上競技場・野球場・球技場】&#10;一人当たり面積該当値テキスト">
          <a:extLst>
            <a:ext uri="{FF2B5EF4-FFF2-40B4-BE49-F238E27FC236}">
              <a16:creationId xmlns:a16="http://schemas.microsoft.com/office/drawing/2014/main" id="{E356A7B1-81BB-4898-B712-C04FDD69D5C0}"/>
            </a:ext>
          </a:extLst>
        </xdr:cNvPr>
        <xdr:cNvSpPr txBox="1"/>
      </xdr:nvSpPr>
      <xdr:spPr>
        <a:xfrm>
          <a:off x="9477375" y="9343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95504</xdr:rowOff>
    </xdr:from>
    <xdr:to>
      <xdr:col>50</xdr:col>
      <xdr:colOff>165100</xdr:colOff>
      <xdr:row>59</xdr:row>
      <xdr:rowOff>25654</xdr:rowOff>
    </xdr:to>
    <xdr:sp macro="" textlink="">
      <xdr:nvSpPr>
        <xdr:cNvPr id="242" name="楕円 241">
          <a:extLst>
            <a:ext uri="{FF2B5EF4-FFF2-40B4-BE49-F238E27FC236}">
              <a16:creationId xmlns:a16="http://schemas.microsoft.com/office/drawing/2014/main" id="{E6F834D2-E66E-4442-94F6-7F60840CC19C}"/>
            </a:ext>
          </a:extLst>
        </xdr:cNvPr>
        <xdr:cNvSpPr/>
      </xdr:nvSpPr>
      <xdr:spPr>
        <a:xfrm>
          <a:off x="8639175" y="948715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141732</xdr:rowOff>
    </xdr:from>
    <xdr:to>
      <xdr:col>55</xdr:col>
      <xdr:colOff>0</xdr:colOff>
      <xdr:row>58</xdr:row>
      <xdr:rowOff>146304</xdr:rowOff>
    </xdr:to>
    <xdr:cxnSp macro="">
      <xdr:nvCxnSpPr>
        <xdr:cNvPr id="243" name="直線コネクタ 242">
          <a:extLst>
            <a:ext uri="{FF2B5EF4-FFF2-40B4-BE49-F238E27FC236}">
              <a16:creationId xmlns:a16="http://schemas.microsoft.com/office/drawing/2014/main" id="{93ED8176-50DB-4204-B17E-E98949FBBE05}"/>
            </a:ext>
          </a:extLst>
        </xdr:cNvPr>
        <xdr:cNvCxnSpPr/>
      </xdr:nvCxnSpPr>
      <xdr:spPr>
        <a:xfrm flipV="1">
          <a:off x="8686800" y="9536557"/>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100076</xdr:rowOff>
    </xdr:from>
    <xdr:to>
      <xdr:col>46</xdr:col>
      <xdr:colOff>38100</xdr:colOff>
      <xdr:row>59</xdr:row>
      <xdr:rowOff>30226</xdr:rowOff>
    </xdr:to>
    <xdr:sp macro="" textlink="">
      <xdr:nvSpPr>
        <xdr:cNvPr id="244" name="楕円 243">
          <a:extLst>
            <a:ext uri="{FF2B5EF4-FFF2-40B4-BE49-F238E27FC236}">
              <a16:creationId xmlns:a16="http://schemas.microsoft.com/office/drawing/2014/main" id="{240DABAA-7A66-43A2-ACC5-DB4C1746790C}"/>
            </a:ext>
          </a:extLst>
        </xdr:cNvPr>
        <xdr:cNvSpPr/>
      </xdr:nvSpPr>
      <xdr:spPr>
        <a:xfrm>
          <a:off x="7839075" y="949490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146304</xdr:rowOff>
    </xdr:from>
    <xdr:to>
      <xdr:col>50</xdr:col>
      <xdr:colOff>114300</xdr:colOff>
      <xdr:row>58</xdr:row>
      <xdr:rowOff>150876</xdr:rowOff>
    </xdr:to>
    <xdr:cxnSp macro="">
      <xdr:nvCxnSpPr>
        <xdr:cNvPr id="245" name="直線コネクタ 244">
          <a:extLst>
            <a:ext uri="{FF2B5EF4-FFF2-40B4-BE49-F238E27FC236}">
              <a16:creationId xmlns:a16="http://schemas.microsoft.com/office/drawing/2014/main" id="{DFD45E10-ED27-4448-AE90-BEAFD7EBB576}"/>
            </a:ext>
          </a:extLst>
        </xdr:cNvPr>
        <xdr:cNvCxnSpPr/>
      </xdr:nvCxnSpPr>
      <xdr:spPr>
        <a:xfrm flipV="1">
          <a:off x="7886700" y="9534779"/>
          <a:ext cx="80010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104648</xdr:rowOff>
    </xdr:from>
    <xdr:to>
      <xdr:col>41</xdr:col>
      <xdr:colOff>101600</xdr:colOff>
      <xdr:row>59</xdr:row>
      <xdr:rowOff>34798</xdr:rowOff>
    </xdr:to>
    <xdr:sp macro="" textlink="">
      <xdr:nvSpPr>
        <xdr:cNvPr id="246" name="楕円 245">
          <a:extLst>
            <a:ext uri="{FF2B5EF4-FFF2-40B4-BE49-F238E27FC236}">
              <a16:creationId xmlns:a16="http://schemas.microsoft.com/office/drawing/2014/main" id="{3B96330E-1E4B-4915-A275-716CF0D8724C}"/>
            </a:ext>
          </a:extLst>
        </xdr:cNvPr>
        <xdr:cNvSpPr/>
      </xdr:nvSpPr>
      <xdr:spPr>
        <a:xfrm>
          <a:off x="7029450" y="949947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58</xdr:row>
      <xdr:rowOff>150876</xdr:rowOff>
    </xdr:from>
    <xdr:to>
      <xdr:col>45</xdr:col>
      <xdr:colOff>177800</xdr:colOff>
      <xdr:row>58</xdr:row>
      <xdr:rowOff>155448</xdr:rowOff>
    </xdr:to>
    <xdr:cxnSp macro="">
      <xdr:nvCxnSpPr>
        <xdr:cNvPr id="247" name="直線コネクタ 246">
          <a:extLst>
            <a:ext uri="{FF2B5EF4-FFF2-40B4-BE49-F238E27FC236}">
              <a16:creationId xmlns:a16="http://schemas.microsoft.com/office/drawing/2014/main" id="{6ADEEAC1-537D-42DE-A439-59FC270E197D}"/>
            </a:ext>
          </a:extLst>
        </xdr:cNvPr>
        <xdr:cNvCxnSpPr/>
      </xdr:nvCxnSpPr>
      <xdr:spPr>
        <a:xfrm flipV="1">
          <a:off x="7077075" y="9542526"/>
          <a:ext cx="80962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109220</xdr:rowOff>
    </xdr:from>
    <xdr:to>
      <xdr:col>36</xdr:col>
      <xdr:colOff>165100</xdr:colOff>
      <xdr:row>59</xdr:row>
      <xdr:rowOff>39370</xdr:rowOff>
    </xdr:to>
    <xdr:sp macro="" textlink="">
      <xdr:nvSpPr>
        <xdr:cNvPr id="248" name="楕円 247">
          <a:extLst>
            <a:ext uri="{FF2B5EF4-FFF2-40B4-BE49-F238E27FC236}">
              <a16:creationId xmlns:a16="http://schemas.microsoft.com/office/drawing/2014/main" id="{A5471ECE-1B5D-47EC-8C8A-32C73AA01DA3}"/>
            </a:ext>
          </a:extLst>
        </xdr:cNvPr>
        <xdr:cNvSpPr/>
      </xdr:nvSpPr>
      <xdr:spPr>
        <a:xfrm>
          <a:off x="6238875" y="94976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155448</xdr:rowOff>
    </xdr:from>
    <xdr:to>
      <xdr:col>41</xdr:col>
      <xdr:colOff>50800</xdr:colOff>
      <xdr:row>58</xdr:row>
      <xdr:rowOff>160020</xdr:rowOff>
    </xdr:to>
    <xdr:cxnSp macro="">
      <xdr:nvCxnSpPr>
        <xdr:cNvPr id="249" name="直線コネクタ 248">
          <a:extLst>
            <a:ext uri="{FF2B5EF4-FFF2-40B4-BE49-F238E27FC236}">
              <a16:creationId xmlns:a16="http://schemas.microsoft.com/office/drawing/2014/main" id="{7B0AAB64-FA7F-436D-97AF-919797575F09}"/>
            </a:ext>
          </a:extLst>
        </xdr:cNvPr>
        <xdr:cNvCxnSpPr/>
      </xdr:nvCxnSpPr>
      <xdr:spPr>
        <a:xfrm flipV="1">
          <a:off x="6286500" y="9547098"/>
          <a:ext cx="79057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57</xdr:row>
      <xdr:rowOff>42181</xdr:rowOff>
    </xdr:from>
    <xdr:ext cx="469744" cy="259045"/>
    <xdr:sp macro="" textlink="">
      <xdr:nvSpPr>
        <xdr:cNvPr id="250" name="n_1mainValue【陸上競技場・野球場・球技場】&#10;一人当たり面積">
          <a:extLst>
            <a:ext uri="{FF2B5EF4-FFF2-40B4-BE49-F238E27FC236}">
              <a16:creationId xmlns:a16="http://schemas.microsoft.com/office/drawing/2014/main" id="{76EC7F87-D7A5-4A08-B563-6CF7DFB00DBF}"/>
            </a:ext>
          </a:extLst>
        </xdr:cNvPr>
        <xdr:cNvSpPr txBox="1"/>
      </xdr:nvSpPr>
      <xdr:spPr>
        <a:xfrm>
          <a:off x="8458277" y="92750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57</xdr:row>
      <xdr:rowOff>46753</xdr:rowOff>
    </xdr:from>
    <xdr:ext cx="469744" cy="259045"/>
    <xdr:sp macro="" textlink="">
      <xdr:nvSpPr>
        <xdr:cNvPr id="251" name="n_2mainValue【陸上競技場・野球場・球技場】&#10;一人当たり面積">
          <a:extLst>
            <a:ext uri="{FF2B5EF4-FFF2-40B4-BE49-F238E27FC236}">
              <a16:creationId xmlns:a16="http://schemas.microsoft.com/office/drawing/2014/main" id="{85187CC7-E5DB-4FAE-B9DD-A04A9AA2030E}"/>
            </a:ext>
          </a:extLst>
        </xdr:cNvPr>
        <xdr:cNvSpPr txBox="1"/>
      </xdr:nvSpPr>
      <xdr:spPr>
        <a:xfrm>
          <a:off x="7677227" y="92796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57</xdr:row>
      <xdr:rowOff>51325</xdr:rowOff>
    </xdr:from>
    <xdr:ext cx="469744" cy="259045"/>
    <xdr:sp macro="" textlink="">
      <xdr:nvSpPr>
        <xdr:cNvPr id="252" name="n_3mainValue【陸上競技場・野球場・球技場】&#10;一人当たり面積">
          <a:extLst>
            <a:ext uri="{FF2B5EF4-FFF2-40B4-BE49-F238E27FC236}">
              <a16:creationId xmlns:a16="http://schemas.microsoft.com/office/drawing/2014/main" id="{3483A9BD-34AC-46C8-AF87-FB7BA95E872E}"/>
            </a:ext>
          </a:extLst>
        </xdr:cNvPr>
        <xdr:cNvSpPr txBox="1"/>
      </xdr:nvSpPr>
      <xdr:spPr>
        <a:xfrm>
          <a:off x="6867602" y="9277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57</xdr:row>
      <xdr:rowOff>55897</xdr:rowOff>
    </xdr:from>
    <xdr:ext cx="469744" cy="259045"/>
    <xdr:sp macro="" textlink="">
      <xdr:nvSpPr>
        <xdr:cNvPr id="253" name="n_4mainValue【陸上競技場・野球場・球技場】&#10;一人当たり面積">
          <a:extLst>
            <a:ext uri="{FF2B5EF4-FFF2-40B4-BE49-F238E27FC236}">
              <a16:creationId xmlns:a16="http://schemas.microsoft.com/office/drawing/2014/main" id="{C814A90F-0746-4A12-B5A3-0791E315ADDB}"/>
            </a:ext>
          </a:extLst>
        </xdr:cNvPr>
        <xdr:cNvSpPr txBox="1"/>
      </xdr:nvSpPr>
      <xdr:spPr>
        <a:xfrm>
          <a:off x="6067502" y="92856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7D483FA3-4615-4FA9-B053-275C4BBDD485}"/>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7BCCF450-5925-4214-A7A6-AEEAED905FDC}"/>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A992C0B4-C26C-47CF-BE58-D2CD8FFBA591}"/>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7A6681A8-6D0B-4E80-93BF-6B6440C99BA7}"/>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D7810AE0-2101-4135-93F8-0F4A4154CBAA}"/>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44D26C3F-4791-4E41-8C11-843A9E92F35C}"/>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1F9BD4A3-3A5E-41C5-B113-75C604540248}"/>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A33A9E53-6624-4CB4-ABBC-5D46D41F0F82}"/>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2" name="テキスト ボックス 261">
          <a:extLst>
            <a:ext uri="{FF2B5EF4-FFF2-40B4-BE49-F238E27FC236}">
              <a16:creationId xmlns:a16="http://schemas.microsoft.com/office/drawing/2014/main" id="{8282E802-C44D-4AF1-8A86-8A91892541E2}"/>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3" name="直線コネクタ 262">
          <a:extLst>
            <a:ext uri="{FF2B5EF4-FFF2-40B4-BE49-F238E27FC236}">
              <a16:creationId xmlns:a16="http://schemas.microsoft.com/office/drawing/2014/main" id="{FE40001B-091D-4AFC-A097-D18A56202BC2}"/>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4" name="テキスト ボックス 263">
          <a:extLst>
            <a:ext uri="{FF2B5EF4-FFF2-40B4-BE49-F238E27FC236}">
              <a16:creationId xmlns:a16="http://schemas.microsoft.com/office/drawing/2014/main" id="{1776B37D-5CAB-4B8B-AEEE-106FC1A2F5BD}"/>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5" name="直線コネクタ 264">
          <a:extLst>
            <a:ext uri="{FF2B5EF4-FFF2-40B4-BE49-F238E27FC236}">
              <a16:creationId xmlns:a16="http://schemas.microsoft.com/office/drawing/2014/main" id="{7B0F22C6-D48F-4760-A106-79376AE3FD54}"/>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6" name="テキスト ボックス 265">
          <a:extLst>
            <a:ext uri="{FF2B5EF4-FFF2-40B4-BE49-F238E27FC236}">
              <a16:creationId xmlns:a16="http://schemas.microsoft.com/office/drawing/2014/main" id="{FEB6C709-A187-4562-BDF1-BD8F0C2F2D52}"/>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7" name="直線コネクタ 266">
          <a:extLst>
            <a:ext uri="{FF2B5EF4-FFF2-40B4-BE49-F238E27FC236}">
              <a16:creationId xmlns:a16="http://schemas.microsoft.com/office/drawing/2014/main" id="{FF9CF3A8-F690-464E-B427-AB6E9CB46632}"/>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8" name="テキスト ボックス 267">
          <a:extLst>
            <a:ext uri="{FF2B5EF4-FFF2-40B4-BE49-F238E27FC236}">
              <a16:creationId xmlns:a16="http://schemas.microsoft.com/office/drawing/2014/main" id="{74367795-9659-4F67-8CFA-18480409A272}"/>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69" name="直線コネクタ 268">
          <a:extLst>
            <a:ext uri="{FF2B5EF4-FFF2-40B4-BE49-F238E27FC236}">
              <a16:creationId xmlns:a16="http://schemas.microsoft.com/office/drawing/2014/main" id="{9923A107-75D0-4620-A77C-82E892584FB5}"/>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0" name="テキスト ボックス 269">
          <a:extLst>
            <a:ext uri="{FF2B5EF4-FFF2-40B4-BE49-F238E27FC236}">
              <a16:creationId xmlns:a16="http://schemas.microsoft.com/office/drawing/2014/main" id="{4519C0F4-C8CE-41F2-AC30-E04ADEB7C2DE}"/>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1" name="直線コネクタ 270">
          <a:extLst>
            <a:ext uri="{FF2B5EF4-FFF2-40B4-BE49-F238E27FC236}">
              <a16:creationId xmlns:a16="http://schemas.microsoft.com/office/drawing/2014/main" id="{77C293D2-E5E1-43C1-9450-7254255245D8}"/>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2" name="テキスト ボックス 271">
          <a:extLst>
            <a:ext uri="{FF2B5EF4-FFF2-40B4-BE49-F238E27FC236}">
              <a16:creationId xmlns:a16="http://schemas.microsoft.com/office/drawing/2014/main" id="{29CBA2EB-8AFD-48A9-8A45-B5EE3D2F0225}"/>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3" name="【県民会館】&#10;有形固定資産減価償却率グラフ枠">
          <a:extLst>
            <a:ext uri="{FF2B5EF4-FFF2-40B4-BE49-F238E27FC236}">
              <a16:creationId xmlns:a16="http://schemas.microsoft.com/office/drawing/2014/main" id="{5E536743-DC2F-4CBD-B255-E22079D0F1CB}"/>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88392</xdr:rowOff>
    </xdr:from>
    <xdr:to>
      <xdr:col>24</xdr:col>
      <xdr:colOff>62865</xdr:colOff>
      <xdr:row>85</xdr:row>
      <xdr:rowOff>113537</xdr:rowOff>
    </xdr:to>
    <xdr:cxnSp macro="">
      <xdr:nvCxnSpPr>
        <xdr:cNvPr id="274" name="直線コネクタ 273">
          <a:extLst>
            <a:ext uri="{FF2B5EF4-FFF2-40B4-BE49-F238E27FC236}">
              <a16:creationId xmlns:a16="http://schemas.microsoft.com/office/drawing/2014/main" id="{BEA80BBA-860F-4E3E-9701-D2B1E263E540}"/>
            </a:ext>
          </a:extLst>
        </xdr:cNvPr>
        <xdr:cNvCxnSpPr/>
      </xdr:nvCxnSpPr>
      <xdr:spPr>
        <a:xfrm flipV="1">
          <a:off x="4179570" y="12715367"/>
          <a:ext cx="1270" cy="11617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117364</xdr:rowOff>
    </xdr:from>
    <xdr:ext cx="405111" cy="259045"/>
    <xdr:sp macro="" textlink="">
      <xdr:nvSpPr>
        <xdr:cNvPr id="275" name="【県民会館】&#10;有形固定資産減価償却率最小値テキスト">
          <a:extLst>
            <a:ext uri="{FF2B5EF4-FFF2-40B4-BE49-F238E27FC236}">
              <a16:creationId xmlns:a16="http://schemas.microsoft.com/office/drawing/2014/main" id="{88732081-51BA-44C1-84E5-16CDBCD20545}"/>
            </a:ext>
          </a:extLst>
        </xdr:cNvPr>
        <xdr:cNvSpPr txBox="1"/>
      </xdr:nvSpPr>
      <xdr:spPr>
        <a:xfrm>
          <a:off x="4229100" y="13880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113537</xdr:rowOff>
    </xdr:from>
    <xdr:to>
      <xdr:col>24</xdr:col>
      <xdr:colOff>152400</xdr:colOff>
      <xdr:row>85</xdr:row>
      <xdr:rowOff>113537</xdr:rowOff>
    </xdr:to>
    <xdr:cxnSp macro="">
      <xdr:nvCxnSpPr>
        <xdr:cNvPr id="276" name="直線コネクタ 275">
          <a:extLst>
            <a:ext uri="{FF2B5EF4-FFF2-40B4-BE49-F238E27FC236}">
              <a16:creationId xmlns:a16="http://schemas.microsoft.com/office/drawing/2014/main" id="{7808DB29-E23D-49B7-BF29-4AFE026BEE38}"/>
            </a:ext>
          </a:extLst>
        </xdr:cNvPr>
        <xdr:cNvCxnSpPr/>
      </xdr:nvCxnSpPr>
      <xdr:spPr>
        <a:xfrm>
          <a:off x="4105275" y="1387716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35069</xdr:rowOff>
    </xdr:from>
    <xdr:ext cx="405111" cy="259045"/>
    <xdr:sp macro="" textlink="">
      <xdr:nvSpPr>
        <xdr:cNvPr id="277" name="【県民会館】&#10;有形固定資産減価償却率最大値テキスト">
          <a:extLst>
            <a:ext uri="{FF2B5EF4-FFF2-40B4-BE49-F238E27FC236}">
              <a16:creationId xmlns:a16="http://schemas.microsoft.com/office/drawing/2014/main" id="{93F96308-71C3-4A87-99F4-A2A1868727B9}"/>
            </a:ext>
          </a:extLst>
        </xdr:cNvPr>
        <xdr:cNvSpPr txBox="1"/>
      </xdr:nvSpPr>
      <xdr:spPr>
        <a:xfrm>
          <a:off x="4229100" y="125032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88392</xdr:rowOff>
    </xdr:from>
    <xdr:to>
      <xdr:col>24</xdr:col>
      <xdr:colOff>152400</xdr:colOff>
      <xdr:row>78</xdr:row>
      <xdr:rowOff>88392</xdr:rowOff>
    </xdr:to>
    <xdr:cxnSp macro="">
      <xdr:nvCxnSpPr>
        <xdr:cNvPr id="278" name="直線コネクタ 277">
          <a:extLst>
            <a:ext uri="{FF2B5EF4-FFF2-40B4-BE49-F238E27FC236}">
              <a16:creationId xmlns:a16="http://schemas.microsoft.com/office/drawing/2014/main" id="{AFA74D3E-3BF7-4E7B-A543-8CC7E3AD86F7}"/>
            </a:ext>
          </a:extLst>
        </xdr:cNvPr>
        <xdr:cNvCxnSpPr/>
      </xdr:nvCxnSpPr>
      <xdr:spPr>
        <a:xfrm>
          <a:off x="4105275" y="127153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85614</xdr:rowOff>
    </xdr:from>
    <xdr:ext cx="405111" cy="259045"/>
    <xdr:sp macro="" textlink="">
      <xdr:nvSpPr>
        <xdr:cNvPr id="279" name="【県民会館】&#10;有形固定資産減価償却率平均値テキスト">
          <a:extLst>
            <a:ext uri="{FF2B5EF4-FFF2-40B4-BE49-F238E27FC236}">
              <a16:creationId xmlns:a16="http://schemas.microsoft.com/office/drawing/2014/main" id="{5D268FBB-F0F1-419C-849D-D5B0BDCE7CFB}"/>
            </a:ext>
          </a:extLst>
        </xdr:cNvPr>
        <xdr:cNvSpPr txBox="1"/>
      </xdr:nvSpPr>
      <xdr:spPr>
        <a:xfrm>
          <a:off x="4229100" y="1288086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62737</xdr:rowOff>
    </xdr:from>
    <xdr:to>
      <xdr:col>24</xdr:col>
      <xdr:colOff>114300</xdr:colOff>
      <xdr:row>80</xdr:row>
      <xdr:rowOff>164337</xdr:rowOff>
    </xdr:to>
    <xdr:sp macro="" textlink="">
      <xdr:nvSpPr>
        <xdr:cNvPr id="280" name="フローチャート: 判断 279">
          <a:extLst>
            <a:ext uri="{FF2B5EF4-FFF2-40B4-BE49-F238E27FC236}">
              <a16:creationId xmlns:a16="http://schemas.microsoft.com/office/drawing/2014/main" id="{C394A39F-C46F-4B48-AEFE-C8445914AF55}"/>
            </a:ext>
          </a:extLst>
        </xdr:cNvPr>
        <xdr:cNvSpPr/>
      </xdr:nvSpPr>
      <xdr:spPr>
        <a:xfrm>
          <a:off x="4124325" y="130199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19304</xdr:rowOff>
    </xdr:from>
    <xdr:to>
      <xdr:col>20</xdr:col>
      <xdr:colOff>38100</xdr:colOff>
      <xdr:row>80</xdr:row>
      <xdr:rowOff>120904</xdr:rowOff>
    </xdr:to>
    <xdr:sp macro="" textlink="">
      <xdr:nvSpPr>
        <xdr:cNvPr id="281" name="フローチャート: 判断 280">
          <a:extLst>
            <a:ext uri="{FF2B5EF4-FFF2-40B4-BE49-F238E27FC236}">
              <a16:creationId xmlns:a16="http://schemas.microsoft.com/office/drawing/2014/main" id="{42D379D3-7596-43D4-962B-397BA290879A}"/>
            </a:ext>
          </a:extLst>
        </xdr:cNvPr>
        <xdr:cNvSpPr/>
      </xdr:nvSpPr>
      <xdr:spPr>
        <a:xfrm>
          <a:off x="3381375" y="1297330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78</xdr:row>
      <xdr:rowOff>137431</xdr:rowOff>
    </xdr:from>
    <xdr:ext cx="405111" cy="259045"/>
    <xdr:sp macro="" textlink="">
      <xdr:nvSpPr>
        <xdr:cNvPr id="282" name="n_1aveValue【県民会館】&#10;有形固定資産減価償却率">
          <a:extLst>
            <a:ext uri="{FF2B5EF4-FFF2-40B4-BE49-F238E27FC236}">
              <a16:creationId xmlns:a16="http://schemas.microsoft.com/office/drawing/2014/main" id="{391CD64F-803B-411D-A31A-0087308FA08D}"/>
            </a:ext>
          </a:extLst>
        </xdr:cNvPr>
        <xdr:cNvSpPr txBox="1"/>
      </xdr:nvSpPr>
      <xdr:spPr>
        <a:xfrm>
          <a:off x="3239144" y="1277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79</xdr:row>
      <xdr:rowOff>145035</xdr:rowOff>
    </xdr:from>
    <xdr:to>
      <xdr:col>15</xdr:col>
      <xdr:colOff>101600</xdr:colOff>
      <xdr:row>80</xdr:row>
      <xdr:rowOff>75185</xdr:rowOff>
    </xdr:to>
    <xdr:sp macro="" textlink="">
      <xdr:nvSpPr>
        <xdr:cNvPr id="283" name="フローチャート: 判断 282">
          <a:extLst>
            <a:ext uri="{FF2B5EF4-FFF2-40B4-BE49-F238E27FC236}">
              <a16:creationId xmlns:a16="http://schemas.microsoft.com/office/drawing/2014/main" id="{E96EE7D9-4CF1-4FDC-B93A-E8C695C435F3}"/>
            </a:ext>
          </a:extLst>
        </xdr:cNvPr>
        <xdr:cNvSpPr/>
      </xdr:nvSpPr>
      <xdr:spPr>
        <a:xfrm>
          <a:off x="2571750" y="129339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78</xdr:row>
      <xdr:rowOff>91712</xdr:rowOff>
    </xdr:from>
    <xdr:ext cx="405111" cy="259045"/>
    <xdr:sp macro="" textlink="">
      <xdr:nvSpPr>
        <xdr:cNvPr id="284" name="n_2aveValue【県民会館】&#10;有形固定資産減価償却率">
          <a:extLst>
            <a:ext uri="{FF2B5EF4-FFF2-40B4-BE49-F238E27FC236}">
              <a16:creationId xmlns:a16="http://schemas.microsoft.com/office/drawing/2014/main" id="{F2F70048-0EE2-43EB-BD86-6BFECE5C2613}"/>
            </a:ext>
          </a:extLst>
        </xdr:cNvPr>
        <xdr:cNvSpPr txBox="1"/>
      </xdr:nvSpPr>
      <xdr:spPr>
        <a:xfrm>
          <a:off x="2439044" y="1271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79</xdr:row>
      <xdr:rowOff>103887</xdr:rowOff>
    </xdr:from>
    <xdr:to>
      <xdr:col>10</xdr:col>
      <xdr:colOff>165100</xdr:colOff>
      <xdr:row>80</xdr:row>
      <xdr:rowOff>34037</xdr:rowOff>
    </xdr:to>
    <xdr:sp macro="" textlink="">
      <xdr:nvSpPr>
        <xdr:cNvPr id="285" name="フローチャート: 判断 284">
          <a:extLst>
            <a:ext uri="{FF2B5EF4-FFF2-40B4-BE49-F238E27FC236}">
              <a16:creationId xmlns:a16="http://schemas.microsoft.com/office/drawing/2014/main" id="{18A2901C-061A-4C05-9611-7BAF2327D26A}"/>
            </a:ext>
          </a:extLst>
        </xdr:cNvPr>
        <xdr:cNvSpPr/>
      </xdr:nvSpPr>
      <xdr:spPr>
        <a:xfrm>
          <a:off x="1781175" y="128991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78</xdr:row>
      <xdr:rowOff>50564</xdr:rowOff>
    </xdr:from>
    <xdr:ext cx="405111" cy="259045"/>
    <xdr:sp macro="" textlink="">
      <xdr:nvSpPr>
        <xdr:cNvPr id="286" name="n_3aveValue【県民会館】&#10;有形固定資産減価償却率">
          <a:extLst>
            <a:ext uri="{FF2B5EF4-FFF2-40B4-BE49-F238E27FC236}">
              <a16:creationId xmlns:a16="http://schemas.microsoft.com/office/drawing/2014/main" id="{31978D0E-D416-4152-9E8A-A9B2C3A0FABE}"/>
            </a:ext>
          </a:extLst>
        </xdr:cNvPr>
        <xdr:cNvSpPr txBox="1"/>
      </xdr:nvSpPr>
      <xdr:spPr>
        <a:xfrm>
          <a:off x="1648469" y="12677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79</xdr:row>
      <xdr:rowOff>42163</xdr:rowOff>
    </xdr:from>
    <xdr:to>
      <xdr:col>6</xdr:col>
      <xdr:colOff>38100</xdr:colOff>
      <xdr:row>79</xdr:row>
      <xdr:rowOff>143763</xdr:rowOff>
    </xdr:to>
    <xdr:sp macro="" textlink="">
      <xdr:nvSpPr>
        <xdr:cNvPr id="287" name="フローチャート: 判断 286">
          <a:extLst>
            <a:ext uri="{FF2B5EF4-FFF2-40B4-BE49-F238E27FC236}">
              <a16:creationId xmlns:a16="http://schemas.microsoft.com/office/drawing/2014/main" id="{0782136E-CE30-453C-A5CD-EE577696054C}"/>
            </a:ext>
          </a:extLst>
        </xdr:cNvPr>
        <xdr:cNvSpPr/>
      </xdr:nvSpPr>
      <xdr:spPr>
        <a:xfrm>
          <a:off x="981075" y="1283741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77</xdr:row>
      <xdr:rowOff>160290</xdr:rowOff>
    </xdr:from>
    <xdr:ext cx="405111" cy="259045"/>
    <xdr:sp macro="" textlink="">
      <xdr:nvSpPr>
        <xdr:cNvPr id="288" name="n_4aveValue【県民会館】&#10;有形固定資産減価償却率">
          <a:extLst>
            <a:ext uri="{FF2B5EF4-FFF2-40B4-BE49-F238E27FC236}">
              <a16:creationId xmlns:a16="http://schemas.microsoft.com/office/drawing/2014/main" id="{C291703B-1A24-45AC-A289-43433AF80C82}"/>
            </a:ext>
          </a:extLst>
        </xdr:cNvPr>
        <xdr:cNvSpPr txBox="1"/>
      </xdr:nvSpPr>
      <xdr:spPr>
        <a:xfrm>
          <a:off x="848369" y="126316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7ADB3C7E-DE4C-4B79-82D4-64ABB450B970}"/>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A8F5F95F-EB3C-4416-BBB6-89768B471BD3}"/>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50164EA5-5E8E-455F-8E30-DEDDFE2A4EAD}"/>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C04D9828-3298-4E45-AF49-32D0F589F4E3}"/>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4DA280FC-E38D-40B4-871D-2EA780758975}"/>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158750</xdr:rowOff>
    </xdr:from>
    <xdr:to>
      <xdr:col>24</xdr:col>
      <xdr:colOff>114300</xdr:colOff>
      <xdr:row>81</xdr:row>
      <xdr:rowOff>88900</xdr:rowOff>
    </xdr:to>
    <xdr:sp macro="" textlink="">
      <xdr:nvSpPr>
        <xdr:cNvPr id="294" name="楕円 293">
          <a:extLst>
            <a:ext uri="{FF2B5EF4-FFF2-40B4-BE49-F238E27FC236}">
              <a16:creationId xmlns:a16="http://schemas.microsoft.com/office/drawing/2014/main" id="{937B3D56-60CD-46E4-83A2-AD4C1FB42E1A}"/>
            </a:ext>
          </a:extLst>
        </xdr:cNvPr>
        <xdr:cNvSpPr/>
      </xdr:nvSpPr>
      <xdr:spPr>
        <a:xfrm>
          <a:off x="4124325" y="13115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137177</xdr:rowOff>
    </xdr:from>
    <xdr:ext cx="405111" cy="259045"/>
    <xdr:sp macro="" textlink="">
      <xdr:nvSpPr>
        <xdr:cNvPr id="295" name="【県民会館】&#10;有形固定資産減価償却率該当値テキスト">
          <a:extLst>
            <a:ext uri="{FF2B5EF4-FFF2-40B4-BE49-F238E27FC236}">
              <a16:creationId xmlns:a16="http://schemas.microsoft.com/office/drawing/2014/main" id="{CED59F52-FCCF-4E05-96E4-A061B3665ABC}"/>
            </a:ext>
          </a:extLst>
        </xdr:cNvPr>
        <xdr:cNvSpPr txBox="1"/>
      </xdr:nvSpPr>
      <xdr:spPr>
        <a:xfrm>
          <a:off x="4229100" y="13094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103887</xdr:rowOff>
    </xdr:from>
    <xdr:to>
      <xdr:col>20</xdr:col>
      <xdr:colOff>38100</xdr:colOff>
      <xdr:row>81</xdr:row>
      <xdr:rowOff>34037</xdr:rowOff>
    </xdr:to>
    <xdr:sp macro="" textlink="">
      <xdr:nvSpPr>
        <xdr:cNvPr id="296" name="楕円 295">
          <a:extLst>
            <a:ext uri="{FF2B5EF4-FFF2-40B4-BE49-F238E27FC236}">
              <a16:creationId xmlns:a16="http://schemas.microsoft.com/office/drawing/2014/main" id="{650A65BC-C910-4E18-AED7-6BCEF704FB86}"/>
            </a:ext>
          </a:extLst>
        </xdr:cNvPr>
        <xdr:cNvSpPr/>
      </xdr:nvSpPr>
      <xdr:spPr>
        <a:xfrm>
          <a:off x="3381375" y="1306106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154687</xdr:rowOff>
    </xdr:from>
    <xdr:to>
      <xdr:col>24</xdr:col>
      <xdr:colOff>63500</xdr:colOff>
      <xdr:row>81</xdr:row>
      <xdr:rowOff>38100</xdr:rowOff>
    </xdr:to>
    <xdr:cxnSp macro="">
      <xdr:nvCxnSpPr>
        <xdr:cNvPr id="297" name="直線コネクタ 296">
          <a:extLst>
            <a:ext uri="{FF2B5EF4-FFF2-40B4-BE49-F238E27FC236}">
              <a16:creationId xmlns:a16="http://schemas.microsoft.com/office/drawing/2014/main" id="{B35ECD11-9210-455C-8BB8-154CA7246B50}"/>
            </a:ext>
          </a:extLst>
        </xdr:cNvPr>
        <xdr:cNvCxnSpPr/>
      </xdr:nvCxnSpPr>
      <xdr:spPr>
        <a:xfrm>
          <a:off x="3429000" y="13108687"/>
          <a:ext cx="752475" cy="45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51308</xdr:rowOff>
    </xdr:from>
    <xdr:to>
      <xdr:col>15</xdr:col>
      <xdr:colOff>101600</xdr:colOff>
      <xdr:row>80</xdr:row>
      <xdr:rowOff>152908</xdr:rowOff>
    </xdr:to>
    <xdr:sp macro="" textlink="">
      <xdr:nvSpPr>
        <xdr:cNvPr id="298" name="楕円 297">
          <a:extLst>
            <a:ext uri="{FF2B5EF4-FFF2-40B4-BE49-F238E27FC236}">
              <a16:creationId xmlns:a16="http://schemas.microsoft.com/office/drawing/2014/main" id="{21F9A0D0-49F7-4926-AF87-CEB24A234984}"/>
            </a:ext>
          </a:extLst>
        </xdr:cNvPr>
        <xdr:cNvSpPr/>
      </xdr:nvSpPr>
      <xdr:spPr>
        <a:xfrm>
          <a:off x="2571750" y="1300213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102108</xdr:rowOff>
    </xdr:from>
    <xdr:to>
      <xdr:col>19</xdr:col>
      <xdr:colOff>177800</xdr:colOff>
      <xdr:row>80</xdr:row>
      <xdr:rowOff>154687</xdr:rowOff>
    </xdr:to>
    <xdr:cxnSp macro="">
      <xdr:nvCxnSpPr>
        <xdr:cNvPr id="299" name="直線コネクタ 298">
          <a:extLst>
            <a:ext uri="{FF2B5EF4-FFF2-40B4-BE49-F238E27FC236}">
              <a16:creationId xmlns:a16="http://schemas.microsoft.com/office/drawing/2014/main" id="{1A383190-7E51-4C5F-98C7-955E99CEA8C5}"/>
            </a:ext>
          </a:extLst>
        </xdr:cNvPr>
        <xdr:cNvCxnSpPr/>
      </xdr:nvCxnSpPr>
      <xdr:spPr>
        <a:xfrm>
          <a:off x="2619375" y="13059283"/>
          <a:ext cx="809625" cy="49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3302</xdr:rowOff>
    </xdr:from>
    <xdr:to>
      <xdr:col>10</xdr:col>
      <xdr:colOff>165100</xdr:colOff>
      <xdr:row>80</xdr:row>
      <xdr:rowOff>104902</xdr:rowOff>
    </xdr:to>
    <xdr:sp macro="" textlink="">
      <xdr:nvSpPr>
        <xdr:cNvPr id="300" name="楕円 299">
          <a:extLst>
            <a:ext uri="{FF2B5EF4-FFF2-40B4-BE49-F238E27FC236}">
              <a16:creationId xmlns:a16="http://schemas.microsoft.com/office/drawing/2014/main" id="{C6270046-3E06-474D-8B98-60EE6C23B8A9}"/>
            </a:ext>
          </a:extLst>
        </xdr:cNvPr>
        <xdr:cNvSpPr/>
      </xdr:nvSpPr>
      <xdr:spPr>
        <a:xfrm>
          <a:off x="1781175" y="1296047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54102</xdr:rowOff>
    </xdr:from>
    <xdr:to>
      <xdr:col>15</xdr:col>
      <xdr:colOff>50800</xdr:colOff>
      <xdr:row>80</xdr:row>
      <xdr:rowOff>102108</xdr:rowOff>
    </xdr:to>
    <xdr:cxnSp macro="">
      <xdr:nvCxnSpPr>
        <xdr:cNvPr id="301" name="直線コネクタ 300">
          <a:extLst>
            <a:ext uri="{FF2B5EF4-FFF2-40B4-BE49-F238E27FC236}">
              <a16:creationId xmlns:a16="http://schemas.microsoft.com/office/drawing/2014/main" id="{1A047AF3-DD63-4D5C-8B2C-A52BA78F23A6}"/>
            </a:ext>
          </a:extLst>
        </xdr:cNvPr>
        <xdr:cNvCxnSpPr/>
      </xdr:nvCxnSpPr>
      <xdr:spPr>
        <a:xfrm>
          <a:off x="1828800" y="13008102"/>
          <a:ext cx="790575" cy="51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5587</xdr:rowOff>
    </xdr:from>
    <xdr:to>
      <xdr:col>6</xdr:col>
      <xdr:colOff>38100</xdr:colOff>
      <xdr:row>80</xdr:row>
      <xdr:rowOff>107187</xdr:rowOff>
    </xdr:to>
    <xdr:sp macro="" textlink="">
      <xdr:nvSpPr>
        <xdr:cNvPr id="302" name="楕円 301">
          <a:extLst>
            <a:ext uri="{FF2B5EF4-FFF2-40B4-BE49-F238E27FC236}">
              <a16:creationId xmlns:a16="http://schemas.microsoft.com/office/drawing/2014/main" id="{A64D3E3B-9164-4035-8F55-34B7EAA6ACC2}"/>
            </a:ext>
          </a:extLst>
        </xdr:cNvPr>
        <xdr:cNvSpPr/>
      </xdr:nvSpPr>
      <xdr:spPr>
        <a:xfrm>
          <a:off x="981075" y="1296276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54102</xdr:rowOff>
    </xdr:from>
    <xdr:to>
      <xdr:col>10</xdr:col>
      <xdr:colOff>114300</xdr:colOff>
      <xdr:row>80</xdr:row>
      <xdr:rowOff>56387</xdr:rowOff>
    </xdr:to>
    <xdr:cxnSp macro="">
      <xdr:nvCxnSpPr>
        <xdr:cNvPr id="303" name="直線コネクタ 302">
          <a:extLst>
            <a:ext uri="{FF2B5EF4-FFF2-40B4-BE49-F238E27FC236}">
              <a16:creationId xmlns:a16="http://schemas.microsoft.com/office/drawing/2014/main" id="{E9EDFE49-097D-4A27-9A28-010F22422586}"/>
            </a:ext>
          </a:extLst>
        </xdr:cNvPr>
        <xdr:cNvCxnSpPr/>
      </xdr:nvCxnSpPr>
      <xdr:spPr>
        <a:xfrm flipV="1">
          <a:off x="1028700" y="13008102"/>
          <a:ext cx="800100" cy="2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25164</xdr:rowOff>
    </xdr:from>
    <xdr:ext cx="405111" cy="259045"/>
    <xdr:sp macro="" textlink="">
      <xdr:nvSpPr>
        <xdr:cNvPr id="304" name="n_1mainValue【県民会館】&#10;有形固定資産減価償却率">
          <a:extLst>
            <a:ext uri="{FF2B5EF4-FFF2-40B4-BE49-F238E27FC236}">
              <a16:creationId xmlns:a16="http://schemas.microsoft.com/office/drawing/2014/main" id="{ADAAD821-CB76-4789-8984-46ED8DF5FBD8}"/>
            </a:ext>
          </a:extLst>
        </xdr:cNvPr>
        <xdr:cNvSpPr txBox="1"/>
      </xdr:nvSpPr>
      <xdr:spPr>
        <a:xfrm>
          <a:off x="3239144" y="131442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144035</xdr:rowOff>
    </xdr:from>
    <xdr:ext cx="405111" cy="259045"/>
    <xdr:sp macro="" textlink="">
      <xdr:nvSpPr>
        <xdr:cNvPr id="305" name="n_2mainValue【県民会館】&#10;有形固定資産減価償却率">
          <a:extLst>
            <a:ext uri="{FF2B5EF4-FFF2-40B4-BE49-F238E27FC236}">
              <a16:creationId xmlns:a16="http://schemas.microsoft.com/office/drawing/2014/main" id="{9D6656E3-3755-4850-A79E-C63BEDDE1A7A}"/>
            </a:ext>
          </a:extLst>
        </xdr:cNvPr>
        <xdr:cNvSpPr txBox="1"/>
      </xdr:nvSpPr>
      <xdr:spPr>
        <a:xfrm>
          <a:off x="2439044" y="130948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96029</xdr:rowOff>
    </xdr:from>
    <xdr:ext cx="405111" cy="259045"/>
    <xdr:sp macro="" textlink="">
      <xdr:nvSpPr>
        <xdr:cNvPr id="306" name="n_3mainValue【県民会館】&#10;有形固定資産減価償却率">
          <a:extLst>
            <a:ext uri="{FF2B5EF4-FFF2-40B4-BE49-F238E27FC236}">
              <a16:creationId xmlns:a16="http://schemas.microsoft.com/office/drawing/2014/main" id="{7EA62A99-6AFA-46BC-B11E-518FB2B219E6}"/>
            </a:ext>
          </a:extLst>
        </xdr:cNvPr>
        <xdr:cNvSpPr txBox="1"/>
      </xdr:nvSpPr>
      <xdr:spPr>
        <a:xfrm>
          <a:off x="1648469" y="130500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98314</xdr:rowOff>
    </xdr:from>
    <xdr:ext cx="405111" cy="259045"/>
    <xdr:sp macro="" textlink="">
      <xdr:nvSpPr>
        <xdr:cNvPr id="307" name="n_4mainValue【県民会館】&#10;有形固定資産減価償却率">
          <a:extLst>
            <a:ext uri="{FF2B5EF4-FFF2-40B4-BE49-F238E27FC236}">
              <a16:creationId xmlns:a16="http://schemas.microsoft.com/office/drawing/2014/main" id="{8593B211-E248-4785-8778-075733C7004D}"/>
            </a:ext>
          </a:extLst>
        </xdr:cNvPr>
        <xdr:cNvSpPr txBox="1"/>
      </xdr:nvSpPr>
      <xdr:spPr>
        <a:xfrm>
          <a:off x="848369" y="13052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8" name="正方形/長方形 307">
          <a:extLst>
            <a:ext uri="{FF2B5EF4-FFF2-40B4-BE49-F238E27FC236}">
              <a16:creationId xmlns:a16="http://schemas.microsoft.com/office/drawing/2014/main" id="{490E40DF-C761-4EA6-BC9F-DF15BCD6FDA8}"/>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9" name="正方形/長方形 308">
          <a:extLst>
            <a:ext uri="{FF2B5EF4-FFF2-40B4-BE49-F238E27FC236}">
              <a16:creationId xmlns:a16="http://schemas.microsoft.com/office/drawing/2014/main" id="{BCACCA90-493A-494E-BFA6-10160F57EA3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0" name="正方形/長方形 309">
          <a:extLst>
            <a:ext uri="{FF2B5EF4-FFF2-40B4-BE49-F238E27FC236}">
              <a16:creationId xmlns:a16="http://schemas.microsoft.com/office/drawing/2014/main" id="{DCE3DA11-432F-4EF4-97FD-2611E5B1DE92}"/>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1" name="正方形/長方形 310">
          <a:extLst>
            <a:ext uri="{FF2B5EF4-FFF2-40B4-BE49-F238E27FC236}">
              <a16:creationId xmlns:a16="http://schemas.microsoft.com/office/drawing/2014/main" id="{0DFBE6BA-53CB-43F0-9295-9F84F6A0CAAB}"/>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2" name="正方形/長方形 311">
          <a:extLst>
            <a:ext uri="{FF2B5EF4-FFF2-40B4-BE49-F238E27FC236}">
              <a16:creationId xmlns:a16="http://schemas.microsoft.com/office/drawing/2014/main" id="{B0A7636D-9C68-4E0C-BF5A-448E07ABC62B}"/>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3" name="正方形/長方形 312">
          <a:extLst>
            <a:ext uri="{FF2B5EF4-FFF2-40B4-BE49-F238E27FC236}">
              <a16:creationId xmlns:a16="http://schemas.microsoft.com/office/drawing/2014/main" id="{EA884AC4-AB27-4157-9D40-0800B58FFFED}"/>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4" name="テキスト ボックス 313">
          <a:extLst>
            <a:ext uri="{FF2B5EF4-FFF2-40B4-BE49-F238E27FC236}">
              <a16:creationId xmlns:a16="http://schemas.microsoft.com/office/drawing/2014/main" id="{0811B377-B8E4-4C3D-A0AF-4B1F3260E765}"/>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5" name="直線コネクタ 314">
          <a:extLst>
            <a:ext uri="{FF2B5EF4-FFF2-40B4-BE49-F238E27FC236}">
              <a16:creationId xmlns:a16="http://schemas.microsoft.com/office/drawing/2014/main" id="{DCD63912-5112-4BCD-92EA-BBD5C5BB84F9}"/>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6" name="直線コネクタ 315">
          <a:extLst>
            <a:ext uri="{FF2B5EF4-FFF2-40B4-BE49-F238E27FC236}">
              <a16:creationId xmlns:a16="http://schemas.microsoft.com/office/drawing/2014/main" id="{5AB0E171-3783-4FB0-9146-E7F4301848A9}"/>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7" name="テキスト ボックス 316">
          <a:extLst>
            <a:ext uri="{FF2B5EF4-FFF2-40B4-BE49-F238E27FC236}">
              <a16:creationId xmlns:a16="http://schemas.microsoft.com/office/drawing/2014/main" id="{7591EA3A-F9DA-4BA2-B638-93A571A91FC1}"/>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8" name="直線コネクタ 317">
          <a:extLst>
            <a:ext uri="{FF2B5EF4-FFF2-40B4-BE49-F238E27FC236}">
              <a16:creationId xmlns:a16="http://schemas.microsoft.com/office/drawing/2014/main" id="{21D7544D-F91C-4880-9B33-2929A7FAE9B9}"/>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19" name="テキスト ボックス 318">
          <a:extLst>
            <a:ext uri="{FF2B5EF4-FFF2-40B4-BE49-F238E27FC236}">
              <a16:creationId xmlns:a16="http://schemas.microsoft.com/office/drawing/2014/main" id="{05F6497D-F6CA-4617-B0CC-2FEC4066FC47}"/>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0" name="直線コネクタ 319">
          <a:extLst>
            <a:ext uri="{FF2B5EF4-FFF2-40B4-BE49-F238E27FC236}">
              <a16:creationId xmlns:a16="http://schemas.microsoft.com/office/drawing/2014/main" id="{23D5D512-C2D7-4121-8AFF-F51D7F90ECC9}"/>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1" name="テキスト ボックス 320">
          <a:extLst>
            <a:ext uri="{FF2B5EF4-FFF2-40B4-BE49-F238E27FC236}">
              <a16:creationId xmlns:a16="http://schemas.microsoft.com/office/drawing/2014/main" id="{1FAA58F8-FD70-4866-9608-DDF6D7921F57}"/>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2" name="直線コネクタ 321">
          <a:extLst>
            <a:ext uri="{FF2B5EF4-FFF2-40B4-BE49-F238E27FC236}">
              <a16:creationId xmlns:a16="http://schemas.microsoft.com/office/drawing/2014/main" id="{572FC7CF-F5E2-4CEB-B9E3-C8505381EACC}"/>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3" name="テキスト ボックス 322">
          <a:extLst>
            <a:ext uri="{FF2B5EF4-FFF2-40B4-BE49-F238E27FC236}">
              <a16:creationId xmlns:a16="http://schemas.microsoft.com/office/drawing/2014/main" id="{0BBB1C0C-A04D-4464-B780-C35C2EF012FC}"/>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4" name="直線コネクタ 323">
          <a:extLst>
            <a:ext uri="{FF2B5EF4-FFF2-40B4-BE49-F238E27FC236}">
              <a16:creationId xmlns:a16="http://schemas.microsoft.com/office/drawing/2014/main" id="{D5747032-D8F6-4E0A-8F90-6179ED5CAA51}"/>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5" name="テキスト ボックス 324">
          <a:extLst>
            <a:ext uri="{FF2B5EF4-FFF2-40B4-BE49-F238E27FC236}">
              <a16:creationId xmlns:a16="http://schemas.microsoft.com/office/drawing/2014/main" id="{D93F95CE-E2B3-4578-BD0D-C11EDCA4FAE0}"/>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6" name="直線コネクタ 325">
          <a:extLst>
            <a:ext uri="{FF2B5EF4-FFF2-40B4-BE49-F238E27FC236}">
              <a16:creationId xmlns:a16="http://schemas.microsoft.com/office/drawing/2014/main" id="{13A711A0-5B29-479D-B69A-67B035CD58A3}"/>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7" name="テキスト ボックス 326">
          <a:extLst>
            <a:ext uri="{FF2B5EF4-FFF2-40B4-BE49-F238E27FC236}">
              <a16:creationId xmlns:a16="http://schemas.microsoft.com/office/drawing/2014/main" id="{3099A77B-D9FC-489D-9E54-5C8EF1E5B689}"/>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8" name="直線コネクタ 327">
          <a:extLst>
            <a:ext uri="{FF2B5EF4-FFF2-40B4-BE49-F238E27FC236}">
              <a16:creationId xmlns:a16="http://schemas.microsoft.com/office/drawing/2014/main" id="{AB3F5EC0-4981-417B-8520-0A659A390F06}"/>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9" name="テキスト ボックス 328">
          <a:extLst>
            <a:ext uri="{FF2B5EF4-FFF2-40B4-BE49-F238E27FC236}">
              <a16:creationId xmlns:a16="http://schemas.microsoft.com/office/drawing/2014/main" id="{92A8F9ED-97D5-4685-9216-A2D707C10D1F}"/>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0" name="【県民会館】&#10;一人当たり面積グラフ枠">
          <a:extLst>
            <a:ext uri="{FF2B5EF4-FFF2-40B4-BE49-F238E27FC236}">
              <a16:creationId xmlns:a16="http://schemas.microsoft.com/office/drawing/2014/main" id="{323C131D-3870-4ABA-973A-EB99B8B179F4}"/>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103414</xdr:rowOff>
    </xdr:from>
    <xdr:to>
      <xdr:col>54</xdr:col>
      <xdr:colOff>189865</xdr:colOff>
      <xdr:row>86</xdr:row>
      <xdr:rowOff>119743</xdr:rowOff>
    </xdr:to>
    <xdr:cxnSp macro="">
      <xdr:nvCxnSpPr>
        <xdr:cNvPr id="331" name="直線コネクタ 330">
          <a:extLst>
            <a:ext uri="{FF2B5EF4-FFF2-40B4-BE49-F238E27FC236}">
              <a16:creationId xmlns:a16="http://schemas.microsoft.com/office/drawing/2014/main" id="{AE480D98-28B0-4655-8027-1BAB84D5125C}"/>
            </a:ext>
          </a:extLst>
        </xdr:cNvPr>
        <xdr:cNvCxnSpPr/>
      </xdr:nvCxnSpPr>
      <xdr:spPr>
        <a:xfrm flipV="1">
          <a:off x="9427845" y="12736739"/>
          <a:ext cx="1270"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332" name="【県民会館】&#10;一人当たり面積最小値テキスト">
          <a:extLst>
            <a:ext uri="{FF2B5EF4-FFF2-40B4-BE49-F238E27FC236}">
              <a16:creationId xmlns:a16="http://schemas.microsoft.com/office/drawing/2014/main" id="{FB8B3770-EB92-4C52-BB99-FE73FEB202C0}"/>
            </a:ext>
          </a:extLst>
        </xdr:cNvPr>
        <xdr:cNvSpPr txBox="1"/>
      </xdr:nvSpPr>
      <xdr:spPr>
        <a:xfrm>
          <a:off x="9477375"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333" name="直線コネクタ 332">
          <a:extLst>
            <a:ext uri="{FF2B5EF4-FFF2-40B4-BE49-F238E27FC236}">
              <a16:creationId xmlns:a16="http://schemas.microsoft.com/office/drawing/2014/main" id="{D59771FC-0F6C-4237-ACEA-71317915CC89}"/>
            </a:ext>
          </a:extLst>
        </xdr:cNvPr>
        <xdr:cNvCxnSpPr/>
      </xdr:nvCxnSpPr>
      <xdr:spPr>
        <a:xfrm>
          <a:off x="9363075" y="14048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50091</xdr:rowOff>
    </xdr:from>
    <xdr:ext cx="469744" cy="259045"/>
    <xdr:sp macro="" textlink="">
      <xdr:nvSpPr>
        <xdr:cNvPr id="334" name="【県民会館】&#10;一人当たり面積最大値テキスト">
          <a:extLst>
            <a:ext uri="{FF2B5EF4-FFF2-40B4-BE49-F238E27FC236}">
              <a16:creationId xmlns:a16="http://schemas.microsoft.com/office/drawing/2014/main" id="{50914198-8FC6-4880-8F9F-E9E746E7D1A8}"/>
            </a:ext>
          </a:extLst>
        </xdr:cNvPr>
        <xdr:cNvSpPr txBox="1"/>
      </xdr:nvSpPr>
      <xdr:spPr>
        <a:xfrm>
          <a:off x="9477375" y="125151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103414</xdr:rowOff>
    </xdr:from>
    <xdr:to>
      <xdr:col>55</xdr:col>
      <xdr:colOff>88900</xdr:colOff>
      <xdr:row>78</xdr:row>
      <xdr:rowOff>103414</xdr:rowOff>
    </xdr:to>
    <xdr:cxnSp macro="">
      <xdr:nvCxnSpPr>
        <xdr:cNvPr id="335" name="直線コネクタ 334">
          <a:extLst>
            <a:ext uri="{FF2B5EF4-FFF2-40B4-BE49-F238E27FC236}">
              <a16:creationId xmlns:a16="http://schemas.microsoft.com/office/drawing/2014/main" id="{1BBB8D01-E4A4-427D-9B73-6D1D324C067A}"/>
            </a:ext>
          </a:extLst>
        </xdr:cNvPr>
        <xdr:cNvCxnSpPr/>
      </xdr:nvCxnSpPr>
      <xdr:spPr>
        <a:xfrm>
          <a:off x="9363075" y="12736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47370</xdr:rowOff>
    </xdr:from>
    <xdr:ext cx="469744" cy="259045"/>
    <xdr:sp macro="" textlink="">
      <xdr:nvSpPr>
        <xdr:cNvPr id="336" name="【県民会館】&#10;一人当たり面積平均値テキスト">
          <a:extLst>
            <a:ext uri="{FF2B5EF4-FFF2-40B4-BE49-F238E27FC236}">
              <a16:creationId xmlns:a16="http://schemas.microsoft.com/office/drawing/2014/main" id="{F35F7908-0741-46D3-BEF1-2D4679FCB284}"/>
            </a:ext>
          </a:extLst>
        </xdr:cNvPr>
        <xdr:cNvSpPr txBox="1"/>
      </xdr:nvSpPr>
      <xdr:spPr>
        <a:xfrm>
          <a:off x="9477375" y="136522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337" name="フローチャート: 判断 336">
          <a:extLst>
            <a:ext uri="{FF2B5EF4-FFF2-40B4-BE49-F238E27FC236}">
              <a16:creationId xmlns:a16="http://schemas.microsoft.com/office/drawing/2014/main" id="{9F311666-7F31-4C46-B17D-BF04D2DC876F}"/>
            </a:ext>
          </a:extLst>
        </xdr:cNvPr>
        <xdr:cNvSpPr/>
      </xdr:nvSpPr>
      <xdr:spPr>
        <a:xfrm>
          <a:off x="9401175" y="1366746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68943</xdr:rowOff>
    </xdr:from>
    <xdr:to>
      <xdr:col>50</xdr:col>
      <xdr:colOff>165100</xdr:colOff>
      <xdr:row>84</xdr:row>
      <xdr:rowOff>170543</xdr:rowOff>
    </xdr:to>
    <xdr:sp macro="" textlink="">
      <xdr:nvSpPr>
        <xdr:cNvPr id="338" name="フローチャート: 判断 337">
          <a:extLst>
            <a:ext uri="{FF2B5EF4-FFF2-40B4-BE49-F238E27FC236}">
              <a16:creationId xmlns:a16="http://schemas.microsoft.com/office/drawing/2014/main" id="{C92928A4-D4C2-4583-961B-FAAC99DFA970}"/>
            </a:ext>
          </a:extLst>
        </xdr:cNvPr>
        <xdr:cNvSpPr/>
      </xdr:nvSpPr>
      <xdr:spPr>
        <a:xfrm>
          <a:off x="8639175" y="1366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84</xdr:row>
      <xdr:rowOff>161670</xdr:rowOff>
    </xdr:from>
    <xdr:ext cx="469744" cy="259045"/>
    <xdr:sp macro="" textlink="">
      <xdr:nvSpPr>
        <xdr:cNvPr id="339" name="n_1aveValue【県民会館】&#10;一人当たり面積">
          <a:extLst>
            <a:ext uri="{FF2B5EF4-FFF2-40B4-BE49-F238E27FC236}">
              <a16:creationId xmlns:a16="http://schemas.microsoft.com/office/drawing/2014/main" id="{061014DA-F27A-45E3-9765-5C82182A6618}"/>
            </a:ext>
          </a:extLst>
        </xdr:cNvPr>
        <xdr:cNvSpPr txBox="1"/>
      </xdr:nvSpPr>
      <xdr:spPr>
        <a:xfrm>
          <a:off x="845827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84</xdr:row>
      <xdr:rowOff>68943</xdr:rowOff>
    </xdr:from>
    <xdr:to>
      <xdr:col>46</xdr:col>
      <xdr:colOff>38100</xdr:colOff>
      <xdr:row>84</xdr:row>
      <xdr:rowOff>170543</xdr:rowOff>
    </xdr:to>
    <xdr:sp macro="" textlink="">
      <xdr:nvSpPr>
        <xdr:cNvPr id="340" name="フローチャート: 判断 339">
          <a:extLst>
            <a:ext uri="{FF2B5EF4-FFF2-40B4-BE49-F238E27FC236}">
              <a16:creationId xmlns:a16="http://schemas.microsoft.com/office/drawing/2014/main" id="{7E757AA8-FF41-4A46-B610-9D975630014B}"/>
            </a:ext>
          </a:extLst>
        </xdr:cNvPr>
        <xdr:cNvSpPr/>
      </xdr:nvSpPr>
      <xdr:spPr>
        <a:xfrm>
          <a:off x="7839075" y="1366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84</xdr:row>
      <xdr:rowOff>161670</xdr:rowOff>
    </xdr:from>
    <xdr:ext cx="469744" cy="259045"/>
    <xdr:sp macro="" textlink="">
      <xdr:nvSpPr>
        <xdr:cNvPr id="341" name="n_2aveValue【県民会館】&#10;一人当たり面積">
          <a:extLst>
            <a:ext uri="{FF2B5EF4-FFF2-40B4-BE49-F238E27FC236}">
              <a16:creationId xmlns:a16="http://schemas.microsoft.com/office/drawing/2014/main" id="{44E7A3E7-F136-4919-BDCE-4BE237DE125A}"/>
            </a:ext>
          </a:extLst>
        </xdr:cNvPr>
        <xdr:cNvSpPr txBox="1"/>
      </xdr:nvSpPr>
      <xdr:spPr>
        <a:xfrm>
          <a:off x="767722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84</xdr:row>
      <xdr:rowOff>36286</xdr:rowOff>
    </xdr:from>
    <xdr:to>
      <xdr:col>41</xdr:col>
      <xdr:colOff>101600</xdr:colOff>
      <xdr:row>84</xdr:row>
      <xdr:rowOff>137886</xdr:rowOff>
    </xdr:to>
    <xdr:sp macro="" textlink="">
      <xdr:nvSpPr>
        <xdr:cNvPr id="342" name="フローチャート: 判断 341">
          <a:extLst>
            <a:ext uri="{FF2B5EF4-FFF2-40B4-BE49-F238E27FC236}">
              <a16:creationId xmlns:a16="http://schemas.microsoft.com/office/drawing/2014/main" id="{CE3E8AD9-591D-475B-95BB-118B46C7D927}"/>
            </a:ext>
          </a:extLst>
        </xdr:cNvPr>
        <xdr:cNvSpPr/>
      </xdr:nvSpPr>
      <xdr:spPr>
        <a:xfrm>
          <a:off x="7029450" y="136379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84</xdr:row>
      <xdr:rowOff>129013</xdr:rowOff>
    </xdr:from>
    <xdr:ext cx="469744" cy="259045"/>
    <xdr:sp macro="" textlink="">
      <xdr:nvSpPr>
        <xdr:cNvPr id="343" name="n_3aveValue【県民会館】&#10;一人当たり面積">
          <a:extLst>
            <a:ext uri="{FF2B5EF4-FFF2-40B4-BE49-F238E27FC236}">
              <a16:creationId xmlns:a16="http://schemas.microsoft.com/office/drawing/2014/main" id="{055BBCF7-6F84-4098-81CC-57F6B7B639C2}"/>
            </a:ext>
          </a:extLst>
        </xdr:cNvPr>
        <xdr:cNvSpPr txBox="1"/>
      </xdr:nvSpPr>
      <xdr:spPr>
        <a:xfrm>
          <a:off x="68676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84</xdr:row>
      <xdr:rowOff>36286</xdr:rowOff>
    </xdr:from>
    <xdr:to>
      <xdr:col>36</xdr:col>
      <xdr:colOff>165100</xdr:colOff>
      <xdr:row>84</xdr:row>
      <xdr:rowOff>137886</xdr:rowOff>
    </xdr:to>
    <xdr:sp macro="" textlink="">
      <xdr:nvSpPr>
        <xdr:cNvPr id="344" name="フローチャート: 判断 343">
          <a:extLst>
            <a:ext uri="{FF2B5EF4-FFF2-40B4-BE49-F238E27FC236}">
              <a16:creationId xmlns:a16="http://schemas.microsoft.com/office/drawing/2014/main" id="{6C994456-0CB0-4D3E-B5E9-703E08684659}"/>
            </a:ext>
          </a:extLst>
        </xdr:cNvPr>
        <xdr:cNvSpPr/>
      </xdr:nvSpPr>
      <xdr:spPr>
        <a:xfrm>
          <a:off x="6238875" y="136379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84</xdr:row>
      <xdr:rowOff>129013</xdr:rowOff>
    </xdr:from>
    <xdr:ext cx="469744" cy="259045"/>
    <xdr:sp macro="" textlink="">
      <xdr:nvSpPr>
        <xdr:cNvPr id="345" name="n_4aveValue【県民会館】&#10;一人当たり面積">
          <a:extLst>
            <a:ext uri="{FF2B5EF4-FFF2-40B4-BE49-F238E27FC236}">
              <a16:creationId xmlns:a16="http://schemas.microsoft.com/office/drawing/2014/main" id="{A849ABAE-0460-423F-B78F-E715ADA348D8}"/>
            </a:ext>
          </a:extLst>
        </xdr:cNvPr>
        <xdr:cNvSpPr txBox="1"/>
      </xdr:nvSpPr>
      <xdr:spPr>
        <a:xfrm>
          <a:off x="60675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6FF5604E-DE73-429E-A6A6-CBB07EF63C74}"/>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70784745-9A12-4E82-8D60-BB213AE524EE}"/>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3004D521-80A7-44B0-B6D8-BDDCFA17A88C}"/>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35210641-7BA0-4A09-9759-9A1760460B5D}"/>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FFCC819B-9B3B-4768-8BCC-18BB9318EE22}"/>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101600</xdr:rowOff>
    </xdr:from>
    <xdr:to>
      <xdr:col>55</xdr:col>
      <xdr:colOff>50800</xdr:colOff>
      <xdr:row>83</xdr:row>
      <xdr:rowOff>31750</xdr:rowOff>
    </xdr:to>
    <xdr:sp macro="" textlink="">
      <xdr:nvSpPr>
        <xdr:cNvPr id="351" name="楕円 350">
          <a:extLst>
            <a:ext uri="{FF2B5EF4-FFF2-40B4-BE49-F238E27FC236}">
              <a16:creationId xmlns:a16="http://schemas.microsoft.com/office/drawing/2014/main" id="{5C2DC74F-D5D2-46CF-B25E-CF9CDC0FE0C4}"/>
            </a:ext>
          </a:extLst>
        </xdr:cNvPr>
        <xdr:cNvSpPr/>
      </xdr:nvSpPr>
      <xdr:spPr>
        <a:xfrm>
          <a:off x="9401175" y="133826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124477</xdr:rowOff>
    </xdr:from>
    <xdr:ext cx="469744" cy="259045"/>
    <xdr:sp macro="" textlink="">
      <xdr:nvSpPr>
        <xdr:cNvPr id="352" name="【県民会館】&#10;一人当たり面積該当値テキスト">
          <a:extLst>
            <a:ext uri="{FF2B5EF4-FFF2-40B4-BE49-F238E27FC236}">
              <a16:creationId xmlns:a16="http://schemas.microsoft.com/office/drawing/2014/main" id="{C518CA12-D59D-4D22-B20E-AB6A8FAA3C7B}"/>
            </a:ext>
          </a:extLst>
        </xdr:cNvPr>
        <xdr:cNvSpPr txBox="1"/>
      </xdr:nvSpPr>
      <xdr:spPr>
        <a:xfrm>
          <a:off x="9477375" y="13237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101600</xdr:rowOff>
    </xdr:from>
    <xdr:to>
      <xdr:col>50</xdr:col>
      <xdr:colOff>165100</xdr:colOff>
      <xdr:row>83</xdr:row>
      <xdr:rowOff>31750</xdr:rowOff>
    </xdr:to>
    <xdr:sp macro="" textlink="">
      <xdr:nvSpPr>
        <xdr:cNvPr id="353" name="楕円 352">
          <a:extLst>
            <a:ext uri="{FF2B5EF4-FFF2-40B4-BE49-F238E27FC236}">
              <a16:creationId xmlns:a16="http://schemas.microsoft.com/office/drawing/2014/main" id="{738122A1-535D-442A-A768-EC7C5547D35B}"/>
            </a:ext>
          </a:extLst>
        </xdr:cNvPr>
        <xdr:cNvSpPr/>
      </xdr:nvSpPr>
      <xdr:spPr>
        <a:xfrm>
          <a:off x="8639175" y="133826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152400</xdr:rowOff>
    </xdr:from>
    <xdr:to>
      <xdr:col>55</xdr:col>
      <xdr:colOff>0</xdr:colOff>
      <xdr:row>82</xdr:row>
      <xdr:rowOff>152400</xdr:rowOff>
    </xdr:to>
    <xdr:cxnSp macro="">
      <xdr:nvCxnSpPr>
        <xdr:cNvPr id="354" name="直線コネクタ 353">
          <a:extLst>
            <a:ext uri="{FF2B5EF4-FFF2-40B4-BE49-F238E27FC236}">
              <a16:creationId xmlns:a16="http://schemas.microsoft.com/office/drawing/2014/main" id="{FFFF26A2-D40B-443E-8A33-7AAEE027C14D}"/>
            </a:ext>
          </a:extLst>
        </xdr:cNvPr>
        <xdr:cNvCxnSpPr/>
      </xdr:nvCxnSpPr>
      <xdr:spPr>
        <a:xfrm>
          <a:off x="8686800" y="134302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117929</xdr:rowOff>
    </xdr:from>
    <xdr:to>
      <xdr:col>46</xdr:col>
      <xdr:colOff>38100</xdr:colOff>
      <xdr:row>83</xdr:row>
      <xdr:rowOff>48079</xdr:rowOff>
    </xdr:to>
    <xdr:sp macro="" textlink="">
      <xdr:nvSpPr>
        <xdr:cNvPr id="355" name="楕円 354">
          <a:extLst>
            <a:ext uri="{FF2B5EF4-FFF2-40B4-BE49-F238E27FC236}">
              <a16:creationId xmlns:a16="http://schemas.microsoft.com/office/drawing/2014/main" id="{0C792CB9-1818-4B25-8916-644EE4ABC8CF}"/>
            </a:ext>
          </a:extLst>
        </xdr:cNvPr>
        <xdr:cNvSpPr/>
      </xdr:nvSpPr>
      <xdr:spPr>
        <a:xfrm>
          <a:off x="7839075" y="1339895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152400</xdr:rowOff>
    </xdr:from>
    <xdr:to>
      <xdr:col>50</xdr:col>
      <xdr:colOff>114300</xdr:colOff>
      <xdr:row>82</xdr:row>
      <xdr:rowOff>168729</xdr:rowOff>
    </xdr:to>
    <xdr:cxnSp macro="">
      <xdr:nvCxnSpPr>
        <xdr:cNvPr id="356" name="直線コネクタ 355">
          <a:extLst>
            <a:ext uri="{FF2B5EF4-FFF2-40B4-BE49-F238E27FC236}">
              <a16:creationId xmlns:a16="http://schemas.microsoft.com/office/drawing/2014/main" id="{83014DFE-4DF1-4155-B44F-FE551566D428}"/>
            </a:ext>
          </a:extLst>
        </xdr:cNvPr>
        <xdr:cNvCxnSpPr/>
      </xdr:nvCxnSpPr>
      <xdr:spPr>
        <a:xfrm flipV="1">
          <a:off x="7886700" y="13430250"/>
          <a:ext cx="800100" cy="6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117929</xdr:rowOff>
    </xdr:from>
    <xdr:to>
      <xdr:col>41</xdr:col>
      <xdr:colOff>101600</xdr:colOff>
      <xdr:row>83</xdr:row>
      <xdr:rowOff>48079</xdr:rowOff>
    </xdr:to>
    <xdr:sp macro="" textlink="">
      <xdr:nvSpPr>
        <xdr:cNvPr id="357" name="楕円 356">
          <a:extLst>
            <a:ext uri="{FF2B5EF4-FFF2-40B4-BE49-F238E27FC236}">
              <a16:creationId xmlns:a16="http://schemas.microsoft.com/office/drawing/2014/main" id="{DF4ECE65-7BE3-4603-B634-D4A6023CFDFE}"/>
            </a:ext>
          </a:extLst>
        </xdr:cNvPr>
        <xdr:cNvSpPr/>
      </xdr:nvSpPr>
      <xdr:spPr>
        <a:xfrm>
          <a:off x="7029450" y="1339895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168729</xdr:rowOff>
    </xdr:from>
    <xdr:to>
      <xdr:col>45</xdr:col>
      <xdr:colOff>177800</xdr:colOff>
      <xdr:row>82</xdr:row>
      <xdr:rowOff>168729</xdr:rowOff>
    </xdr:to>
    <xdr:cxnSp macro="">
      <xdr:nvCxnSpPr>
        <xdr:cNvPr id="358" name="直線コネクタ 357">
          <a:extLst>
            <a:ext uri="{FF2B5EF4-FFF2-40B4-BE49-F238E27FC236}">
              <a16:creationId xmlns:a16="http://schemas.microsoft.com/office/drawing/2014/main" id="{ADB2F9D0-5236-4D8E-9F06-C92F1CF1075B}"/>
            </a:ext>
          </a:extLst>
        </xdr:cNvPr>
        <xdr:cNvCxnSpPr/>
      </xdr:nvCxnSpPr>
      <xdr:spPr>
        <a:xfrm>
          <a:off x="7077075" y="1343705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117929</xdr:rowOff>
    </xdr:from>
    <xdr:to>
      <xdr:col>36</xdr:col>
      <xdr:colOff>165100</xdr:colOff>
      <xdr:row>83</xdr:row>
      <xdr:rowOff>48079</xdr:rowOff>
    </xdr:to>
    <xdr:sp macro="" textlink="">
      <xdr:nvSpPr>
        <xdr:cNvPr id="359" name="楕円 358">
          <a:extLst>
            <a:ext uri="{FF2B5EF4-FFF2-40B4-BE49-F238E27FC236}">
              <a16:creationId xmlns:a16="http://schemas.microsoft.com/office/drawing/2014/main" id="{C42A03A3-DF9B-44C7-BBF0-71F3643DCFE8}"/>
            </a:ext>
          </a:extLst>
        </xdr:cNvPr>
        <xdr:cNvSpPr/>
      </xdr:nvSpPr>
      <xdr:spPr>
        <a:xfrm>
          <a:off x="6238875" y="1339895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168729</xdr:rowOff>
    </xdr:from>
    <xdr:to>
      <xdr:col>41</xdr:col>
      <xdr:colOff>50800</xdr:colOff>
      <xdr:row>82</xdr:row>
      <xdr:rowOff>168729</xdr:rowOff>
    </xdr:to>
    <xdr:cxnSp macro="">
      <xdr:nvCxnSpPr>
        <xdr:cNvPr id="360" name="直線コネクタ 359">
          <a:extLst>
            <a:ext uri="{FF2B5EF4-FFF2-40B4-BE49-F238E27FC236}">
              <a16:creationId xmlns:a16="http://schemas.microsoft.com/office/drawing/2014/main" id="{BC893EF9-1E70-47D4-9771-9647F9DEAFC5}"/>
            </a:ext>
          </a:extLst>
        </xdr:cNvPr>
        <xdr:cNvCxnSpPr/>
      </xdr:nvCxnSpPr>
      <xdr:spPr>
        <a:xfrm>
          <a:off x="6286500" y="1343705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48277</xdr:rowOff>
    </xdr:from>
    <xdr:ext cx="469744" cy="259045"/>
    <xdr:sp macro="" textlink="">
      <xdr:nvSpPr>
        <xdr:cNvPr id="361" name="n_1mainValue【県民会館】&#10;一人当たり面積">
          <a:extLst>
            <a:ext uri="{FF2B5EF4-FFF2-40B4-BE49-F238E27FC236}">
              <a16:creationId xmlns:a16="http://schemas.microsoft.com/office/drawing/2014/main" id="{065F03F4-0BCB-4AF9-9485-668BDDEF24D8}"/>
            </a:ext>
          </a:extLst>
        </xdr:cNvPr>
        <xdr:cNvSpPr txBox="1"/>
      </xdr:nvSpPr>
      <xdr:spPr>
        <a:xfrm>
          <a:off x="8458277" y="1316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64606</xdr:rowOff>
    </xdr:from>
    <xdr:ext cx="469744" cy="259045"/>
    <xdr:sp macro="" textlink="">
      <xdr:nvSpPr>
        <xdr:cNvPr id="362" name="n_2mainValue【県民会館】&#10;一人当たり面積">
          <a:extLst>
            <a:ext uri="{FF2B5EF4-FFF2-40B4-BE49-F238E27FC236}">
              <a16:creationId xmlns:a16="http://schemas.microsoft.com/office/drawing/2014/main" id="{C7E3698B-B332-40BF-920E-8BCFA4493808}"/>
            </a:ext>
          </a:extLst>
        </xdr:cNvPr>
        <xdr:cNvSpPr txBox="1"/>
      </xdr:nvSpPr>
      <xdr:spPr>
        <a:xfrm>
          <a:off x="7677227" y="13183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64606</xdr:rowOff>
    </xdr:from>
    <xdr:ext cx="469744" cy="259045"/>
    <xdr:sp macro="" textlink="">
      <xdr:nvSpPr>
        <xdr:cNvPr id="363" name="n_3mainValue【県民会館】&#10;一人当たり面積">
          <a:extLst>
            <a:ext uri="{FF2B5EF4-FFF2-40B4-BE49-F238E27FC236}">
              <a16:creationId xmlns:a16="http://schemas.microsoft.com/office/drawing/2014/main" id="{5297330F-0291-4805-9E47-C55326A08689}"/>
            </a:ext>
          </a:extLst>
        </xdr:cNvPr>
        <xdr:cNvSpPr txBox="1"/>
      </xdr:nvSpPr>
      <xdr:spPr>
        <a:xfrm>
          <a:off x="6867602" y="13183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64606</xdr:rowOff>
    </xdr:from>
    <xdr:ext cx="469744" cy="259045"/>
    <xdr:sp macro="" textlink="">
      <xdr:nvSpPr>
        <xdr:cNvPr id="364" name="n_4mainValue【県民会館】&#10;一人当たり面積">
          <a:extLst>
            <a:ext uri="{FF2B5EF4-FFF2-40B4-BE49-F238E27FC236}">
              <a16:creationId xmlns:a16="http://schemas.microsoft.com/office/drawing/2014/main" id="{3F865E04-A059-4CFE-9384-987084AA4D6A}"/>
            </a:ext>
          </a:extLst>
        </xdr:cNvPr>
        <xdr:cNvSpPr txBox="1"/>
      </xdr:nvSpPr>
      <xdr:spPr>
        <a:xfrm>
          <a:off x="6067502" y="13183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5" name="正方形/長方形 364">
          <a:extLst>
            <a:ext uri="{FF2B5EF4-FFF2-40B4-BE49-F238E27FC236}">
              <a16:creationId xmlns:a16="http://schemas.microsoft.com/office/drawing/2014/main" id="{07B2974B-4934-47A6-90B6-31843A6406C5}"/>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6" name="正方形/長方形 365">
          <a:extLst>
            <a:ext uri="{FF2B5EF4-FFF2-40B4-BE49-F238E27FC236}">
              <a16:creationId xmlns:a16="http://schemas.microsoft.com/office/drawing/2014/main" id="{97AD7F3A-99B2-4857-B5F1-3E9B6B1237A3}"/>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7" name="正方形/長方形 366">
          <a:extLst>
            <a:ext uri="{FF2B5EF4-FFF2-40B4-BE49-F238E27FC236}">
              <a16:creationId xmlns:a16="http://schemas.microsoft.com/office/drawing/2014/main" id="{0313683F-FEEF-48EB-A0C9-D0E16D457804}"/>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8" name="正方形/長方形 367">
          <a:extLst>
            <a:ext uri="{FF2B5EF4-FFF2-40B4-BE49-F238E27FC236}">
              <a16:creationId xmlns:a16="http://schemas.microsoft.com/office/drawing/2014/main" id="{C98EA790-A010-427A-93CD-9E0084A551BF}"/>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9" name="正方形/長方形 368">
          <a:extLst>
            <a:ext uri="{FF2B5EF4-FFF2-40B4-BE49-F238E27FC236}">
              <a16:creationId xmlns:a16="http://schemas.microsoft.com/office/drawing/2014/main" id="{13F9E6A0-9217-475D-9BCD-ECCC3CE3607A}"/>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0" name="正方形/長方形 369">
          <a:extLst>
            <a:ext uri="{FF2B5EF4-FFF2-40B4-BE49-F238E27FC236}">
              <a16:creationId xmlns:a16="http://schemas.microsoft.com/office/drawing/2014/main" id="{C331B88A-0263-4710-A67F-E0203E393FB9}"/>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1" name="テキスト ボックス 370">
          <a:extLst>
            <a:ext uri="{FF2B5EF4-FFF2-40B4-BE49-F238E27FC236}">
              <a16:creationId xmlns:a16="http://schemas.microsoft.com/office/drawing/2014/main" id="{53CAB1D6-B0CF-48D4-A68D-FE38FEA48AD5}"/>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2" name="直線コネクタ 371">
          <a:extLst>
            <a:ext uri="{FF2B5EF4-FFF2-40B4-BE49-F238E27FC236}">
              <a16:creationId xmlns:a16="http://schemas.microsoft.com/office/drawing/2014/main" id="{17F6CE35-A4F2-4456-ABCA-6FAFEA0ADC59}"/>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3" name="テキスト ボックス 372">
          <a:extLst>
            <a:ext uri="{FF2B5EF4-FFF2-40B4-BE49-F238E27FC236}">
              <a16:creationId xmlns:a16="http://schemas.microsoft.com/office/drawing/2014/main" id="{1A783C1D-10CD-45EE-8338-30E49B8EDAC1}"/>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4" name="直線コネクタ 373">
          <a:extLst>
            <a:ext uri="{FF2B5EF4-FFF2-40B4-BE49-F238E27FC236}">
              <a16:creationId xmlns:a16="http://schemas.microsoft.com/office/drawing/2014/main" id="{E48EF25C-F01B-45E5-96C7-2D22CAC66455}"/>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5" name="テキスト ボックス 374">
          <a:extLst>
            <a:ext uri="{FF2B5EF4-FFF2-40B4-BE49-F238E27FC236}">
              <a16:creationId xmlns:a16="http://schemas.microsoft.com/office/drawing/2014/main" id="{7B8E68A3-94DB-4311-9F82-7F9DA38261EA}"/>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6" name="直線コネクタ 375">
          <a:extLst>
            <a:ext uri="{FF2B5EF4-FFF2-40B4-BE49-F238E27FC236}">
              <a16:creationId xmlns:a16="http://schemas.microsoft.com/office/drawing/2014/main" id="{8EB498EC-337E-4991-B870-B084A4D8A63E}"/>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7" name="テキスト ボックス 376">
          <a:extLst>
            <a:ext uri="{FF2B5EF4-FFF2-40B4-BE49-F238E27FC236}">
              <a16:creationId xmlns:a16="http://schemas.microsoft.com/office/drawing/2014/main" id="{EDA33929-F790-47D6-892D-D96B763C0FF5}"/>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8" name="直線コネクタ 377">
          <a:extLst>
            <a:ext uri="{FF2B5EF4-FFF2-40B4-BE49-F238E27FC236}">
              <a16:creationId xmlns:a16="http://schemas.microsoft.com/office/drawing/2014/main" id="{8BA0D0E0-FE04-4B36-B622-7556C6468421}"/>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9" name="テキスト ボックス 378">
          <a:extLst>
            <a:ext uri="{FF2B5EF4-FFF2-40B4-BE49-F238E27FC236}">
              <a16:creationId xmlns:a16="http://schemas.microsoft.com/office/drawing/2014/main" id="{D0D2C598-1C86-4AEB-8359-2F045469E2D7}"/>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0" name="直線コネクタ 379">
          <a:extLst>
            <a:ext uri="{FF2B5EF4-FFF2-40B4-BE49-F238E27FC236}">
              <a16:creationId xmlns:a16="http://schemas.microsoft.com/office/drawing/2014/main" id="{4C54169B-9CD7-47DD-8491-04E994FE6551}"/>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1" name="テキスト ボックス 380">
          <a:extLst>
            <a:ext uri="{FF2B5EF4-FFF2-40B4-BE49-F238E27FC236}">
              <a16:creationId xmlns:a16="http://schemas.microsoft.com/office/drawing/2014/main" id="{77693A00-A8B8-4D6A-B3A3-4BF0CB61C48B}"/>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2" name="直線コネクタ 381">
          <a:extLst>
            <a:ext uri="{FF2B5EF4-FFF2-40B4-BE49-F238E27FC236}">
              <a16:creationId xmlns:a16="http://schemas.microsoft.com/office/drawing/2014/main" id="{A9EB5156-BFB6-4468-B1A2-01B71B6115F2}"/>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3" name="テキスト ボックス 382">
          <a:extLst>
            <a:ext uri="{FF2B5EF4-FFF2-40B4-BE49-F238E27FC236}">
              <a16:creationId xmlns:a16="http://schemas.microsoft.com/office/drawing/2014/main" id="{B80065E1-E386-490A-82FB-6C43C4AD98AE}"/>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4" name="直線コネクタ 383">
          <a:extLst>
            <a:ext uri="{FF2B5EF4-FFF2-40B4-BE49-F238E27FC236}">
              <a16:creationId xmlns:a16="http://schemas.microsoft.com/office/drawing/2014/main" id="{0F4FB88F-1586-4F43-9558-5DC66DE936C5}"/>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5" name="テキスト ボックス 384">
          <a:extLst>
            <a:ext uri="{FF2B5EF4-FFF2-40B4-BE49-F238E27FC236}">
              <a16:creationId xmlns:a16="http://schemas.microsoft.com/office/drawing/2014/main" id="{56F71785-DCE3-4602-B3D5-E40E169778B2}"/>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6" name="【保健所】&#10;有形固定資産減価償却率グラフ枠">
          <a:extLst>
            <a:ext uri="{FF2B5EF4-FFF2-40B4-BE49-F238E27FC236}">
              <a16:creationId xmlns:a16="http://schemas.microsoft.com/office/drawing/2014/main" id="{2D073CC2-6448-4D3E-B5B6-C36E67833B8F}"/>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64770</xdr:rowOff>
    </xdr:from>
    <xdr:to>
      <xdr:col>24</xdr:col>
      <xdr:colOff>62865</xdr:colOff>
      <xdr:row>109</xdr:row>
      <xdr:rowOff>41911</xdr:rowOff>
    </xdr:to>
    <xdr:cxnSp macro="">
      <xdr:nvCxnSpPr>
        <xdr:cNvPr id="387" name="直線コネクタ 386">
          <a:extLst>
            <a:ext uri="{FF2B5EF4-FFF2-40B4-BE49-F238E27FC236}">
              <a16:creationId xmlns:a16="http://schemas.microsoft.com/office/drawing/2014/main" id="{133D8164-DC1D-4E01-AF48-CBAB6FE8A221}"/>
            </a:ext>
          </a:extLst>
        </xdr:cNvPr>
        <xdr:cNvCxnSpPr/>
      </xdr:nvCxnSpPr>
      <xdr:spPr>
        <a:xfrm flipV="1">
          <a:off x="4179570" y="16098520"/>
          <a:ext cx="1270" cy="15963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45738</xdr:rowOff>
    </xdr:from>
    <xdr:ext cx="405111" cy="259045"/>
    <xdr:sp macro="" textlink="">
      <xdr:nvSpPr>
        <xdr:cNvPr id="388" name="【保健所】&#10;有形固定資産減価償却率最小値テキスト">
          <a:extLst>
            <a:ext uri="{FF2B5EF4-FFF2-40B4-BE49-F238E27FC236}">
              <a16:creationId xmlns:a16="http://schemas.microsoft.com/office/drawing/2014/main" id="{34547823-D664-4D15-A5A4-C3BBD62A72BF}"/>
            </a:ext>
          </a:extLst>
        </xdr:cNvPr>
        <xdr:cNvSpPr txBox="1"/>
      </xdr:nvSpPr>
      <xdr:spPr>
        <a:xfrm>
          <a:off x="4229100" y="1769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41911</xdr:rowOff>
    </xdr:from>
    <xdr:to>
      <xdr:col>24</xdr:col>
      <xdr:colOff>152400</xdr:colOff>
      <xdr:row>109</xdr:row>
      <xdr:rowOff>41911</xdr:rowOff>
    </xdr:to>
    <xdr:cxnSp macro="">
      <xdr:nvCxnSpPr>
        <xdr:cNvPr id="389" name="直線コネクタ 388">
          <a:extLst>
            <a:ext uri="{FF2B5EF4-FFF2-40B4-BE49-F238E27FC236}">
              <a16:creationId xmlns:a16="http://schemas.microsoft.com/office/drawing/2014/main" id="{2D3A13D5-0CBC-4655-B669-7CF1482CFF8E}"/>
            </a:ext>
          </a:extLst>
        </xdr:cNvPr>
        <xdr:cNvCxnSpPr/>
      </xdr:nvCxnSpPr>
      <xdr:spPr>
        <a:xfrm>
          <a:off x="4105275" y="1769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11447</xdr:rowOff>
    </xdr:from>
    <xdr:ext cx="405111" cy="259045"/>
    <xdr:sp macro="" textlink="">
      <xdr:nvSpPr>
        <xdr:cNvPr id="390" name="【保健所】&#10;有形固定資産減価償却率最大値テキスト">
          <a:extLst>
            <a:ext uri="{FF2B5EF4-FFF2-40B4-BE49-F238E27FC236}">
              <a16:creationId xmlns:a16="http://schemas.microsoft.com/office/drawing/2014/main" id="{EB241B41-335A-4DAB-B8C3-CDC537C6C619}"/>
            </a:ext>
          </a:extLst>
        </xdr:cNvPr>
        <xdr:cNvSpPr txBox="1"/>
      </xdr:nvSpPr>
      <xdr:spPr>
        <a:xfrm>
          <a:off x="4229100" y="15876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64770</xdr:rowOff>
    </xdr:from>
    <xdr:to>
      <xdr:col>24</xdr:col>
      <xdr:colOff>152400</xdr:colOff>
      <xdr:row>99</xdr:row>
      <xdr:rowOff>64770</xdr:rowOff>
    </xdr:to>
    <xdr:cxnSp macro="">
      <xdr:nvCxnSpPr>
        <xdr:cNvPr id="391" name="直線コネクタ 390">
          <a:extLst>
            <a:ext uri="{FF2B5EF4-FFF2-40B4-BE49-F238E27FC236}">
              <a16:creationId xmlns:a16="http://schemas.microsoft.com/office/drawing/2014/main" id="{0532708E-C5A8-488A-912A-2B5E2F14F86B}"/>
            </a:ext>
          </a:extLst>
        </xdr:cNvPr>
        <xdr:cNvCxnSpPr/>
      </xdr:nvCxnSpPr>
      <xdr:spPr>
        <a:xfrm>
          <a:off x="4105275" y="16098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86377</xdr:rowOff>
    </xdr:from>
    <xdr:ext cx="405111" cy="259045"/>
    <xdr:sp macro="" textlink="">
      <xdr:nvSpPr>
        <xdr:cNvPr id="392" name="【保健所】&#10;有形固定資産減価償却率平均値テキスト">
          <a:extLst>
            <a:ext uri="{FF2B5EF4-FFF2-40B4-BE49-F238E27FC236}">
              <a16:creationId xmlns:a16="http://schemas.microsoft.com/office/drawing/2014/main" id="{1D0C4CBA-D9E0-4961-BC29-E05B333C1153}"/>
            </a:ext>
          </a:extLst>
        </xdr:cNvPr>
        <xdr:cNvSpPr txBox="1"/>
      </xdr:nvSpPr>
      <xdr:spPr>
        <a:xfrm>
          <a:off x="4229100" y="165995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63500</xdr:rowOff>
    </xdr:from>
    <xdr:to>
      <xdr:col>24</xdr:col>
      <xdr:colOff>114300</xdr:colOff>
      <xdr:row>103</xdr:row>
      <xdr:rowOff>165100</xdr:rowOff>
    </xdr:to>
    <xdr:sp macro="" textlink="">
      <xdr:nvSpPr>
        <xdr:cNvPr id="393" name="フローチャート: 判断 392">
          <a:extLst>
            <a:ext uri="{FF2B5EF4-FFF2-40B4-BE49-F238E27FC236}">
              <a16:creationId xmlns:a16="http://schemas.microsoft.com/office/drawing/2014/main" id="{715677A0-A8B2-4FE2-995B-F36B25CF0EE7}"/>
            </a:ext>
          </a:extLst>
        </xdr:cNvPr>
        <xdr:cNvSpPr/>
      </xdr:nvSpPr>
      <xdr:spPr>
        <a:xfrm>
          <a:off x="4124325" y="16744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21589</xdr:rowOff>
    </xdr:from>
    <xdr:to>
      <xdr:col>20</xdr:col>
      <xdr:colOff>38100</xdr:colOff>
      <xdr:row>103</xdr:row>
      <xdr:rowOff>123189</xdr:rowOff>
    </xdr:to>
    <xdr:sp macro="" textlink="">
      <xdr:nvSpPr>
        <xdr:cNvPr id="394" name="フローチャート: 判断 393">
          <a:extLst>
            <a:ext uri="{FF2B5EF4-FFF2-40B4-BE49-F238E27FC236}">
              <a16:creationId xmlns:a16="http://schemas.microsoft.com/office/drawing/2014/main" id="{196B1FB1-0E9C-4AE0-A054-BB909ECEB749}"/>
            </a:ext>
          </a:extLst>
        </xdr:cNvPr>
        <xdr:cNvSpPr/>
      </xdr:nvSpPr>
      <xdr:spPr>
        <a:xfrm>
          <a:off x="3381375" y="166998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101</xdr:row>
      <xdr:rowOff>139716</xdr:rowOff>
    </xdr:from>
    <xdr:ext cx="405111" cy="259045"/>
    <xdr:sp macro="" textlink="">
      <xdr:nvSpPr>
        <xdr:cNvPr id="395" name="n_1aveValue【保健所】&#10;有形固定資産減価償却率">
          <a:extLst>
            <a:ext uri="{FF2B5EF4-FFF2-40B4-BE49-F238E27FC236}">
              <a16:creationId xmlns:a16="http://schemas.microsoft.com/office/drawing/2014/main" id="{7AD9AB24-04BC-4C78-906A-0F59C93BE4A4}"/>
            </a:ext>
          </a:extLst>
        </xdr:cNvPr>
        <xdr:cNvSpPr txBox="1"/>
      </xdr:nvSpPr>
      <xdr:spPr>
        <a:xfrm>
          <a:off x="3239144" y="16497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103</xdr:row>
      <xdr:rowOff>6350</xdr:rowOff>
    </xdr:from>
    <xdr:to>
      <xdr:col>15</xdr:col>
      <xdr:colOff>101600</xdr:colOff>
      <xdr:row>103</xdr:row>
      <xdr:rowOff>107950</xdr:rowOff>
    </xdr:to>
    <xdr:sp macro="" textlink="">
      <xdr:nvSpPr>
        <xdr:cNvPr id="396" name="フローチャート: 判断 395">
          <a:extLst>
            <a:ext uri="{FF2B5EF4-FFF2-40B4-BE49-F238E27FC236}">
              <a16:creationId xmlns:a16="http://schemas.microsoft.com/office/drawing/2014/main" id="{C5028A4F-0215-45BE-BD31-E70C20F94E90}"/>
            </a:ext>
          </a:extLst>
        </xdr:cNvPr>
        <xdr:cNvSpPr/>
      </xdr:nvSpPr>
      <xdr:spPr>
        <a:xfrm>
          <a:off x="2571750" y="166878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101</xdr:row>
      <xdr:rowOff>124477</xdr:rowOff>
    </xdr:from>
    <xdr:ext cx="405111" cy="259045"/>
    <xdr:sp macro="" textlink="">
      <xdr:nvSpPr>
        <xdr:cNvPr id="397" name="n_2aveValue【保健所】&#10;有形固定資産減価償却率">
          <a:extLst>
            <a:ext uri="{FF2B5EF4-FFF2-40B4-BE49-F238E27FC236}">
              <a16:creationId xmlns:a16="http://schemas.microsoft.com/office/drawing/2014/main" id="{CF62E854-1524-444C-AB5D-140529D11A32}"/>
            </a:ext>
          </a:extLst>
        </xdr:cNvPr>
        <xdr:cNvSpPr txBox="1"/>
      </xdr:nvSpPr>
      <xdr:spPr>
        <a:xfrm>
          <a:off x="2439044" y="16475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102</xdr:row>
      <xdr:rowOff>93980</xdr:rowOff>
    </xdr:from>
    <xdr:to>
      <xdr:col>10</xdr:col>
      <xdr:colOff>165100</xdr:colOff>
      <xdr:row>103</xdr:row>
      <xdr:rowOff>24130</xdr:rowOff>
    </xdr:to>
    <xdr:sp macro="" textlink="">
      <xdr:nvSpPr>
        <xdr:cNvPr id="398" name="フローチャート: 判断 397">
          <a:extLst>
            <a:ext uri="{FF2B5EF4-FFF2-40B4-BE49-F238E27FC236}">
              <a16:creationId xmlns:a16="http://schemas.microsoft.com/office/drawing/2014/main" id="{02F0F703-F046-4087-9F61-C0553B97672D}"/>
            </a:ext>
          </a:extLst>
        </xdr:cNvPr>
        <xdr:cNvSpPr/>
      </xdr:nvSpPr>
      <xdr:spPr>
        <a:xfrm>
          <a:off x="1781175" y="166103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101</xdr:row>
      <xdr:rowOff>40657</xdr:rowOff>
    </xdr:from>
    <xdr:ext cx="405111" cy="259045"/>
    <xdr:sp macro="" textlink="">
      <xdr:nvSpPr>
        <xdr:cNvPr id="399" name="n_3aveValue【保健所】&#10;有形固定資産減価償却率">
          <a:extLst>
            <a:ext uri="{FF2B5EF4-FFF2-40B4-BE49-F238E27FC236}">
              <a16:creationId xmlns:a16="http://schemas.microsoft.com/office/drawing/2014/main" id="{2AB9112D-AA20-4F65-A4A9-A2424792348E}"/>
            </a:ext>
          </a:extLst>
        </xdr:cNvPr>
        <xdr:cNvSpPr txBox="1"/>
      </xdr:nvSpPr>
      <xdr:spPr>
        <a:xfrm>
          <a:off x="1648469" y="16395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101</xdr:row>
      <xdr:rowOff>170180</xdr:rowOff>
    </xdr:from>
    <xdr:to>
      <xdr:col>6</xdr:col>
      <xdr:colOff>38100</xdr:colOff>
      <xdr:row>102</xdr:row>
      <xdr:rowOff>100330</xdr:rowOff>
    </xdr:to>
    <xdr:sp macro="" textlink="">
      <xdr:nvSpPr>
        <xdr:cNvPr id="400" name="フローチャート: 判断 399">
          <a:extLst>
            <a:ext uri="{FF2B5EF4-FFF2-40B4-BE49-F238E27FC236}">
              <a16:creationId xmlns:a16="http://schemas.microsoft.com/office/drawing/2014/main" id="{05493007-F522-4789-9D47-1C2E35AE2C6E}"/>
            </a:ext>
          </a:extLst>
        </xdr:cNvPr>
        <xdr:cNvSpPr/>
      </xdr:nvSpPr>
      <xdr:spPr>
        <a:xfrm>
          <a:off x="981075" y="165150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100</xdr:row>
      <xdr:rowOff>116857</xdr:rowOff>
    </xdr:from>
    <xdr:ext cx="405111" cy="259045"/>
    <xdr:sp macro="" textlink="">
      <xdr:nvSpPr>
        <xdr:cNvPr id="401" name="n_4aveValue【保健所】&#10;有形固定資産減価償却率">
          <a:extLst>
            <a:ext uri="{FF2B5EF4-FFF2-40B4-BE49-F238E27FC236}">
              <a16:creationId xmlns:a16="http://schemas.microsoft.com/office/drawing/2014/main" id="{E219828E-887C-4050-8460-DD2CF8708F13}"/>
            </a:ext>
          </a:extLst>
        </xdr:cNvPr>
        <xdr:cNvSpPr txBox="1"/>
      </xdr:nvSpPr>
      <xdr:spPr>
        <a:xfrm>
          <a:off x="848369" y="16309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53420770-D454-4C20-B3C3-C858614499BA}"/>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688C4566-A873-434E-A300-1E29A8FAD257}"/>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78384D5B-00C2-4873-960E-C93494A63AA6}"/>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1599AAF1-EF92-4084-A081-4D42DDA4600E}"/>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EED6D364-7095-40AA-8CF2-90374202291B}"/>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48261</xdr:rowOff>
    </xdr:from>
    <xdr:to>
      <xdr:col>24</xdr:col>
      <xdr:colOff>114300</xdr:colOff>
      <xdr:row>105</xdr:row>
      <xdr:rowOff>149861</xdr:rowOff>
    </xdr:to>
    <xdr:sp macro="" textlink="">
      <xdr:nvSpPr>
        <xdr:cNvPr id="407" name="楕円 406">
          <a:extLst>
            <a:ext uri="{FF2B5EF4-FFF2-40B4-BE49-F238E27FC236}">
              <a16:creationId xmlns:a16="http://schemas.microsoft.com/office/drawing/2014/main" id="{8105A542-3029-4DE5-B43E-80873B94596F}"/>
            </a:ext>
          </a:extLst>
        </xdr:cNvPr>
        <xdr:cNvSpPr/>
      </xdr:nvSpPr>
      <xdr:spPr>
        <a:xfrm>
          <a:off x="4124325" y="170472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26688</xdr:rowOff>
    </xdr:from>
    <xdr:ext cx="405111" cy="259045"/>
    <xdr:sp macro="" textlink="">
      <xdr:nvSpPr>
        <xdr:cNvPr id="408" name="【保健所】&#10;有形固定資産減価償却率該当値テキスト">
          <a:extLst>
            <a:ext uri="{FF2B5EF4-FFF2-40B4-BE49-F238E27FC236}">
              <a16:creationId xmlns:a16="http://schemas.microsoft.com/office/drawing/2014/main" id="{4017AF2F-8B73-4054-8EBA-8512765A6715}"/>
            </a:ext>
          </a:extLst>
        </xdr:cNvPr>
        <xdr:cNvSpPr txBox="1"/>
      </xdr:nvSpPr>
      <xdr:spPr>
        <a:xfrm>
          <a:off x="4229100" y="17031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147320</xdr:rowOff>
    </xdr:from>
    <xdr:to>
      <xdr:col>20</xdr:col>
      <xdr:colOff>38100</xdr:colOff>
      <xdr:row>105</xdr:row>
      <xdr:rowOff>77470</xdr:rowOff>
    </xdr:to>
    <xdr:sp macro="" textlink="">
      <xdr:nvSpPr>
        <xdr:cNvPr id="409" name="楕円 408">
          <a:extLst>
            <a:ext uri="{FF2B5EF4-FFF2-40B4-BE49-F238E27FC236}">
              <a16:creationId xmlns:a16="http://schemas.microsoft.com/office/drawing/2014/main" id="{59F9C072-A1C5-4AAD-BFC5-474793629631}"/>
            </a:ext>
          </a:extLst>
        </xdr:cNvPr>
        <xdr:cNvSpPr/>
      </xdr:nvSpPr>
      <xdr:spPr>
        <a:xfrm>
          <a:off x="3381375" y="169843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26670</xdr:rowOff>
    </xdr:from>
    <xdr:to>
      <xdr:col>24</xdr:col>
      <xdr:colOff>63500</xdr:colOff>
      <xdr:row>105</xdr:row>
      <xdr:rowOff>99061</xdr:rowOff>
    </xdr:to>
    <xdr:cxnSp macro="">
      <xdr:nvCxnSpPr>
        <xdr:cNvPr id="410" name="直線コネクタ 409">
          <a:extLst>
            <a:ext uri="{FF2B5EF4-FFF2-40B4-BE49-F238E27FC236}">
              <a16:creationId xmlns:a16="http://schemas.microsoft.com/office/drawing/2014/main" id="{A1D3791F-FDD0-44E5-9315-8ED5B868C1D6}"/>
            </a:ext>
          </a:extLst>
        </xdr:cNvPr>
        <xdr:cNvCxnSpPr/>
      </xdr:nvCxnSpPr>
      <xdr:spPr>
        <a:xfrm>
          <a:off x="3429000" y="17031970"/>
          <a:ext cx="752475" cy="72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63500</xdr:rowOff>
    </xdr:from>
    <xdr:to>
      <xdr:col>15</xdr:col>
      <xdr:colOff>101600</xdr:colOff>
      <xdr:row>104</xdr:row>
      <xdr:rowOff>165100</xdr:rowOff>
    </xdr:to>
    <xdr:sp macro="" textlink="">
      <xdr:nvSpPr>
        <xdr:cNvPr id="411" name="楕円 410">
          <a:extLst>
            <a:ext uri="{FF2B5EF4-FFF2-40B4-BE49-F238E27FC236}">
              <a16:creationId xmlns:a16="http://schemas.microsoft.com/office/drawing/2014/main" id="{6F2F9A05-4E32-4B6A-B85C-3033669FC1AC}"/>
            </a:ext>
          </a:extLst>
        </xdr:cNvPr>
        <xdr:cNvSpPr/>
      </xdr:nvSpPr>
      <xdr:spPr>
        <a:xfrm>
          <a:off x="2571750" y="169068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114300</xdr:rowOff>
    </xdr:from>
    <xdr:to>
      <xdr:col>19</xdr:col>
      <xdr:colOff>177800</xdr:colOff>
      <xdr:row>105</xdr:row>
      <xdr:rowOff>26670</xdr:rowOff>
    </xdr:to>
    <xdr:cxnSp macro="">
      <xdr:nvCxnSpPr>
        <xdr:cNvPr id="412" name="直線コネクタ 411">
          <a:extLst>
            <a:ext uri="{FF2B5EF4-FFF2-40B4-BE49-F238E27FC236}">
              <a16:creationId xmlns:a16="http://schemas.microsoft.com/office/drawing/2014/main" id="{23AE99EE-BADF-4CF9-B517-7D3A734E40F7}"/>
            </a:ext>
          </a:extLst>
        </xdr:cNvPr>
        <xdr:cNvCxnSpPr/>
      </xdr:nvCxnSpPr>
      <xdr:spPr>
        <a:xfrm>
          <a:off x="2619375" y="16954500"/>
          <a:ext cx="809625" cy="77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33020</xdr:rowOff>
    </xdr:from>
    <xdr:to>
      <xdr:col>10</xdr:col>
      <xdr:colOff>165100</xdr:colOff>
      <xdr:row>103</xdr:row>
      <xdr:rowOff>134620</xdr:rowOff>
    </xdr:to>
    <xdr:sp macro="" textlink="">
      <xdr:nvSpPr>
        <xdr:cNvPr id="413" name="楕円 412">
          <a:extLst>
            <a:ext uri="{FF2B5EF4-FFF2-40B4-BE49-F238E27FC236}">
              <a16:creationId xmlns:a16="http://schemas.microsoft.com/office/drawing/2014/main" id="{63EDA5F9-3B26-4411-B12C-E40D60FF6710}"/>
            </a:ext>
          </a:extLst>
        </xdr:cNvPr>
        <xdr:cNvSpPr/>
      </xdr:nvSpPr>
      <xdr:spPr>
        <a:xfrm>
          <a:off x="1781175" y="167081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83820</xdr:rowOff>
    </xdr:from>
    <xdr:to>
      <xdr:col>15</xdr:col>
      <xdr:colOff>50800</xdr:colOff>
      <xdr:row>104</xdr:row>
      <xdr:rowOff>114300</xdr:rowOff>
    </xdr:to>
    <xdr:cxnSp macro="">
      <xdr:nvCxnSpPr>
        <xdr:cNvPr id="414" name="直線コネクタ 413">
          <a:extLst>
            <a:ext uri="{FF2B5EF4-FFF2-40B4-BE49-F238E27FC236}">
              <a16:creationId xmlns:a16="http://schemas.microsoft.com/office/drawing/2014/main" id="{91375D39-B96E-4D07-9303-8F6712690588}"/>
            </a:ext>
          </a:extLst>
        </xdr:cNvPr>
        <xdr:cNvCxnSpPr/>
      </xdr:nvCxnSpPr>
      <xdr:spPr>
        <a:xfrm>
          <a:off x="1828800" y="16765270"/>
          <a:ext cx="790575" cy="189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102</xdr:row>
      <xdr:rowOff>128270</xdr:rowOff>
    </xdr:from>
    <xdr:to>
      <xdr:col>6</xdr:col>
      <xdr:colOff>38100</xdr:colOff>
      <xdr:row>103</xdr:row>
      <xdr:rowOff>58420</xdr:rowOff>
    </xdr:to>
    <xdr:sp macro="" textlink="">
      <xdr:nvSpPr>
        <xdr:cNvPr id="415" name="楕円 414">
          <a:extLst>
            <a:ext uri="{FF2B5EF4-FFF2-40B4-BE49-F238E27FC236}">
              <a16:creationId xmlns:a16="http://schemas.microsoft.com/office/drawing/2014/main" id="{D889CBD1-6E42-4416-B191-3BCAF83A60EB}"/>
            </a:ext>
          </a:extLst>
        </xdr:cNvPr>
        <xdr:cNvSpPr/>
      </xdr:nvSpPr>
      <xdr:spPr>
        <a:xfrm>
          <a:off x="981075" y="166414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7620</xdr:rowOff>
    </xdr:from>
    <xdr:to>
      <xdr:col>10</xdr:col>
      <xdr:colOff>114300</xdr:colOff>
      <xdr:row>103</xdr:row>
      <xdr:rowOff>83820</xdr:rowOff>
    </xdr:to>
    <xdr:cxnSp macro="">
      <xdr:nvCxnSpPr>
        <xdr:cNvPr id="416" name="直線コネクタ 415">
          <a:extLst>
            <a:ext uri="{FF2B5EF4-FFF2-40B4-BE49-F238E27FC236}">
              <a16:creationId xmlns:a16="http://schemas.microsoft.com/office/drawing/2014/main" id="{43C42F27-6068-4F35-A4E4-398A76EEF331}"/>
            </a:ext>
          </a:extLst>
        </xdr:cNvPr>
        <xdr:cNvCxnSpPr/>
      </xdr:nvCxnSpPr>
      <xdr:spPr>
        <a:xfrm>
          <a:off x="1028700" y="16689070"/>
          <a:ext cx="8001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68597</xdr:rowOff>
    </xdr:from>
    <xdr:ext cx="405111" cy="259045"/>
    <xdr:sp macro="" textlink="">
      <xdr:nvSpPr>
        <xdr:cNvPr id="417" name="n_1mainValue【保健所】&#10;有形固定資産減価償却率">
          <a:extLst>
            <a:ext uri="{FF2B5EF4-FFF2-40B4-BE49-F238E27FC236}">
              <a16:creationId xmlns:a16="http://schemas.microsoft.com/office/drawing/2014/main" id="{D2D75B23-1625-46E0-A028-59EE8AA09EF1}"/>
            </a:ext>
          </a:extLst>
        </xdr:cNvPr>
        <xdr:cNvSpPr txBox="1"/>
      </xdr:nvSpPr>
      <xdr:spPr>
        <a:xfrm>
          <a:off x="32391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156227</xdr:rowOff>
    </xdr:from>
    <xdr:ext cx="405111" cy="259045"/>
    <xdr:sp macro="" textlink="">
      <xdr:nvSpPr>
        <xdr:cNvPr id="418" name="n_2mainValue【保健所】&#10;有形固定資産減価償却率">
          <a:extLst>
            <a:ext uri="{FF2B5EF4-FFF2-40B4-BE49-F238E27FC236}">
              <a16:creationId xmlns:a16="http://schemas.microsoft.com/office/drawing/2014/main" id="{65B02F15-B4F0-4328-BBD9-6614B1EB44F9}"/>
            </a:ext>
          </a:extLst>
        </xdr:cNvPr>
        <xdr:cNvSpPr txBox="1"/>
      </xdr:nvSpPr>
      <xdr:spPr>
        <a:xfrm>
          <a:off x="2439044"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125747</xdr:rowOff>
    </xdr:from>
    <xdr:ext cx="405111" cy="259045"/>
    <xdr:sp macro="" textlink="">
      <xdr:nvSpPr>
        <xdr:cNvPr id="419" name="n_3mainValue【保健所】&#10;有形固定資産減価償却率">
          <a:extLst>
            <a:ext uri="{FF2B5EF4-FFF2-40B4-BE49-F238E27FC236}">
              <a16:creationId xmlns:a16="http://schemas.microsoft.com/office/drawing/2014/main" id="{D7A8529C-F9F4-4204-ABD9-AD1EE6343171}"/>
            </a:ext>
          </a:extLst>
        </xdr:cNvPr>
        <xdr:cNvSpPr txBox="1"/>
      </xdr:nvSpPr>
      <xdr:spPr>
        <a:xfrm>
          <a:off x="1648469" y="1680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49547</xdr:rowOff>
    </xdr:from>
    <xdr:ext cx="405111" cy="259045"/>
    <xdr:sp macro="" textlink="">
      <xdr:nvSpPr>
        <xdr:cNvPr id="420" name="n_4mainValue【保健所】&#10;有形固定資産減価償却率">
          <a:extLst>
            <a:ext uri="{FF2B5EF4-FFF2-40B4-BE49-F238E27FC236}">
              <a16:creationId xmlns:a16="http://schemas.microsoft.com/office/drawing/2014/main" id="{C59EC354-EB42-42B2-9B04-54F1529B4D43}"/>
            </a:ext>
          </a:extLst>
        </xdr:cNvPr>
        <xdr:cNvSpPr txBox="1"/>
      </xdr:nvSpPr>
      <xdr:spPr>
        <a:xfrm>
          <a:off x="848369" y="16724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1" name="正方形/長方形 420">
          <a:extLst>
            <a:ext uri="{FF2B5EF4-FFF2-40B4-BE49-F238E27FC236}">
              <a16:creationId xmlns:a16="http://schemas.microsoft.com/office/drawing/2014/main" id="{B8D855E7-302C-4898-850D-FF85BDA44D5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2" name="正方形/長方形 421">
          <a:extLst>
            <a:ext uri="{FF2B5EF4-FFF2-40B4-BE49-F238E27FC236}">
              <a16:creationId xmlns:a16="http://schemas.microsoft.com/office/drawing/2014/main" id="{605A20EB-6515-4256-AB50-F6E921D2032B}"/>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3" name="正方形/長方形 422">
          <a:extLst>
            <a:ext uri="{FF2B5EF4-FFF2-40B4-BE49-F238E27FC236}">
              <a16:creationId xmlns:a16="http://schemas.microsoft.com/office/drawing/2014/main" id="{640C2582-6265-4A19-9C59-7674B858EDF0}"/>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4" name="正方形/長方形 423">
          <a:extLst>
            <a:ext uri="{FF2B5EF4-FFF2-40B4-BE49-F238E27FC236}">
              <a16:creationId xmlns:a16="http://schemas.microsoft.com/office/drawing/2014/main" id="{5E7ACFA9-16B5-4C2C-9075-B75C7843CB5C}"/>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5" name="正方形/長方形 424">
          <a:extLst>
            <a:ext uri="{FF2B5EF4-FFF2-40B4-BE49-F238E27FC236}">
              <a16:creationId xmlns:a16="http://schemas.microsoft.com/office/drawing/2014/main" id="{D3796331-73A4-4989-9A30-38D8411379B3}"/>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6" name="正方形/長方形 425">
          <a:extLst>
            <a:ext uri="{FF2B5EF4-FFF2-40B4-BE49-F238E27FC236}">
              <a16:creationId xmlns:a16="http://schemas.microsoft.com/office/drawing/2014/main" id="{98939C23-84F5-4417-9839-023695CAC0D5}"/>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7" name="テキスト ボックス 426">
          <a:extLst>
            <a:ext uri="{FF2B5EF4-FFF2-40B4-BE49-F238E27FC236}">
              <a16:creationId xmlns:a16="http://schemas.microsoft.com/office/drawing/2014/main" id="{83ADD66B-7694-4F8A-AC26-7A9F4192D39A}"/>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8" name="直線コネクタ 427">
          <a:extLst>
            <a:ext uri="{FF2B5EF4-FFF2-40B4-BE49-F238E27FC236}">
              <a16:creationId xmlns:a16="http://schemas.microsoft.com/office/drawing/2014/main" id="{6B9E7092-F696-4D05-B233-07F0765DEBB1}"/>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9" name="直線コネクタ 428">
          <a:extLst>
            <a:ext uri="{FF2B5EF4-FFF2-40B4-BE49-F238E27FC236}">
              <a16:creationId xmlns:a16="http://schemas.microsoft.com/office/drawing/2014/main" id="{860D55D8-4D96-465C-8E04-E21C8CE80541}"/>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0" name="テキスト ボックス 429">
          <a:extLst>
            <a:ext uri="{FF2B5EF4-FFF2-40B4-BE49-F238E27FC236}">
              <a16:creationId xmlns:a16="http://schemas.microsoft.com/office/drawing/2014/main" id="{797F715E-6360-45C7-8140-43A0F1A2287C}"/>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1" name="直線コネクタ 430">
          <a:extLst>
            <a:ext uri="{FF2B5EF4-FFF2-40B4-BE49-F238E27FC236}">
              <a16:creationId xmlns:a16="http://schemas.microsoft.com/office/drawing/2014/main" id="{353C4796-CB8E-4542-998C-01E531A34D69}"/>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2" name="テキスト ボックス 431">
          <a:extLst>
            <a:ext uri="{FF2B5EF4-FFF2-40B4-BE49-F238E27FC236}">
              <a16:creationId xmlns:a16="http://schemas.microsoft.com/office/drawing/2014/main" id="{E4CDB4ED-1C89-487F-B59A-6F0D4E9DC657}"/>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3" name="直線コネクタ 432">
          <a:extLst>
            <a:ext uri="{FF2B5EF4-FFF2-40B4-BE49-F238E27FC236}">
              <a16:creationId xmlns:a16="http://schemas.microsoft.com/office/drawing/2014/main" id="{826BE760-7CE0-49DC-88F5-EFE2E008BF9E}"/>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4" name="テキスト ボックス 433">
          <a:extLst>
            <a:ext uri="{FF2B5EF4-FFF2-40B4-BE49-F238E27FC236}">
              <a16:creationId xmlns:a16="http://schemas.microsoft.com/office/drawing/2014/main" id="{91F61FC2-6DDC-4753-8A3E-2240436D4E0E}"/>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5" name="直線コネクタ 434">
          <a:extLst>
            <a:ext uri="{FF2B5EF4-FFF2-40B4-BE49-F238E27FC236}">
              <a16:creationId xmlns:a16="http://schemas.microsoft.com/office/drawing/2014/main" id="{AECB0896-A017-460B-A403-58283480AE4C}"/>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6" name="テキスト ボックス 435">
          <a:extLst>
            <a:ext uri="{FF2B5EF4-FFF2-40B4-BE49-F238E27FC236}">
              <a16:creationId xmlns:a16="http://schemas.microsoft.com/office/drawing/2014/main" id="{B415B3DF-4E45-429A-95AB-035AAFCEC8F8}"/>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7" name="直線コネクタ 436">
          <a:extLst>
            <a:ext uri="{FF2B5EF4-FFF2-40B4-BE49-F238E27FC236}">
              <a16:creationId xmlns:a16="http://schemas.microsoft.com/office/drawing/2014/main" id="{5D4D0873-479D-4DE8-B666-52FBF7BDD99F}"/>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8" name="テキスト ボックス 437">
          <a:extLst>
            <a:ext uri="{FF2B5EF4-FFF2-40B4-BE49-F238E27FC236}">
              <a16:creationId xmlns:a16="http://schemas.microsoft.com/office/drawing/2014/main" id="{953827DF-48A0-4453-8D77-B82216A5F961}"/>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9" name="直線コネクタ 438">
          <a:extLst>
            <a:ext uri="{FF2B5EF4-FFF2-40B4-BE49-F238E27FC236}">
              <a16:creationId xmlns:a16="http://schemas.microsoft.com/office/drawing/2014/main" id="{BD8C4931-BD46-4BB7-9A46-11A1B2DFF891}"/>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0" name="テキスト ボックス 439">
          <a:extLst>
            <a:ext uri="{FF2B5EF4-FFF2-40B4-BE49-F238E27FC236}">
              <a16:creationId xmlns:a16="http://schemas.microsoft.com/office/drawing/2014/main" id="{0BD2FF63-DF7E-4EAE-B921-E4002F074F22}"/>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1" name="【保健所】&#10;一人当たり面積グラフ枠">
          <a:extLst>
            <a:ext uri="{FF2B5EF4-FFF2-40B4-BE49-F238E27FC236}">
              <a16:creationId xmlns:a16="http://schemas.microsoft.com/office/drawing/2014/main" id="{8F27D49D-68B4-4396-9ED2-29A5BEB17CF6}"/>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2" name="直線コネクタ 441">
          <a:extLst>
            <a:ext uri="{FF2B5EF4-FFF2-40B4-BE49-F238E27FC236}">
              <a16:creationId xmlns:a16="http://schemas.microsoft.com/office/drawing/2014/main" id="{094039BF-DF50-4E8C-AC7B-5595A4790918}"/>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3" name="【保健所】&#10;一人当たり面積最小値テキスト">
          <a:extLst>
            <a:ext uri="{FF2B5EF4-FFF2-40B4-BE49-F238E27FC236}">
              <a16:creationId xmlns:a16="http://schemas.microsoft.com/office/drawing/2014/main" id="{08235805-9376-4E7B-B084-0F6DF892E115}"/>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4" name="直線コネクタ 443">
          <a:extLst>
            <a:ext uri="{FF2B5EF4-FFF2-40B4-BE49-F238E27FC236}">
              <a16:creationId xmlns:a16="http://schemas.microsoft.com/office/drawing/2014/main" id="{22C2727A-B478-456A-822C-C04A35831305}"/>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5" name="【保健所】&#10;一人当たり面積最大値テキスト">
          <a:extLst>
            <a:ext uri="{FF2B5EF4-FFF2-40B4-BE49-F238E27FC236}">
              <a16:creationId xmlns:a16="http://schemas.microsoft.com/office/drawing/2014/main" id="{A039F9D6-ED19-4EB5-B7D8-4A7076EA52EA}"/>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6" name="直線コネクタ 445">
          <a:extLst>
            <a:ext uri="{FF2B5EF4-FFF2-40B4-BE49-F238E27FC236}">
              <a16:creationId xmlns:a16="http://schemas.microsoft.com/office/drawing/2014/main" id="{EC820F3D-140F-4CD2-8F64-CC3820D90389}"/>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10177</xdr:rowOff>
    </xdr:from>
    <xdr:ext cx="469744" cy="259045"/>
    <xdr:sp macro="" textlink="">
      <xdr:nvSpPr>
        <xdr:cNvPr id="447" name="【保健所】&#10;一人当たり面積平均値テキスト">
          <a:extLst>
            <a:ext uri="{FF2B5EF4-FFF2-40B4-BE49-F238E27FC236}">
              <a16:creationId xmlns:a16="http://schemas.microsoft.com/office/drawing/2014/main" id="{0897F755-FF51-46FF-83B7-A8AEB14FDECD}"/>
            </a:ext>
          </a:extLst>
        </xdr:cNvPr>
        <xdr:cNvSpPr txBox="1"/>
      </xdr:nvSpPr>
      <xdr:spPr>
        <a:xfrm>
          <a:off x="9477375" y="170091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48" name="フローチャート: 判断 447">
          <a:extLst>
            <a:ext uri="{FF2B5EF4-FFF2-40B4-BE49-F238E27FC236}">
              <a16:creationId xmlns:a16="http://schemas.microsoft.com/office/drawing/2014/main" id="{A268CA4F-94AC-43B9-AB18-9FE062246668}"/>
            </a:ext>
          </a:extLst>
        </xdr:cNvPr>
        <xdr:cNvSpPr/>
      </xdr:nvSpPr>
      <xdr:spPr>
        <a:xfrm>
          <a:off x="9401175" y="171640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49" name="フローチャート: 判断 448">
          <a:extLst>
            <a:ext uri="{FF2B5EF4-FFF2-40B4-BE49-F238E27FC236}">
              <a16:creationId xmlns:a16="http://schemas.microsoft.com/office/drawing/2014/main" id="{56E80FDD-A73F-42F0-BEF2-8D7C1703C049}"/>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104</xdr:row>
      <xdr:rowOff>105427</xdr:rowOff>
    </xdr:from>
    <xdr:ext cx="469744" cy="259045"/>
    <xdr:sp macro="" textlink="">
      <xdr:nvSpPr>
        <xdr:cNvPr id="450" name="n_1aveValue【保健所】&#10;一人当たり面積">
          <a:extLst>
            <a:ext uri="{FF2B5EF4-FFF2-40B4-BE49-F238E27FC236}">
              <a16:creationId xmlns:a16="http://schemas.microsoft.com/office/drawing/2014/main" id="{2BF1B83C-824A-4440-BA16-9C3717D3E08A}"/>
            </a:ext>
          </a:extLst>
        </xdr:cNvPr>
        <xdr:cNvSpPr txBox="1"/>
      </xdr:nvSpPr>
      <xdr:spPr>
        <a:xfrm>
          <a:off x="845827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105</xdr:row>
      <xdr:rowOff>158750</xdr:rowOff>
    </xdr:from>
    <xdr:to>
      <xdr:col>46</xdr:col>
      <xdr:colOff>38100</xdr:colOff>
      <xdr:row>106</xdr:row>
      <xdr:rowOff>88900</xdr:rowOff>
    </xdr:to>
    <xdr:sp macro="" textlink="">
      <xdr:nvSpPr>
        <xdr:cNvPr id="451" name="フローチャート: 判断 450">
          <a:extLst>
            <a:ext uri="{FF2B5EF4-FFF2-40B4-BE49-F238E27FC236}">
              <a16:creationId xmlns:a16="http://schemas.microsoft.com/office/drawing/2014/main" id="{B71D7660-ACAD-42C9-B2D2-9E6338FCF95D}"/>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104</xdr:row>
      <xdr:rowOff>105427</xdr:rowOff>
    </xdr:from>
    <xdr:ext cx="469744" cy="259045"/>
    <xdr:sp macro="" textlink="">
      <xdr:nvSpPr>
        <xdr:cNvPr id="452" name="n_2aveValue【保健所】&#10;一人当たり面積">
          <a:extLst>
            <a:ext uri="{FF2B5EF4-FFF2-40B4-BE49-F238E27FC236}">
              <a16:creationId xmlns:a16="http://schemas.microsoft.com/office/drawing/2014/main" id="{8AC561F0-4BEC-4A1A-861E-16E637603FEA}"/>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105</xdr:row>
      <xdr:rowOff>158750</xdr:rowOff>
    </xdr:from>
    <xdr:to>
      <xdr:col>41</xdr:col>
      <xdr:colOff>101600</xdr:colOff>
      <xdr:row>106</xdr:row>
      <xdr:rowOff>88900</xdr:rowOff>
    </xdr:to>
    <xdr:sp macro="" textlink="">
      <xdr:nvSpPr>
        <xdr:cNvPr id="453" name="フローチャート: 判断 452">
          <a:extLst>
            <a:ext uri="{FF2B5EF4-FFF2-40B4-BE49-F238E27FC236}">
              <a16:creationId xmlns:a16="http://schemas.microsoft.com/office/drawing/2014/main" id="{5813E04C-9570-4546-B956-49C569E8E579}"/>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104</xdr:row>
      <xdr:rowOff>105427</xdr:rowOff>
    </xdr:from>
    <xdr:ext cx="469744" cy="259045"/>
    <xdr:sp macro="" textlink="">
      <xdr:nvSpPr>
        <xdr:cNvPr id="454" name="n_3aveValue【保健所】&#10;一人当たり面積">
          <a:extLst>
            <a:ext uri="{FF2B5EF4-FFF2-40B4-BE49-F238E27FC236}">
              <a16:creationId xmlns:a16="http://schemas.microsoft.com/office/drawing/2014/main" id="{A7778800-DC59-4BCB-8682-9C096BCB13BD}"/>
            </a:ext>
          </a:extLst>
        </xdr:cNvPr>
        <xdr:cNvSpPr txBox="1"/>
      </xdr:nvSpPr>
      <xdr:spPr>
        <a:xfrm>
          <a:off x="68676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105</xdr:row>
      <xdr:rowOff>82550</xdr:rowOff>
    </xdr:from>
    <xdr:to>
      <xdr:col>36</xdr:col>
      <xdr:colOff>165100</xdr:colOff>
      <xdr:row>106</xdr:row>
      <xdr:rowOff>12700</xdr:rowOff>
    </xdr:to>
    <xdr:sp macro="" textlink="">
      <xdr:nvSpPr>
        <xdr:cNvPr id="455" name="フローチャート: 判断 454">
          <a:extLst>
            <a:ext uri="{FF2B5EF4-FFF2-40B4-BE49-F238E27FC236}">
              <a16:creationId xmlns:a16="http://schemas.microsoft.com/office/drawing/2014/main" id="{086F21C5-3FD2-47E2-87B8-5C5AC52183EC}"/>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104</xdr:row>
      <xdr:rowOff>29227</xdr:rowOff>
    </xdr:from>
    <xdr:ext cx="469744" cy="259045"/>
    <xdr:sp macro="" textlink="">
      <xdr:nvSpPr>
        <xdr:cNvPr id="456" name="n_4aveValue【保健所】&#10;一人当たり面積">
          <a:extLst>
            <a:ext uri="{FF2B5EF4-FFF2-40B4-BE49-F238E27FC236}">
              <a16:creationId xmlns:a16="http://schemas.microsoft.com/office/drawing/2014/main" id="{3749AB16-1A2A-4F88-9A19-2F93FC220697}"/>
            </a:ext>
          </a:extLst>
        </xdr:cNvPr>
        <xdr:cNvSpPr txBox="1"/>
      </xdr:nvSpPr>
      <xdr:spPr>
        <a:xfrm>
          <a:off x="60675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2F7B3650-C9B8-47C5-97B9-6E7DBB7BC02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9F4F8488-F606-4494-9F6D-871F83216830}"/>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AC850F63-CA8A-4377-8BD5-A58566075D6E}"/>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B940A4C7-DA50-4755-B689-E525FADF90F3}"/>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6383B571-5A16-4881-8B82-878F66DF42D9}"/>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139700</xdr:rowOff>
    </xdr:from>
    <xdr:to>
      <xdr:col>55</xdr:col>
      <xdr:colOff>50800</xdr:colOff>
      <xdr:row>107</xdr:row>
      <xdr:rowOff>69850</xdr:rowOff>
    </xdr:to>
    <xdr:sp macro="" textlink="">
      <xdr:nvSpPr>
        <xdr:cNvPr id="462" name="楕円 461">
          <a:extLst>
            <a:ext uri="{FF2B5EF4-FFF2-40B4-BE49-F238E27FC236}">
              <a16:creationId xmlns:a16="http://schemas.microsoft.com/office/drawing/2014/main" id="{314B310D-811A-4F1F-B0BE-A42C700C38A7}"/>
            </a:ext>
          </a:extLst>
        </xdr:cNvPr>
        <xdr:cNvSpPr/>
      </xdr:nvSpPr>
      <xdr:spPr>
        <a:xfrm>
          <a:off x="9401175" y="173069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54627</xdr:rowOff>
    </xdr:from>
    <xdr:ext cx="469744" cy="259045"/>
    <xdr:sp macro="" textlink="">
      <xdr:nvSpPr>
        <xdr:cNvPr id="463" name="【保健所】&#10;一人当たり面積該当値テキスト">
          <a:extLst>
            <a:ext uri="{FF2B5EF4-FFF2-40B4-BE49-F238E27FC236}">
              <a16:creationId xmlns:a16="http://schemas.microsoft.com/office/drawing/2014/main" id="{5E6E2795-2EFF-491C-8654-2CB1EA61CAF3}"/>
            </a:ext>
          </a:extLst>
        </xdr:cNvPr>
        <xdr:cNvSpPr txBox="1"/>
      </xdr:nvSpPr>
      <xdr:spPr>
        <a:xfrm>
          <a:off x="9477375" y="1721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139700</xdr:rowOff>
    </xdr:from>
    <xdr:to>
      <xdr:col>50</xdr:col>
      <xdr:colOff>165100</xdr:colOff>
      <xdr:row>107</xdr:row>
      <xdr:rowOff>69850</xdr:rowOff>
    </xdr:to>
    <xdr:sp macro="" textlink="">
      <xdr:nvSpPr>
        <xdr:cNvPr id="464" name="楕円 463">
          <a:extLst>
            <a:ext uri="{FF2B5EF4-FFF2-40B4-BE49-F238E27FC236}">
              <a16:creationId xmlns:a16="http://schemas.microsoft.com/office/drawing/2014/main" id="{27BE1AF7-1DC4-44A1-8683-8B0025190D79}"/>
            </a:ext>
          </a:extLst>
        </xdr:cNvPr>
        <xdr:cNvSpPr/>
      </xdr:nvSpPr>
      <xdr:spPr>
        <a:xfrm>
          <a:off x="86391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19050</xdr:rowOff>
    </xdr:from>
    <xdr:to>
      <xdr:col>55</xdr:col>
      <xdr:colOff>0</xdr:colOff>
      <xdr:row>107</xdr:row>
      <xdr:rowOff>19050</xdr:rowOff>
    </xdr:to>
    <xdr:cxnSp macro="">
      <xdr:nvCxnSpPr>
        <xdr:cNvPr id="465" name="直線コネクタ 464">
          <a:extLst>
            <a:ext uri="{FF2B5EF4-FFF2-40B4-BE49-F238E27FC236}">
              <a16:creationId xmlns:a16="http://schemas.microsoft.com/office/drawing/2014/main" id="{D2725EBB-7312-44A6-A6EB-FFCDF5165F87}"/>
            </a:ext>
          </a:extLst>
        </xdr:cNvPr>
        <xdr:cNvCxnSpPr/>
      </xdr:nvCxnSpPr>
      <xdr:spPr>
        <a:xfrm>
          <a:off x="8686800" y="173450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139700</xdr:rowOff>
    </xdr:from>
    <xdr:to>
      <xdr:col>46</xdr:col>
      <xdr:colOff>38100</xdr:colOff>
      <xdr:row>107</xdr:row>
      <xdr:rowOff>69850</xdr:rowOff>
    </xdr:to>
    <xdr:sp macro="" textlink="">
      <xdr:nvSpPr>
        <xdr:cNvPr id="466" name="楕円 465">
          <a:extLst>
            <a:ext uri="{FF2B5EF4-FFF2-40B4-BE49-F238E27FC236}">
              <a16:creationId xmlns:a16="http://schemas.microsoft.com/office/drawing/2014/main" id="{AAE0BC65-BB96-45CD-BDEE-628F8F0094A6}"/>
            </a:ext>
          </a:extLst>
        </xdr:cNvPr>
        <xdr:cNvSpPr/>
      </xdr:nvSpPr>
      <xdr:spPr>
        <a:xfrm>
          <a:off x="78390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19050</xdr:rowOff>
    </xdr:from>
    <xdr:to>
      <xdr:col>50</xdr:col>
      <xdr:colOff>114300</xdr:colOff>
      <xdr:row>107</xdr:row>
      <xdr:rowOff>19050</xdr:rowOff>
    </xdr:to>
    <xdr:cxnSp macro="">
      <xdr:nvCxnSpPr>
        <xdr:cNvPr id="467" name="直線コネクタ 466">
          <a:extLst>
            <a:ext uri="{FF2B5EF4-FFF2-40B4-BE49-F238E27FC236}">
              <a16:creationId xmlns:a16="http://schemas.microsoft.com/office/drawing/2014/main" id="{B3518584-46FC-4244-A775-FC7E2E6E5177}"/>
            </a:ext>
          </a:extLst>
        </xdr:cNvPr>
        <xdr:cNvCxnSpPr/>
      </xdr:nvCxnSpPr>
      <xdr:spPr>
        <a:xfrm>
          <a:off x="7886700" y="173450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139700</xdr:rowOff>
    </xdr:from>
    <xdr:to>
      <xdr:col>41</xdr:col>
      <xdr:colOff>101600</xdr:colOff>
      <xdr:row>107</xdr:row>
      <xdr:rowOff>69850</xdr:rowOff>
    </xdr:to>
    <xdr:sp macro="" textlink="">
      <xdr:nvSpPr>
        <xdr:cNvPr id="468" name="楕円 467">
          <a:extLst>
            <a:ext uri="{FF2B5EF4-FFF2-40B4-BE49-F238E27FC236}">
              <a16:creationId xmlns:a16="http://schemas.microsoft.com/office/drawing/2014/main" id="{8550B3D7-708C-4900-B603-376BB963E428}"/>
            </a:ext>
          </a:extLst>
        </xdr:cNvPr>
        <xdr:cNvSpPr/>
      </xdr:nvSpPr>
      <xdr:spPr>
        <a:xfrm>
          <a:off x="7029450"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19050</xdr:rowOff>
    </xdr:from>
    <xdr:to>
      <xdr:col>45</xdr:col>
      <xdr:colOff>177800</xdr:colOff>
      <xdr:row>107</xdr:row>
      <xdr:rowOff>19050</xdr:rowOff>
    </xdr:to>
    <xdr:cxnSp macro="">
      <xdr:nvCxnSpPr>
        <xdr:cNvPr id="469" name="直線コネクタ 468">
          <a:extLst>
            <a:ext uri="{FF2B5EF4-FFF2-40B4-BE49-F238E27FC236}">
              <a16:creationId xmlns:a16="http://schemas.microsoft.com/office/drawing/2014/main" id="{EAE6B253-A5EB-4041-8727-5A821C4C5B7A}"/>
            </a:ext>
          </a:extLst>
        </xdr:cNvPr>
        <xdr:cNvCxnSpPr/>
      </xdr:nvCxnSpPr>
      <xdr:spPr>
        <a:xfrm>
          <a:off x="7077075" y="17345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139700</xdr:rowOff>
    </xdr:from>
    <xdr:to>
      <xdr:col>36</xdr:col>
      <xdr:colOff>165100</xdr:colOff>
      <xdr:row>107</xdr:row>
      <xdr:rowOff>69850</xdr:rowOff>
    </xdr:to>
    <xdr:sp macro="" textlink="">
      <xdr:nvSpPr>
        <xdr:cNvPr id="470" name="楕円 469">
          <a:extLst>
            <a:ext uri="{FF2B5EF4-FFF2-40B4-BE49-F238E27FC236}">
              <a16:creationId xmlns:a16="http://schemas.microsoft.com/office/drawing/2014/main" id="{512D2246-86B6-4056-92D8-8E877F0BF0AE}"/>
            </a:ext>
          </a:extLst>
        </xdr:cNvPr>
        <xdr:cNvSpPr/>
      </xdr:nvSpPr>
      <xdr:spPr>
        <a:xfrm>
          <a:off x="62388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19050</xdr:rowOff>
    </xdr:from>
    <xdr:to>
      <xdr:col>41</xdr:col>
      <xdr:colOff>50800</xdr:colOff>
      <xdr:row>107</xdr:row>
      <xdr:rowOff>19050</xdr:rowOff>
    </xdr:to>
    <xdr:cxnSp macro="">
      <xdr:nvCxnSpPr>
        <xdr:cNvPr id="471" name="直線コネクタ 470">
          <a:extLst>
            <a:ext uri="{FF2B5EF4-FFF2-40B4-BE49-F238E27FC236}">
              <a16:creationId xmlns:a16="http://schemas.microsoft.com/office/drawing/2014/main" id="{2FA754CC-FC1F-4EA1-A1A6-96F90FC38A44}"/>
            </a:ext>
          </a:extLst>
        </xdr:cNvPr>
        <xdr:cNvCxnSpPr/>
      </xdr:nvCxnSpPr>
      <xdr:spPr>
        <a:xfrm>
          <a:off x="6286500" y="17345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60977</xdr:rowOff>
    </xdr:from>
    <xdr:ext cx="469744" cy="259045"/>
    <xdr:sp macro="" textlink="">
      <xdr:nvSpPr>
        <xdr:cNvPr id="472" name="n_1mainValue【保健所】&#10;一人当たり面積">
          <a:extLst>
            <a:ext uri="{FF2B5EF4-FFF2-40B4-BE49-F238E27FC236}">
              <a16:creationId xmlns:a16="http://schemas.microsoft.com/office/drawing/2014/main" id="{4A409B06-FA01-4157-A851-FF6241E38D42}"/>
            </a:ext>
          </a:extLst>
        </xdr:cNvPr>
        <xdr:cNvSpPr txBox="1"/>
      </xdr:nvSpPr>
      <xdr:spPr>
        <a:xfrm>
          <a:off x="845827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60977</xdr:rowOff>
    </xdr:from>
    <xdr:ext cx="469744" cy="259045"/>
    <xdr:sp macro="" textlink="">
      <xdr:nvSpPr>
        <xdr:cNvPr id="473" name="n_2mainValue【保健所】&#10;一人当たり面積">
          <a:extLst>
            <a:ext uri="{FF2B5EF4-FFF2-40B4-BE49-F238E27FC236}">
              <a16:creationId xmlns:a16="http://schemas.microsoft.com/office/drawing/2014/main" id="{FD3424AA-83F8-4D77-BFC6-50D215642B53}"/>
            </a:ext>
          </a:extLst>
        </xdr:cNvPr>
        <xdr:cNvSpPr txBox="1"/>
      </xdr:nvSpPr>
      <xdr:spPr>
        <a:xfrm>
          <a:off x="767722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60977</xdr:rowOff>
    </xdr:from>
    <xdr:ext cx="469744" cy="259045"/>
    <xdr:sp macro="" textlink="">
      <xdr:nvSpPr>
        <xdr:cNvPr id="474" name="n_3mainValue【保健所】&#10;一人当たり面積">
          <a:extLst>
            <a:ext uri="{FF2B5EF4-FFF2-40B4-BE49-F238E27FC236}">
              <a16:creationId xmlns:a16="http://schemas.microsoft.com/office/drawing/2014/main" id="{D4998AAA-AF60-4AE9-B5DB-511254E09B27}"/>
            </a:ext>
          </a:extLst>
        </xdr:cNvPr>
        <xdr:cNvSpPr txBox="1"/>
      </xdr:nvSpPr>
      <xdr:spPr>
        <a:xfrm>
          <a:off x="68676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60977</xdr:rowOff>
    </xdr:from>
    <xdr:ext cx="469744" cy="259045"/>
    <xdr:sp macro="" textlink="">
      <xdr:nvSpPr>
        <xdr:cNvPr id="475" name="n_4mainValue【保健所】&#10;一人当たり面積">
          <a:extLst>
            <a:ext uri="{FF2B5EF4-FFF2-40B4-BE49-F238E27FC236}">
              <a16:creationId xmlns:a16="http://schemas.microsoft.com/office/drawing/2014/main" id="{11914346-AB5E-455E-B8D2-C7A422089106}"/>
            </a:ext>
          </a:extLst>
        </xdr:cNvPr>
        <xdr:cNvSpPr txBox="1"/>
      </xdr:nvSpPr>
      <xdr:spPr>
        <a:xfrm>
          <a:off x="60675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6" name="正方形/長方形 475">
          <a:extLst>
            <a:ext uri="{FF2B5EF4-FFF2-40B4-BE49-F238E27FC236}">
              <a16:creationId xmlns:a16="http://schemas.microsoft.com/office/drawing/2014/main" id="{FFB86665-A623-49D2-B236-D7105D67B2B7}"/>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7" name="正方形/長方形 476">
          <a:extLst>
            <a:ext uri="{FF2B5EF4-FFF2-40B4-BE49-F238E27FC236}">
              <a16:creationId xmlns:a16="http://schemas.microsoft.com/office/drawing/2014/main" id="{66F327F9-4860-4625-8229-B225CE166783}"/>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8" name="正方形/長方形 477">
          <a:extLst>
            <a:ext uri="{FF2B5EF4-FFF2-40B4-BE49-F238E27FC236}">
              <a16:creationId xmlns:a16="http://schemas.microsoft.com/office/drawing/2014/main" id="{E1BB8361-A7F9-4085-95A4-8000F6886BD3}"/>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9" name="正方形/長方形 478">
          <a:extLst>
            <a:ext uri="{FF2B5EF4-FFF2-40B4-BE49-F238E27FC236}">
              <a16:creationId xmlns:a16="http://schemas.microsoft.com/office/drawing/2014/main" id="{ED59FB6B-47C1-46A0-9355-EFFC08192B40}"/>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0" name="正方形/長方形 479">
          <a:extLst>
            <a:ext uri="{FF2B5EF4-FFF2-40B4-BE49-F238E27FC236}">
              <a16:creationId xmlns:a16="http://schemas.microsoft.com/office/drawing/2014/main" id="{FC433E35-5269-404A-838D-9C1CF2E95CD2}"/>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1" name="正方形/長方形 480">
          <a:extLst>
            <a:ext uri="{FF2B5EF4-FFF2-40B4-BE49-F238E27FC236}">
              <a16:creationId xmlns:a16="http://schemas.microsoft.com/office/drawing/2014/main" id="{E6A7BB34-2D05-4245-AD64-EF8ECABD0B4A}"/>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2" name="テキスト ボックス 481">
          <a:extLst>
            <a:ext uri="{FF2B5EF4-FFF2-40B4-BE49-F238E27FC236}">
              <a16:creationId xmlns:a16="http://schemas.microsoft.com/office/drawing/2014/main" id="{C2397928-8A52-4A34-829A-2C37FA769AF1}"/>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3" name="直線コネクタ 482">
          <a:extLst>
            <a:ext uri="{FF2B5EF4-FFF2-40B4-BE49-F238E27FC236}">
              <a16:creationId xmlns:a16="http://schemas.microsoft.com/office/drawing/2014/main" id="{1294D52C-62D3-4428-BD86-4BBC532BB2E6}"/>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4" name="テキスト ボックス 483">
          <a:extLst>
            <a:ext uri="{FF2B5EF4-FFF2-40B4-BE49-F238E27FC236}">
              <a16:creationId xmlns:a16="http://schemas.microsoft.com/office/drawing/2014/main" id="{999E50F5-A8AD-48E9-A2DC-6A9F4321B80C}"/>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5" name="直線コネクタ 484">
          <a:extLst>
            <a:ext uri="{FF2B5EF4-FFF2-40B4-BE49-F238E27FC236}">
              <a16:creationId xmlns:a16="http://schemas.microsoft.com/office/drawing/2014/main" id="{CF1143C1-91FE-4C82-9AD4-A2D7C160448B}"/>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6" name="テキスト ボックス 485">
          <a:extLst>
            <a:ext uri="{FF2B5EF4-FFF2-40B4-BE49-F238E27FC236}">
              <a16:creationId xmlns:a16="http://schemas.microsoft.com/office/drawing/2014/main" id="{45DD74CA-8D96-4016-908C-C54B68A5BA5D}"/>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7" name="直線コネクタ 486">
          <a:extLst>
            <a:ext uri="{FF2B5EF4-FFF2-40B4-BE49-F238E27FC236}">
              <a16:creationId xmlns:a16="http://schemas.microsoft.com/office/drawing/2014/main" id="{0377BD74-F6FF-451C-B536-6FE49ABE79A6}"/>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8" name="テキスト ボックス 487">
          <a:extLst>
            <a:ext uri="{FF2B5EF4-FFF2-40B4-BE49-F238E27FC236}">
              <a16:creationId xmlns:a16="http://schemas.microsoft.com/office/drawing/2014/main" id="{99FE995D-7590-4810-8097-FD1F5DC1ECFD}"/>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9" name="直線コネクタ 488">
          <a:extLst>
            <a:ext uri="{FF2B5EF4-FFF2-40B4-BE49-F238E27FC236}">
              <a16:creationId xmlns:a16="http://schemas.microsoft.com/office/drawing/2014/main" id="{649936F2-03A3-4524-8F3A-EAEBC3C49BF1}"/>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0" name="テキスト ボックス 489">
          <a:extLst>
            <a:ext uri="{FF2B5EF4-FFF2-40B4-BE49-F238E27FC236}">
              <a16:creationId xmlns:a16="http://schemas.microsoft.com/office/drawing/2014/main" id="{521AA5CE-7A54-498A-A42B-09C0A39B9A88}"/>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1" name="直線コネクタ 490">
          <a:extLst>
            <a:ext uri="{FF2B5EF4-FFF2-40B4-BE49-F238E27FC236}">
              <a16:creationId xmlns:a16="http://schemas.microsoft.com/office/drawing/2014/main" id="{31A493CF-DEE3-4E9E-A523-A4FBEAD24303}"/>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2" name="テキスト ボックス 491">
          <a:extLst>
            <a:ext uri="{FF2B5EF4-FFF2-40B4-BE49-F238E27FC236}">
              <a16:creationId xmlns:a16="http://schemas.microsoft.com/office/drawing/2014/main" id="{BE4FE66B-0A05-4F5E-A5AB-5BD8CDA1D308}"/>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3" name="直線コネクタ 492">
          <a:extLst>
            <a:ext uri="{FF2B5EF4-FFF2-40B4-BE49-F238E27FC236}">
              <a16:creationId xmlns:a16="http://schemas.microsoft.com/office/drawing/2014/main" id="{421582EE-1D9F-467D-B28E-3727A2FBF548}"/>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4" name="テキスト ボックス 493">
          <a:extLst>
            <a:ext uri="{FF2B5EF4-FFF2-40B4-BE49-F238E27FC236}">
              <a16:creationId xmlns:a16="http://schemas.microsoft.com/office/drawing/2014/main" id="{8541E720-FEF5-4318-8312-903EC896DE8D}"/>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5" name="直線コネクタ 494">
          <a:extLst>
            <a:ext uri="{FF2B5EF4-FFF2-40B4-BE49-F238E27FC236}">
              <a16:creationId xmlns:a16="http://schemas.microsoft.com/office/drawing/2014/main" id="{E216E6AA-E8D6-4FD9-B7C2-85F4A4F95E66}"/>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6" name="テキスト ボックス 495">
          <a:extLst>
            <a:ext uri="{FF2B5EF4-FFF2-40B4-BE49-F238E27FC236}">
              <a16:creationId xmlns:a16="http://schemas.microsoft.com/office/drawing/2014/main" id="{8D2A116E-542A-48A3-A59B-F486DE22F351}"/>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7" name="【試験研究機関】&#10;有形固定資産減価償却率グラフ枠">
          <a:extLst>
            <a:ext uri="{FF2B5EF4-FFF2-40B4-BE49-F238E27FC236}">
              <a16:creationId xmlns:a16="http://schemas.microsoft.com/office/drawing/2014/main" id="{3862BF41-98F6-4962-92CF-B1BAF03DFC27}"/>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53340</xdr:rowOff>
    </xdr:from>
    <xdr:to>
      <xdr:col>85</xdr:col>
      <xdr:colOff>126364</xdr:colOff>
      <xdr:row>40</xdr:row>
      <xdr:rowOff>99060</xdr:rowOff>
    </xdr:to>
    <xdr:cxnSp macro="">
      <xdr:nvCxnSpPr>
        <xdr:cNvPr id="498" name="直線コネクタ 497">
          <a:extLst>
            <a:ext uri="{FF2B5EF4-FFF2-40B4-BE49-F238E27FC236}">
              <a16:creationId xmlns:a16="http://schemas.microsoft.com/office/drawing/2014/main" id="{A66FE977-BC08-489E-B3D7-F5B0B0DEA570}"/>
            </a:ext>
          </a:extLst>
        </xdr:cNvPr>
        <xdr:cNvCxnSpPr/>
      </xdr:nvCxnSpPr>
      <xdr:spPr>
        <a:xfrm flipV="1">
          <a:off x="14695170" y="5555615"/>
          <a:ext cx="1269" cy="1023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102887</xdr:rowOff>
    </xdr:from>
    <xdr:ext cx="405111" cy="259045"/>
    <xdr:sp macro="" textlink="">
      <xdr:nvSpPr>
        <xdr:cNvPr id="499" name="【試験研究機関】&#10;有形固定資産減価償却率最小値テキスト">
          <a:extLst>
            <a:ext uri="{FF2B5EF4-FFF2-40B4-BE49-F238E27FC236}">
              <a16:creationId xmlns:a16="http://schemas.microsoft.com/office/drawing/2014/main" id="{C46732C7-A274-4590-9C09-61768F40A0E4}"/>
            </a:ext>
          </a:extLst>
        </xdr:cNvPr>
        <xdr:cNvSpPr txBox="1"/>
      </xdr:nvSpPr>
      <xdr:spPr>
        <a:xfrm>
          <a:off x="14744700" y="6583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99060</xdr:rowOff>
    </xdr:from>
    <xdr:to>
      <xdr:col>86</xdr:col>
      <xdr:colOff>25400</xdr:colOff>
      <xdr:row>40</xdr:row>
      <xdr:rowOff>99060</xdr:rowOff>
    </xdr:to>
    <xdr:cxnSp macro="">
      <xdr:nvCxnSpPr>
        <xdr:cNvPr id="500" name="直線コネクタ 499">
          <a:extLst>
            <a:ext uri="{FF2B5EF4-FFF2-40B4-BE49-F238E27FC236}">
              <a16:creationId xmlns:a16="http://schemas.microsoft.com/office/drawing/2014/main" id="{DB044FB2-58B3-457B-8ED7-70E625DAC99D}"/>
            </a:ext>
          </a:extLst>
        </xdr:cNvPr>
        <xdr:cNvCxnSpPr/>
      </xdr:nvCxnSpPr>
      <xdr:spPr>
        <a:xfrm>
          <a:off x="14611350" y="6579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17</xdr:rowOff>
    </xdr:from>
    <xdr:ext cx="405111" cy="259045"/>
    <xdr:sp macro="" textlink="">
      <xdr:nvSpPr>
        <xdr:cNvPr id="501" name="【試験研究機関】&#10;有形固定資産減価償却率最大値テキスト">
          <a:extLst>
            <a:ext uri="{FF2B5EF4-FFF2-40B4-BE49-F238E27FC236}">
              <a16:creationId xmlns:a16="http://schemas.microsoft.com/office/drawing/2014/main" id="{529050BE-6C1A-488E-AB31-B4BD1377FFA2}"/>
            </a:ext>
          </a:extLst>
        </xdr:cNvPr>
        <xdr:cNvSpPr txBox="1"/>
      </xdr:nvSpPr>
      <xdr:spPr>
        <a:xfrm>
          <a:off x="14744700" y="5343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53340</xdr:rowOff>
    </xdr:from>
    <xdr:to>
      <xdr:col>86</xdr:col>
      <xdr:colOff>25400</xdr:colOff>
      <xdr:row>34</xdr:row>
      <xdr:rowOff>53340</xdr:rowOff>
    </xdr:to>
    <xdr:cxnSp macro="">
      <xdr:nvCxnSpPr>
        <xdr:cNvPr id="502" name="直線コネクタ 501">
          <a:extLst>
            <a:ext uri="{FF2B5EF4-FFF2-40B4-BE49-F238E27FC236}">
              <a16:creationId xmlns:a16="http://schemas.microsoft.com/office/drawing/2014/main" id="{0B600387-6EB1-40FD-9978-0E1769FEFF9A}"/>
            </a:ext>
          </a:extLst>
        </xdr:cNvPr>
        <xdr:cNvCxnSpPr/>
      </xdr:nvCxnSpPr>
      <xdr:spPr>
        <a:xfrm>
          <a:off x="14611350" y="55556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156227</xdr:rowOff>
    </xdr:from>
    <xdr:ext cx="405111" cy="259045"/>
    <xdr:sp macro="" textlink="">
      <xdr:nvSpPr>
        <xdr:cNvPr id="503" name="【試験研究機関】&#10;有形固定資産減価償却率平均値テキスト">
          <a:extLst>
            <a:ext uri="{FF2B5EF4-FFF2-40B4-BE49-F238E27FC236}">
              <a16:creationId xmlns:a16="http://schemas.microsoft.com/office/drawing/2014/main" id="{8D205A5C-8B35-4071-AC20-EB53EA5FDD11}"/>
            </a:ext>
          </a:extLst>
        </xdr:cNvPr>
        <xdr:cNvSpPr txBox="1"/>
      </xdr:nvSpPr>
      <xdr:spPr>
        <a:xfrm>
          <a:off x="14744700" y="59887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6350</xdr:rowOff>
    </xdr:from>
    <xdr:to>
      <xdr:col>85</xdr:col>
      <xdr:colOff>177800</xdr:colOff>
      <xdr:row>37</xdr:row>
      <xdr:rowOff>107950</xdr:rowOff>
    </xdr:to>
    <xdr:sp macro="" textlink="">
      <xdr:nvSpPr>
        <xdr:cNvPr id="504" name="フローチャート: 判断 503">
          <a:extLst>
            <a:ext uri="{FF2B5EF4-FFF2-40B4-BE49-F238E27FC236}">
              <a16:creationId xmlns:a16="http://schemas.microsoft.com/office/drawing/2014/main" id="{8799F636-E96F-4036-8CCB-E6AB6D61A571}"/>
            </a:ext>
          </a:extLst>
        </xdr:cNvPr>
        <xdr:cNvSpPr/>
      </xdr:nvSpPr>
      <xdr:spPr>
        <a:xfrm>
          <a:off x="14649450" y="6000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116840</xdr:rowOff>
    </xdr:from>
    <xdr:to>
      <xdr:col>81</xdr:col>
      <xdr:colOff>101600</xdr:colOff>
      <xdr:row>37</xdr:row>
      <xdr:rowOff>46990</xdr:rowOff>
    </xdr:to>
    <xdr:sp macro="" textlink="">
      <xdr:nvSpPr>
        <xdr:cNvPr id="505" name="フローチャート: 判断 504">
          <a:extLst>
            <a:ext uri="{FF2B5EF4-FFF2-40B4-BE49-F238E27FC236}">
              <a16:creationId xmlns:a16="http://schemas.microsoft.com/office/drawing/2014/main" id="{17D68AC9-E24C-421A-8684-6C019398C1C5}"/>
            </a:ext>
          </a:extLst>
        </xdr:cNvPr>
        <xdr:cNvSpPr/>
      </xdr:nvSpPr>
      <xdr:spPr>
        <a:xfrm>
          <a:off x="13887450" y="59461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37</xdr:row>
      <xdr:rowOff>38117</xdr:rowOff>
    </xdr:from>
    <xdr:ext cx="405111" cy="259045"/>
    <xdr:sp macro="" textlink="">
      <xdr:nvSpPr>
        <xdr:cNvPr id="506" name="n_1aveValue【試験研究機関】&#10;有形固定資産減価償却率">
          <a:extLst>
            <a:ext uri="{FF2B5EF4-FFF2-40B4-BE49-F238E27FC236}">
              <a16:creationId xmlns:a16="http://schemas.microsoft.com/office/drawing/2014/main" id="{70D82F0F-E470-480D-9152-24CF6F5308A2}"/>
            </a:ext>
          </a:extLst>
        </xdr:cNvPr>
        <xdr:cNvSpPr txBox="1"/>
      </xdr:nvSpPr>
      <xdr:spPr>
        <a:xfrm>
          <a:off x="13745219" y="6029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101600</xdr:rowOff>
    </xdr:from>
    <xdr:to>
      <xdr:col>76</xdr:col>
      <xdr:colOff>165100</xdr:colOff>
      <xdr:row>37</xdr:row>
      <xdr:rowOff>31750</xdr:rowOff>
    </xdr:to>
    <xdr:sp macro="" textlink="">
      <xdr:nvSpPr>
        <xdr:cNvPr id="507" name="フローチャート: 判断 506">
          <a:extLst>
            <a:ext uri="{FF2B5EF4-FFF2-40B4-BE49-F238E27FC236}">
              <a16:creationId xmlns:a16="http://schemas.microsoft.com/office/drawing/2014/main" id="{1A6B6E3B-2BA2-481B-8417-8C60F9DF0768}"/>
            </a:ext>
          </a:extLst>
        </xdr:cNvPr>
        <xdr:cNvSpPr/>
      </xdr:nvSpPr>
      <xdr:spPr>
        <a:xfrm>
          <a:off x="13096875" y="5934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37</xdr:row>
      <xdr:rowOff>22877</xdr:rowOff>
    </xdr:from>
    <xdr:ext cx="405111" cy="259045"/>
    <xdr:sp macro="" textlink="">
      <xdr:nvSpPr>
        <xdr:cNvPr id="508" name="n_2aveValue【試験研究機関】&#10;有形固定資産減価償却率">
          <a:extLst>
            <a:ext uri="{FF2B5EF4-FFF2-40B4-BE49-F238E27FC236}">
              <a16:creationId xmlns:a16="http://schemas.microsoft.com/office/drawing/2014/main" id="{8A6AC0D8-357F-41A1-AF5B-55EACECBCEDA}"/>
            </a:ext>
          </a:extLst>
        </xdr:cNvPr>
        <xdr:cNvSpPr txBox="1"/>
      </xdr:nvSpPr>
      <xdr:spPr>
        <a:xfrm>
          <a:off x="12964169" y="6017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71120</xdr:rowOff>
    </xdr:from>
    <xdr:to>
      <xdr:col>72</xdr:col>
      <xdr:colOff>38100</xdr:colOff>
      <xdr:row>37</xdr:row>
      <xdr:rowOff>1270</xdr:rowOff>
    </xdr:to>
    <xdr:sp macro="" textlink="">
      <xdr:nvSpPr>
        <xdr:cNvPr id="509" name="フローチャート: 判断 508">
          <a:extLst>
            <a:ext uri="{FF2B5EF4-FFF2-40B4-BE49-F238E27FC236}">
              <a16:creationId xmlns:a16="http://schemas.microsoft.com/office/drawing/2014/main" id="{53BBC9C0-9A18-437B-9844-F3C11785527D}"/>
            </a:ext>
          </a:extLst>
        </xdr:cNvPr>
        <xdr:cNvSpPr/>
      </xdr:nvSpPr>
      <xdr:spPr>
        <a:xfrm>
          <a:off x="122967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36</xdr:row>
      <xdr:rowOff>163847</xdr:rowOff>
    </xdr:from>
    <xdr:ext cx="405111" cy="259045"/>
    <xdr:sp macro="" textlink="">
      <xdr:nvSpPr>
        <xdr:cNvPr id="510" name="n_3aveValue【試験研究機関】&#10;有形固定資産減価償却率">
          <a:extLst>
            <a:ext uri="{FF2B5EF4-FFF2-40B4-BE49-F238E27FC236}">
              <a16:creationId xmlns:a16="http://schemas.microsoft.com/office/drawing/2014/main" id="{31D858B1-7147-4FEE-820A-C02AF5780B85}"/>
            </a:ext>
          </a:extLst>
        </xdr:cNvPr>
        <xdr:cNvSpPr txBox="1"/>
      </xdr:nvSpPr>
      <xdr:spPr>
        <a:xfrm>
          <a:off x="121640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55880</xdr:rowOff>
    </xdr:from>
    <xdr:to>
      <xdr:col>67</xdr:col>
      <xdr:colOff>101600</xdr:colOff>
      <xdr:row>37</xdr:row>
      <xdr:rowOff>157480</xdr:rowOff>
    </xdr:to>
    <xdr:sp macro="" textlink="">
      <xdr:nvSpPr>
        <xdr:cNvPr id="511" name="フローチャート: 判断 510">
          <a:extLst>
            <a:ext uri="{FF2B5EF4-FFF2-40B4-BE49-F238E27FC236}">
              <a16:creationId xmlns:a16="http://schemas.microsoft.com/office/drawing/2014/main" id="{0941E635-970D-42B5-A159-49329C41A085}"/>
            </a:ext>
          </a:extLst>
        </xdr:cNvPr>
        <xdr:cNvSpPr/>
      </xdr:nvSpPr>
      <xdr:spPr>
        <a:xfrm>
          <a:off x="11487150" y="604710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37</xdr:row>
      <xdr:rowOff>148607</xdr:rowOff>
    </xdr:from>
    <xdr:ext cx="405111" cy="259045"/>
    <xdr:sp macro="" textlink="">
      <xdr:nvSpPr>
        <xdr:cNvPr id="512" name="n_4aveValue【試験研究機関】&#10;有形固定資産減価償却率">
          <a:extLst>
            <a:ext uri="{FF2B5EF4-FFF2-40B4-BE49-F238E27FC236}">
              <a16:creationId xmlns:a16="http://schemas.microsoft.com/office/drawing/2014/main" id="{F53C73CF-9ED6-439C-AF06-3C1FCF84DBCA}"/>
            </a:ext>
          </a:extLst>
        </xdr:cNvPr>
        <xdr:cNvSpPr txBox="1"/>
      </xdr:nvSpPr>
      <xdr:spPr>
        <a:xfrm>
          <a:off x="11354444" y="6136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E3B3CA87-6380-438B-9B86-668BE8F2D149}"/>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34E29608-D891-4B06-9BFC-87C2BA9C57DF}"/>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2DAB9633-500A-436A-8598-37D7A5D664B5}"/>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83653914-F9A8-4F2B-944B-52BF20E77444}"/>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E2695CA4-739D-4714-AFC0-9CA88FEA0F2C}"/>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2540</xdr:rowOff>
    </xdr:from>
    <xdr:to>
      <xdr:col>85</xdr:col>
      <xdr:colOff>177800</xdr:colOff>
      <xdr:row>34</xdr:row>
      <xdr:rowOff>104140</xdr:rowOff>
    </xdr:to>
    <xdr:sp macro="" textlink="">
      <xdr:nvSpPr>
        <xdr:cNvPr id="518" name="楕円 517">
          <a:extLst>
            <a:ext uri="{FF2B5EF4-FFF2-40B4-BE49-F238E27FC236}">
              <a16:creationId xmlns:a16="http://schemas.microsoft.com/office/drawing/2014/main" id="{9762A367-A558-4A26-A621-CAC3DBC6DAE2}"/>
            </a:ext>
          </a:extLst>
        </xdr:cNvPr>
        <xdr:cNvSpPr/>
      </xdr:nvSpPr>
      <xdr:spPr>
        <a:xfrm>
          <a:off x="14649450" y="55079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127017</xdr:rowOff>
    </xdr:from>
    <xdr:ext cx="405111" cy="259045"/>
    <xdr:sp macro="" textlink="">
      <xdr:nvSpPr>
        <xdr:cNvPr id="519" name="【試験研究機関】&#10;有形固定資産減価償却率該当値テキスト">
          <a:extLst>
            <a:ext uri="{FF2B5EF4-FFF2-40B4-BE49-F238E27FC236}">
              <a16:creationId xmlns:a16="http://schemas.microsoft.com/office/drawing/2014/main" id="{0C5FB31B-2E40-49FB-BFD2-35B0915723C8}"/>
            </a:ext>
          </a:extLst>
        </xdr:cNvPr>
        <xdr:cNvSpPr txBox="1"/>
      </xdr:nvSpPr>
      <xdr:spPr>
        <a:xfrm>
          <a:off x="14744700" y="5467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63500</xdr:rowOff>
    </xdr:from>
    <xdr:to>
      <xdr:col>81</xdr:col>
      <xdr:colOff>101600</xdr:colOff>
      <xdr:row>34</xdr:row>
      <xdr:rowOff>165100</xdr:rowOff>
    </xdr:to>
    <xdr:sp macro="" textlink="">
      <xdr:nvSpPr>
        <xdr:cNvPr id="520" name="楕円 519">
          <a:extLst>
            <a:ext uri="{FF2B5EF4-FFF2-40B4-BE49-F238E27FC236}">
              <a16:creationId xmlns:a16="http://schemas.microsoft.com/office/drawing/2014/main" id="{976BEEF4-B37F-4B5B-8948-286CBB444D64}"/>
            </a:ext>
          </a:extLst>
        </xdr:cNvPr>
        <xdr:cNvSpPr/>
      </xdr:nvSpPr>
      <xdr:spPr>
        <a:xfrm>
          <a:off x="13887450" y="55721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34</xdr:row>
      <xdr:rowOff>53340</xdr:rowOff>
    </xdr:from>
    <xdr:to>
      <xdr:col>85</xdr:col>
      <xdr:colOff>127000</xdr:colOff>
      <xdr:row>34</xdr:row>
      <xdr:rowOff>114300</xdr:rowOff>
    </xdr:to>
    <xdr:cxnSp macro="">
      <xdr:nvCxnSpPr>
        <xdr:cNvPr id="521" name="直線コネクタ 520">
          <a:extLst>
            <a:ext uri="{FF2B5EF4-FFF2-40B4-BE49-F238E27FC236}">
              <a16:creationId xmlns:a16="http://schemas.microsoft.com/office/drawing/2014/main" id="{9385C6BF-48EF-4D7D-8B3B-74A8F66992A7}"/>
            </a:ext>
          </a:extLst>
        </xdr:cNvPr>
        <xdr:cNvCxnSpPr/>
      </xdr:nvCxnSpPr>
      <xdr:spPr>
        <a:xfrm flipV="1">
          <a:off x="13935075" y="5555615"/>
          <a:ext cx="762000" cy="64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143510</xdr:rowOff>
    </xdr:from>
    <xdr:to>
      <xdr:col>76</xdr:col>
      <xdr:colOff>165100</xdr:colOff>
      <xdr:row>34</xdr:row>
      <xdr:rowOff>73660</xdr:rowOff>
    </xdr:to>
    <xdr:sp macro="" textlink="">
      <xdr:nvSpPr>
        <xdr:cNvPr id="522" name="楕円 521">
          <a:extLst>
            <a:ext uri="{FF2B5EF4-FFF2-40B4-BE49-F238E27FC236}">
              <a16:creationId xmlns:a16="http://schemas.microsoft.com/office/drawing/2014/main" id="{9DE16712-BF9B-4D55-9777-217C4D104AC7}"/>
            </a:ext>
          </a:extLst>
        </xdr:cNvPr>
        <xdr:cNvSpPr/>
      </xdr:nvSpPr>
      <xdr:spPr>
        <a:xfrm>
          <a:off x="13096875" y="54838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22860</xdr:rowOff>
    </xdr:from>
    <xdr:to>
      <xdr:col>81</xdr:col>
      <xdr:colOff>50800</xdr:colOff>
      <xdr:row>34</xdr:row>
      <xdr:rowOff>114300</xdr:rowOff>
    </xdr:to>
    <xdr:cxnSp macro="">
      <xdr:nvCxnSpPr>
        <xdr:cNvPr id="523" name="直線コネクタ 522">
          <a:extLst>
            <a:ext uri="{FF2B5EF4-FFF2-40B4-BE49-F238E27FC236}">
              <a16:creationId xmlns:a16="http://schemas.microsoft.com/office/drawing/2014/main" id="{2F8D5183-09DC-4B38-95B0-1D08C931F8F3}"/>
            </a:ext>
          </a:extLst>
        </xdr:cNvPr>
        <xdr:cNvCxnSpPr/>
      </xdr:nvCxnSpPr>
      <xdr:spPr>
        <a:xfrm>
          <a:off x="13144500" y="5531485"/>
          <a:ext cx="790575" cy="88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78740</xdr:rowOff>
    </xdr:from>
    <xdr:to>
      <xdr:col>72</xdr:col>
      <xdr:colOff>38100</xdr:colOff>
      <xdr:row>34</xdr:row>
      <xdr:rowOff>8890</xdr:rowOff>
    </xdr:to>
    <xdr:sp macro="" textlink="">
      <xdr:nvSpPr>
        <xdr:cNvPr id="524" name="楕円 523">
          <a:extLst>
            <a:ext uri="{FF2B5EF4-FFF2-40B4-BE49-F238E27FC236}">
              <a16:creationId xmlns:a16="http://schemas.microsoft.com/office/drawing/2014/main" id="{987DBE89-2788-41E7-9726-F80D05E4D91E}"/>
            </a:ext>
          </a:extLst>
        </xdr:cNvPr>
        <xdr:cNvSpPr/>
      </xdr:nvSpPr>
      <xdr:spPr>
        <a:xfrm>
          <a:off x="12296775" y="54222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129540</xdr:rowOff>
    </xdr:from>
    <xdr:to>
      <xdr:col>76</xdr:col>
      <xdr:colOff>114300</xdr:colOff>
      <xdr:row>34</xdr:row>
      <xdr:rowOff>22860</xdr:rowOff>
    </xdr:to>
    <xdr:cxnSp macro="">
      <xdr:nvCxnSpPr>
        <xdr:cNvPr id="525" name="直線コネクタ 524">
          <a:extLst>
            <a:ext uri="{FF2B5EF4-FFF2-40B4-BE49-F238E27FC236}">
              <a16:creationId xmlns:a16="http://schemas.microsoft.com/office/drawing/2014/main" id="{32F5FF87-A83C-4584-9768-DF0E56534E4F}"/>
            </a:ext>
          </a:extLst>
        </xdr:cNvPr>
        <xdr:cNvCxnSpPr/>
      </xdr:nvCxnSpPr>
      <xdr:spPr>
        <a:xfrm>
          <a:off x="12344400" y="5469890"/>
          <a:ext cx="800100" cy="61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33</xdr:row>
      <xdr:rowOff>29210</xdr:rowOff>
    </xdr:from>
    <xdr:to>
      <xdr:col>67</xdr:col>
      <xdr:colOff>101600</xdr:colOff>
      <xdr:row>33</xdr:row>
      <xdr:rowOff>130810</xdr:rowOff>
    </xdr:to>
    <xdr:sp macro="" textlink="">
      <xdr:nvSpPr>
        <xdr:cNvPr id="526" name="楕円 525">
          <a:extLst>
            <a:ext uri="{FF2B5EF4-FFF2-40B4-BE49-F238E27FC236}">
              <a16:creationId xmlns:a16="http://schemas.microsoft.com/office/drawing/2014/main" id="{2AFB0691-1867-4B41-9AE5-AFEBE6501360}"/>
            </a:ext>
          </a:extLst>
        </xdr:cNvPr>
        <xdr:cNvSpPr/>
      </xdr:nvSpPr>
      <xdr:spPr>
        <a:xfrm>
          <a:off x="11487150" y="53695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33</xdr:row>
      <xdr:rowOff>80010</xdr:rowOff>
    </xdr:from>
    <xdr:to>
      <xdr:col>71</xdr:col>
      <xdr:colOff>177800</xdr:colOff>
      <xdr:row>33</xdr:row>
      <xdr:rowOff>129540</xdr:rowOff>
    </xdr:to>
    <xdr:cxnSp macro="">
      <xdr:nvCxnSpPr>
        <xdr:cNvPr id="527" name="直線コネクタ 526">
          <a:extLst>
            <a:ext uri="{FF2B5EF4-FFF2-40B4-BE49-F238E27FC236}">
              <a16:creationId xmlns:a16="http://schemas.microsoft.com/office/drawing/2014/main" id="{22907A9C-DE17-44D8-BCBE-CB5E4EBE4499}"/>
            </a:ext>
          </a:extLst>
        </xdr:cNvPr>
        <xdr:cNvCxnSpPr/>
      </xdr:nvCxnSpPr>
      <xdr:spPr>
        <a:xfrm>
          <a:off x="11534775" y="5426710"/>
          <a:ext cx="809625" cy="43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33</xdr:row>
      <xdr:rowOff>10177</xdr:rowOff>
    </xdr:from>
    <xdr:ext cx="405111" cy="259045"/>
    <xdr:sp macro="" textlink="">
      <xdr:nvSpPr>
        <xdr:cNvPr id="528" name="n_1mainValue【試験研究機関】&#10;有形固定資産減価償却率">
          <a:extLst>
            <a:ext uri="{FF2B5EF4-FFF2-40B4-BE49-F238E27FC236}">
              <a16:creationId xmlns:a16="http://schemas.microsoft.com/office/drawing/2014/main" id="{15BD95BC-C56D-444C-9745-69663D31111A}"/>
            </a:ext>
          </a:extLst>
        </xdr:cNvPr>
        <xdr:cNvSpPr txBox="1"/>
      </xdr:nvSpPr>
      <xdr:spPr>
        <a:xfrm>
          <a:off x="13745219" y="5350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90187</xdr:rowOff>
    </xdr:from>
    <xdr:ext cx="405111" cy="259045"/>
    <xdr:sp macro="" textlink="">
      <xdr:nvSpPr>
        <xdr:cNvPr id="529" name="n_2mainValue【試験研究機関】&#10;有形固定資産減価償却率">
          <a:extLst>
            <a:ext uri="{FF2B5EF4-FFF2-40B4-BE49-F238E27FC236}">
              <a16:creationId xmlns:a16="http://schemas.microsoft.com/office/drawing/2014/main" id="{13697F3F-81F2-4769-A44F-DE2EFE1F5D91}"/>
            </a:ext>
          </a:extLst>
        </xdr:cNvPr>
        <xdr:cNvSpPr txBox="1"/>
      </xdr:nvSpPr>
      <xdr:spPr>
        <a:xfrm>
          <a:off x="12964169" y="5268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25417</xdr:rowOff>
    </xdr:from>
    <xdr:ext cx="405111" cy="259045"/>
    <xdr:sp macro="" textlink="">
      <xdr:nvSpPr>
        <xdr:cNvPr id="530" name="n_3mainValue【試験研究機関】&#10;有形固定資産減価償却率">
          <a:extLst>
            <a:ext uri="{FF2B5EF4-FFF2-40B4-BE49-F238E27FC236}">
              <a16:creationId xmlns:a16="http://schemas.microsoft.com/office/drawing/2014/main" id="{329A4D38-43CB-4467-B8CE-5419CA63D910}"/>
            </a:ext>
          </a:extLst>
        </xdr:cNvPr>
        <xdr:cNvSpPr txBox="1"/>
      </xdr:nvSpPr>
      <xdr:spPr>
        <a:xfrm>
          <a:off x="12164069" y="52101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31</xdr:row>
      <xdr:rowOff>147337</xdr:rowOff>
    </xdr:from>
    <xdr:ext cx="405111" cy="259045"/>
    <xdr:sp macro="" textlink="">
      <xdr:nvSpPr>
        <xdr:cNvPr id="531" name="n_4mainValue【試験研究機関】&#10;有形固定資産減価償却率">
          <a:extLst>
            <a:ext uri="{FF2B5EF4-FFF2-40B4-BE49-F238E27FC236}">
              <a16:creationId xmlns:a16="http://schemas.microsoft.com/office/drawing/2014/main" id="{12C6E8BD-2F39-4E03-B29A-1CC1E5D4A2C4}"/>
            </a:ext>
          </a:extLst>
        </xdr:cNvPr>
        <xdr:cNvSpPr txBox="1"/>
      </xdr:nvSpPr>
      <xdr:spPr>
        <a:xfrm>
          <a:off x="11354444" y="5163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2" name="正方形/長方形 531">
          <a:extLst>
            <a:ext uri="{FF2B5EF4-FFF2-40B4-BE49-F238E27FC236}">
              <a16:creationId xmlns:a16="http://schemas.microsoft.com/office/drawing/2014/main" id="{7EC3E654-B4E7-42DF-B074-F5C6C43E252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3" name="正方形/長方形 532">
          <a:extLst>
            <a:ext uri="{FF2B5EF4-FFF2-40B4-BE49-F238E27FC236}">
              <a16:creationId xmlns:a16="http://schemas.microsoft.com/office/drawing/2014/main" id="{A99BB771-2D4D-42C3-BB69-81EEC4F2FF40}"/>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4" name="正方形/長方形 533">
          <a:extLst>
            <a:ext uri="{FF2B5EF4-FFF2-40B4-BE49-F238E27FC236}">
              <a16:creationId xmlns:a16="http://schemas.microsoft.com/office/drawing/2014/main" id="{B6084470-B76A-4D29-90C1-D7D020207725}"/>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5" name="正方形/長方形 534">
          <a:extLst>
            <a:ext uri="{FF2B5EF4-FFF2-40B4-BE49-F238E27FC236}">
              <a16:creationId xmlns:a16="http://schemas.microsoft.com/office/drawing/2014/main" id="{D4D4487D-6974-4DFF-A4FA-62FA31B30404}"/>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6" name="正方形/長方形 535">
          <a:extLst>
            <a:ext uri="{FF2B5EF4-FFF2-40B4-BE49-F238E27FC236}">
              <a16:creationId xmlns:a16="http://schemas.microsoft.com/office/drawing/2014/main" id="{80D08E22-5931-40D7-AF63-C9CDD6A18E17}"/>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7" name="正方形/長方形 536">
          <a:extLst>
            <a:ext uri="{FF2B5EF4-FFF2-40B4-BE49-F238E27FC236}">
              <a16:creationId xmlns:a16="http://schemas.microsoft.com/office/drawing/2014/main" id="{C8B44671-A7BD-40B2-B4F7-EE4D9DDCB8A8}"/>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8" name="テキスト ボックス 537">
          <a:extLst>
            <a:ext uri="{FF2B5EF4-FFF2-40B4-BE49-F238E27FC236}">
              <a16:creationId xmlns:a16="http://schemas.microsoft.com/office/drawing/2014/main" id="{68F971CD-EA6B-4820-A630-B01F630DD28E}"/>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9" name="直線コネクタ 538">
          <a:extLst>
            <a:ext uri="{FF2B5EF4-FFF2-40B4-BE49-F238E27FC236}">
              <a16:creationId xmlns:a16="http://schemas.microsoft.com/office/drawing/2014/main" id="{6FBA75B4-DF8F-4BEC-BBD3-60FE8875C5E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0" name="直線コネクタ 539">
          <a:extLst>
            <a:ext uri="{FF2B5EF4-FFF2-40B4-BE49-F238E27FC236}">
              <a16:creationId xmlns:a16="http://schemas.microsoft.com/office/drawing/2014/main" id="{59F65EF4-E130-40EF-A217-7248D47F67F5}"/>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1" name="テキスト ボックス 540">
          <a:extLst>
            <a:ext uri="{FF2B5EF4-FFF2-40B4-BE49-F238E27FC236}">
              <a16:creationId xmlns:a16="http://schemas.microsoft.com/office/drawing/2014/main" id="{8BC4BEBB-B777-471D-BF78-773B1A93B962}"/>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2" name="直線コネクタ 541">
          <a:extLst>
            <a:ext uri="{FF2B5EF4-FFF2-40B4-BE49-F238E27FC236}">
              <a16:creationId xmlns:a16="http://schemas.microsoft.com/office/drawing/2014/main" id="{95409968-CCC3-453B-AB9C-49C209941309}"/>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3" name="テキスト ボックス 542">
          <a:extLst>
            <a:ext uri="{FF2B5EF4-FFF2-40B4-BE49-F238E27FC236}">
              <a16:creationId xmlns:a16="http://schemas.microsoft.com/office/drawing/2014/main" id="{FA0353AF-EDD9-495D-8AAD-17DDA3AE7B36}"/>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4" name="直線コネクタ 543">
          <a:extLst>
            <a:ext uri="{FF2B5EF4-FFF2-40B4-BE49-F238E27FC236}">
              <a16:creationId xmlns:a16="http://schemas.microsoft.com/office/drawing/2014/main" id="{C00D7A40-36E6-4C07-BE1C-4814A9ADED9F}"/>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5" name="テキスト ボックス 544">
          <a:extLst>
            <a:ext uri="{FF2B5EF4-FFF2-40B4-BE49-F238E27FC236}">
              <a16:creationId xmlns:a16="http://schemas.microsoft.com/office/drawing/2014/main" id="{1149A26D-6A10-4876-A978-26F4C39B92BE}"/>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6" name="直線コネクタ 545">
          <a:extLst>
            <a:ext uri="{FF2B5EF4-FFF2-40B4-BE49-F238E27FC236}">
              <a16:creationId xmlns:a16="http://schemas.microsoft.com/office/drawing/2014/main" id="{8A06C3BE-A8FA-400F-8931-981E2FADE55D}"/>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47" name="テキスト ボックス 546">
          <a:extLst>
            <a:ext uri="{FF2B5EF4-FFF2-40B4-BE49-F238E27FC236}">
              <a16:creationId xmlns:a16="http://schemas.microsoft.com/office/drawing/2014/main" id="{50941D92-E53A-40FC-BDAC-98613BDD7298}"/>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48" name="直線コネクタ 547">
          <a:extLst>
            <a:ext uri="{FF2B5EF4-FFF2-40B4-BE49-F238E27FC236}">
              <a16:creationId xmlns:a16="http://schemas.microsoft.com/office/drawing/2014/main" id="{63495AB6-BD00-4453-B115-5ED548C54EC4}"/>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49" name="テキスト ボックス 548">
          <a:extLst>
            <a:ext uri="{FF2B5EF4-FFF2-40B4-BE49-F238E27FC236}">
              <a16:creationId xmlns:a16="http://schemas.microsoft.com/office/drawing/2014/main" id="{601B2F3E-D3F5-4A4D-B62E-B548D0939085}"/>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3C59927A-B99A-423B-AC34-25FEA9DF3738}"/>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1" name="テキスト ボックス 550">
          <a:extLst>
            <a:ext uri="{FF2B5EF4-FFF2-40B4-BE49-F238E27FC236}">
              <a16:creationId xmlns:a16="http://schemas.microsoft.com/office/drawing/2014/main" id="{D9868124-9A5E-4AF3-AC7D-622ED1F0BB32}"/>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試験研究機関】&#10;一人当たり面積グラフ枠">
          <a:extLst>
            <a:ext uri="{FF2B5EF4-FFF2-40B4-BE49-F238E27FC236}">
              <a16:creationId xmlns:a16="http://schemas.microsoft.com/office/drawing/2014/main" id="{C8297DBF-75B6-4E6A-A2A7-C5F51D201883}"/>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114300</xdr:rowOff>
    </xdr:from>
    <xdr:to>
      <xdr:col>116</xdr:col>
      <xdr:colOff>62864</xdr:colOff>
      <xdr:row>41</xdr:row>
      <xdr:rowOff>158750</xdr:rowOff>
    </xdr:to>
    <xdr:cxnSp macro="">
      <xdr:nvCxnSpPr>
        <xdr:cNvPr id="553" name="直線コネクタ 552">
          <a:extLst>
            <a:ext uri="{FF2B5EF4-FFF2-40B4-BE49-F238E27FC236}">
              <a16:creationId xmlns:a16="http://schemas.microsoft.com/office/drawing/2014/main" id="{CF690FEA-8F47-48E4-8839-8200E6856CE3}"/>
            </a:ext>
          </a:extLst>
        </xdr:cNvPr>
        <xdr:cNvCxnSpPr/>
      </xdr:nvCxnSpPr>
      <xdr:spPr>
        <a:xfrm flipV="1">
          <a:off x="19952970" y="5295900"/>
          <a:ext cx="1269"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554" name="【試験研究機関】&#10;一人当たり面積最小値テキスト">
          <a:extLst>
            <a:ext uri="{FF2B5EF4-FFF2-40B4-BE49-F238E27FC236}">
              <a16:creationId xmlns:a16="http://schemas.microsoft.com/office/drawing/2014/main" id="{986BADC6-7F0B-45D2-AFC7-3796C5DE2CFC}"/>
            </a:ext>
          </a:extLst>
        </xdr:cNvPr>
        <xdr:cNvSpPr txBox="1"/>
      </xdr:nvSpPr>
      <xdr:spPr>
        <a:xfrm>
          <a:off x="20002500"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55" name="直線コネクタ 554">
          <a:extLst>
            <a:ext uri="{FF2B5EF4-FFF2-40B4-BE49-F238E27FC236}">
              <a16:creationId xmlns:a16="http://schemas.microsoft.com/office/drawing/2014/main" id="{60BDCFE4-4912-4752-9AFD-FF36F77A6E24}"/>
            </a:ext>
          </a:extLst>
        </xdr:cNvPr>
        <xdr:cNvCxnSpPr/>
      </xdr:nvCxnSpPr>
      <xdr:spPr>
        <a:xfrm>
          <a:off x="19878675" y="68008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60977</xdr:rowOff>
    </xdr:from>
    <xdr:ext cx="469744" cy="259045"/>
    <xdr:sp macro="" textlink="">
      <xdr:nvSpPr>
        <xdr:cNvPr id="556" name="【試験研究機関】&#10;一人当たり面積最大値テキスト">
          <a:extLst>
            <a:ext uri="{FF2B5EF4-FFF2-40B4-BE49-F238E27FC236}">
              <a16:creationId xmlns:a16="http://schemas.microsoft.com/office/drawing/2014/main" id="{ADEFF67E-3844-4662-A457-32ACAC606205}"/>
            </a:ext>
          </a:extLst>
        </xdr:cNvPr>
        <xdr:cNvSpPr txBox="1"/>
      </xdr:nvSpPr>
      <xdr:spPr>
        <a:xfrm>
          <a:off x="20002500" y="508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114300</xdr:rowOff>
    </xdr:from>
    <xdr:to>
      <xdr:col>116</xdr:col>
      <xdr:colOff>152400</xdr:colOff>
      <xdr:row>32</xdr:row>
      <xdr:rowOff>114300</xdr:rowOff>
    </xdr:to>
    <xdr:cxnSp macro="">
      <xdr:nvCxnSpPr>
        <xdr:cNvPr id="557" name="直線コネクタ 556">
          <a:extLst>
            <a:ext uri="{FF2B5EF4-FFF2-40B4-BE49-F238E27FC236}">
              <a16:creationId xmlns:a16="http://schemas.microsoft.com/office/drawing/2014/main" id="{469525EC-232B-4690-A8A9-576469C676C9}"/>
            </a:ext>
          </a:extLst>
        </xdr:cNvPr>
        <xdr:cNvCxnSpPr/>
      </xdr:nvCxnSpPr>
      <xdr:spPr>
        <a:xfrm>
          <a:off x="19878675" y="529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67327</xdr:rowOff>
    </xdr:from>
    <xdr:ext cx="469744" cy="259045"/>
    <xdr:sp macro="" textlink="">
      <xdr:nvSpPr>
        <xdr:cNvPr id="558" name="【試験研究機関】&#10;一人当たり面積平均値テキスト">
          <a:extLst>
            <a:ext uri="{FF2B5EF4-FFF2-40B4-BE49-F238E27FC236}">
              <a16:creationId xmlns:a16="http://schemas.microsoft.com/office/drawing/2014/main" id="{F6D0C6D2-F1AA-46B2-AD3E-81A007659C0A}"/>
            </a:ext>
          </a:extLst>
        </xdr:cNvPr>
        <xdr:cNvSpPr txBox="1"/>
      </xdr:nvSpPr>
      <xdr:spPr>
        <a:xfrm>
          <a:off x="20002500" y="62173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559" name="フローチャート: 判断 558">
          <a:extLst>
            <a:ext uri="{FF2B5EF4-FFF2-40B4-BE49-F238E27FC236}">
              <a16:creationId xmlns:a16="http://schemas.microsoft.com/office/drawing/2014/main" id="{30E55C4A-B9CF-4DE4-B6A2-828C5D75E39B}"/>
            </a:ext>
          </a:extLst>
        </xdr:cNvPr>
        <xdr:cNvSpPr/>
      </xdr:nvSpPr>
      <xdr:spPr>
        <a:xfrm>
          <a:off x="19897725" y="6238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76200</xdr:rowOff>
    </xdr:from>
    <xdr:to>
      <xdr:col>112</xdr:col>
      <xdr:colOff>38100</xdr:colOff>
      <xdr:row>39</xdr:row>
      <xdr:rowOff>6350</xdr:rowOff>
    </xdr:to>
    <xdr:sp macro="" textlink="">
      <xdr:nvSpPr>
        <xdr:cNvPr id="560" name="フローチャート: 判断 559">
          <a:extLst>
            <a:ext uri="{FF2B5EF4-FFF2-40B4-BE49-F238E27FC236}">
              <a16:creationId xmlns:a16="http://schemas.microsoft.com/office/drawing/2014/main" id="{58421DFC-6550-4B08-9826-E19678E950C0}"/>
            </a:ext>
          </a:extLst>
        </xdr:cNvPr>
        <xdr:cNvSpPr/>
      </xdr:nvSpPr>
      <xdr:spPr>
        <a:xfrm>
          <a:off x="19154775" y="62293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38</xdr:row>
      <xdr:rowOff>168927</xdr:rowOff>
    </xdr:from>
    <xdr:ext cx="469744" cy="259045"/>
    <xdr:sp macro="" textlink="">
      <xdr:nvSpPr>
        <xdr:cNvPr id="561" name="n_1aveValue【試験研究機関】&#10;一人当たり面積">
          <a:extLst>
            <a:ext uri="{FF2B5EF4-FFF2-40B4-BE49-F238E27FC236}">
              <a16:creationId xmlns:a16="http://schemas.microsoft.com/office/drawing/2014/main" id="{FAE55E33-513A-4021-B201-37466C17F938}"/>
            </a:ext>
          </a:extLst>
        </xdr:cNvPr>
        <xdr:cNvSpPr txBox="1"/>
      </xdr:nvSpPr>
      <xdr:spPr>
        <a:xfrm>
          <a:off x="18983402" y="631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562" name="フローチャート: 判断 561">
          <a:extLst>
            <a:ext uri="{FF2B5EF4-FFF2-40B4-BE49-F238E27FC236}">
              <a16:creationId xmlns:a16="http://schemas.microsoft.com/office/drawing/2014/main" id="{39791BD1-301F-4881-991B-FA77DE6ABDEA}"/>
            </a:ext>
          </a:extLst>
        </xdr:cNvPr>
        <xdr:cNvSpPr/>
      </xdr:nvSpPr>
      <xdr:spPr>
        <a:xfrm>
          <a:off x="18345150" y="6238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39</xdr:row>
      <xdr:rowOff>10177</xdr:rowOff>
    </xdr:from>
    <xdr:ext cx="469744" cy="259045"/>
    <xdr:sp macro="" textlink="">
      <xdr:nvSpPr>
        <xdr:cNvPr id="563" name="n_2aveValue【試験研究機関】&#10;一人当たり面積">
          <a:extLst>
            <a:ext uri="{FF2B5EF4-FFF2-40B4-BE49-F238E27FC236}">
              <a16:creationId xmlns:a16="http://schemas.microsoft.com/office/drawing/2014/main" id="{90C33EF1-3384-41CF-9FA4-5F899043E3BA}"/>
            </a:ext>
          </a:extLst>
        </xdr:cNvPr>
        <xdr:cNvSpPr txBox="1"/>
      </xdr:nvSpPr>
      <xdr:spPr>
        <a:xfrm>
          <a:off x="18183302" y="632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127000</xdr:rowOff>
    </xdr:from>
    <xdr:to>
      <xdr:col>102</xdr:col>
      <xdr:colOff>165100</xdr:colOff>
      <xdr:row>39</xdr:row>
      <xdr:rowOff>57150</xdr:rowOff>
    </xdr:to>
    <xdr:sp macro="" textlink="">
      <xdr:nvSpPr>
        <xdr:cNvPr id="564" name="フローチャート: 判断 563">
          <a:extLst>
            <a:ext uri="{FF2B5EF4-FFF2-40B4-BE49-F238E27FC236}">
              <a16:creationId xmlns:a16="http://schemas.microsoft.com/office/drawing/2014/main" id="{C7B965CC-9F4D-47D6-80B8-555D1367F4F2}"/>
            </a:ext>
          </a:extLst>
        </xdr:cNvPr>
        <xdr:cNvSpPr/>
      </xdr:nvSpPr>
      <xdr:spPr>
        <a:xfrm>
          <a:off x="17554575" y="62769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39</xdr:row>
      <xdr:rowOff>48277</xdr:rowOff>
    </xdr:from>
    <xdr:ext cx="469744" cy="259045"/>
    <xdr:sp macro="" textlink="">
      <xdr:nvSpPr>
        <xdr:cNvPr id="565" name="n_3aveValue【試験研究機関】&#10;一人当たり面積">
          <a:extLst>
            <a:ext uri="{FF2B5EF4-FFF2-40B4-BE49-F238E27FC236}">
              <a16:creationId xmlns:a16="http://schemas.microsoft.com/office/drawing/2014/main" id="{08EE6A6E-E4BA-411F-929B-D7668BF10045}"/>
            </a:ext>
          </a:extLst>
        </xdr:cNvPr>
        <xdr:cNvSpPr txBox="1"/>
      </xdr:nvSpPr>
      <xdr:spPr>
        <a:xfrm>
          <a:off x="17383202"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6350</xdr:rowOff>
    </xdr:from>
    <xdr:to>
      <xdr:col>98</xdr:col>
      <xdr:colOff>38100</xdr:colOff>
      <xdr:row>39</xdr:row>
      <xdr:rowOff>107950</xdr:rowOff>
    </xdr:to>
    <xdr:sp macro="" textlink="">
      <xdr:nvSpPr>
        <xdr:cNvPr id="566" name="フローチャート: 判断 565">
          <a:extLst>
            <a:ext uri="{FF2B5EF4-FFF2-40B4-BE49-F238E27FC236}">
              <a16:creationId xmlns:a16="http://schemas.microsoft.com/office/drawing/2014/main" id="{B1BB6627-B1DA-49BE-9C7B-45015E8AC241}"/>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39</xdr:row>
      <xdr:rowOff>99077</xdr:rowOff>
    </xdr:from>
    <xdr:ext cx="469744" cy="259045"/>
    <xdr:sp macro="" textlink="">
      <xdr:nvSpPr>
        <xdr:cNvPr id="567" name="n_4aveValue【試験研究機関】&#10;一人当たり面積">
          <a:extLst>
            <a:ext uri="{FF2B5EF4-FFF2-40B4-BE49-F238E27FC236}">
              <a16:creationId xmlns:a16="http://schemas.microsoft.com/office/drawing/2014/main" id="{F3069B60-304F-4AEB-9ECF-E06E3660B099}"/>
            </a:ext>
          </a:extLst>
        </xdr:cNvPr>
        <xdr:cNvSpPr txBox="1"/>
      </xdr:nvSpPr>
      <xdr:spPr>
        <a:xfrm>
          <a:off x="165926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C6846074-1662-4DC7-AA00-BA740960D4E0}"/>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168131E5-0737-43C0-8559-46DD965A5B10}"/>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F5ED6A4B-B4DE-4501-84D6-BCC12C00D198}"/>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50593489-39B5-4ACF-9FC4-91BCF228C410}"/>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41010013-6006-407A-AFAD-5D880D2DE468}"/>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57150</xdr:rowOff>
    </xdr:from>
    <xdr:to>
      <xdr:col>116</xdr:col>
      <xdr:colOff>114300</xdr:colOff>
      <xdr:row>37</xdr:row>
      <xdr:rowOff>158750</xdr:rowOff>
    </xdr:to>
    <xdr:sp macro="" textlink="">
      <xdr:nvSpPr>
        <xdr:cNvPr id="573" name="楕円 572">
          <a:extLst>
            <a:ext uri="{FF2B5EF4-FFF2-40B4-BE49-F238E27FC236}">
              <a16:creationId xmlns:a16="http://schemas.microsoft.com/office/drawing/2014/main" id="{5F789B30-FE44-47D1-ABA3-601CD968AE81}"/>
            </a:ext>
          </a:extLst>
        </xdr:cNvPr>
        <xdr:cNvSpPr/>
      </xdr:nvSpPr>
      <xdr:spPr>
        <a:xfrm>
          <a:off x="19897725" y="604837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80027</xdr:rowOff>
    </xdr:from>
    <xdr:ext cx="469744" cy="259045"/>
    <xdr:sp macro="" textlink="">
      <xdr:nvSpPr>
        <xdr:cNvPr id="574" name="【試験研究機関】&#10;一人当たり面積該当値テキスト">
          <a:extLst>
            <a:ext uri="{FF2B5EF4-FFF2-40B4-BE49-F238E27FC236}">
              <a16:creationId xmlns:a16="http://schemas.microsoft.com/office/drawing/2014/main" id="{E071F192-628E-460F-BDC4-8AF74E3E5569}"/>
            </a:ext>
          </a:extLst>
        </xdr:cNvPr>
        <xdr:cNvSpPr txBox="1"/>
      </xdr:nvSpPr>
      <xdr:spPr>
        <a:xfrm>
          <a:off x="20002500" y="5912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57150</xdr:rowOff>
    </xdr:from>
    <xdr:to>
      <xdr:col>112</xdr:col>
      <xdr:colOff>38100</xdr:colOff>
      <xdr:row>37</xdr:row>
      <xdr:rowOff>158750</xdr:rowOff>
    </xdr:to>
    <xdr:sp macro="" textlink="">
      <xdr:nvSpPr>
        <xdr:cNvPr id="575" name="楕円 574">
          <a:extLst>
            <a:ext uri="{FF2B5EF4-FFF2-40B4-BE49-F238E27FC236}">
              <a16:creationId xmlns:a16="http://schemas.microsoft.com/office/drawing/2014/main" id="{50161C61-9746-44E1-B5B5-F362F5B3F7B9}"/>
            </a:ext>
          </a:extLst>
        </xdr:cNvPr>
        <xdr:cNvSpPr/>
      </xdr:nvSpPr>
      <xdr:spPr>
        <a:xfrm>
          <a:off x="19154775" y="604837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107950</xdr:rowOff>
    </xdr:from>
    <xdr:to>
      <xdr:col>116</xdr:col>
      <xdr:colOff>63500</xdr:colOff>
      <xdr:row>37</xdr:row>
      <xdr:rowOff>107950</xdr:rowOff>
    </xdr:to>
    <xdr:cxnSp macro="">
      <xdr:nvCxnSpPr>
        <xdr:cNvPr id="576" name="直線コネクタ 575">
          <a:extLst>
            <a:ext uri="{FF2B5EF4-FFF2-40B4-BE49-F238E27FC236}">
              <a16:creationId xmlns:a16="http://schemas.microsoft.com/office/drawing/2014/main" id="{F5A9591C-353A-4E25-9578-B41453F169C0}"/>
            </a:ext>
          </a:extLst>
        </xdr:cNvPr>
        <xdr:cNvCxnSpPr/>
      </xdr:nvCxnSpPr>
      <xdr:spPr>
        <a:xfrm>
          <a:off x="19202400" y="609600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69850</xdr:rowOff>
    </xdr:from>
    <xdr:to>
      <xdr:col>107</xdr:col>
      <xdr:colOff>101600</xdr:colOff>
      <xdr:row>38</xdr:row>
      <xdr:rowOff>0</xdr:rowOff>
    </xdr:to>
    <xdr:sp macro="" textlink="">
      <xdr:nvSpPr>
        <xdr:cNvPr id="577" name="楕円 576">
          <a:extLst>
            <a:ext uri="{FF2B5EF4-FFF2-40B4-BE49-F238E27FC236}">
              <a16:creationId xmlns:a16="http://schemas.microsoft.com/office/drawing/2014/main" id="{25548977-EBCD-4DF4-B6A5-F4C5D7BE9427}"/>
            </a:ext>
          </a:extLst>
        </xdr:cNvPr>
        <xdr:cNvSpPr/>
      </xdr:nvSpPr>
      <xdr:spPr>
        <a:xfrm>
          <a:off x="18345150" y="60579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107950</xdr:rowOff>
    </xdr:from>
    <xdr:to>
      <xdr:col>111</xdr:col>
      <xdr:colOff>177800</xdr:colOff>
      <xdr:row>37</xdr:row>
      <xdr:rowOff>120650</xdr:rowOff>
    </xdr:to>
    <xdr:cxnSp macro="">
      <xdr:nvCxnSpPr>
        <xdr:cNvPr id="578" name="直線コネクタ 577">
          <a:extLst>
            <a:ext uri="{FF2B5EF4-FFF2-40B4-BE49-F238E27FC236}">
              <a16:creationId xmlns:a16="http://schemas.microsoft.com/office/drawing/2014/main" id="{4AB50054-C9C3-4753-9603-08A13B1EB2DE}"/>
            </a:ext>
          </a:extLst>
        </xdr:cNvPr>
        <xdr:cNvCxnSpPr/>
      </xdr:nvCxnSpPr>
      <xdr:spPr>
        <a:xfrm flipV="1">
          <a:off x="18392775" y="609600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69850</xdr:rowOff>
    </xdr:from>
    <xdr:to>
      <xdr:col>102</xdr:col>
      <xdr:colOff>165100</xdr:colOff>
      <xdr:row>38</xdr:row>
      <xdr:rowOff>0</xdr:rowOff>
    </xdr:to>
    <xdr:sp macro="" textlink="">
      <xdr:nvSpPr>
        <xdr:cNvPr id="579" name="楕円 578">
          <a:extLst>
            <a:ext uri="{FF2B5EF4-FFF2-40B4-BE49-F238E27FC236}">
              <a16:creationId xmlns:a16="http://schemas.microsoft.com/office/drawing/2014/main" id="{5AE5ABD1-C79F-4D79-95F3-2FB387842AF4}"/>
            </a:ext>
          </a:extLst>
        </xdr:cNvPr>
        <xdr:cNvSpPr/>
      </xdr:nvSpPr>
      <xdr:spPr>
        <a:xfrm>
          <a:off x="17554575" y="60579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120650</xdr:rowOff>
    </xdr:from>
    <xdr:to>
      <xdr:col>107</xdr:col>
      <xdr:colOff>50800</xdr:colOff>
      <xdr:row>37</xdr:row>
      <xdr:rowOff>120650</xdr:rowOff>
    </xdr:to>
    <xdr:cxnSp macro="">
      <xdr:nvCxnSpPr>
        <xdr:cNvPr id="580" name="直線コネクタ 579">
          <a:extLst>
            <a:ext uri="{FF2B5EF4-FFF2-40B4-BE49-F238E27FC236}">
              <a16:creationId xmlns:a16="http://schemas.microsoft.com/office/drawing/2014/main" id="{67A53569-E079-4C22-9B7D-50F03A0A9DE9}"/>
            </a:ext>
          </a:extLst>
        </xdr:cNvPr>
        <xdr:cNvCxnSpPr/>
      </xdr:nvCxnSpPr>
      <xdr:spPr>
        <a:xfrm>
          <a:off x="17602200" y="61150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37</xdr:row>
      <xdr:rowOff>69850</xdr:rowOff>
    </xdr:from>
    <xdr:to>
      <xdr:col>98</xdr:col>
      <xdr:colOff>38100</xdr:colOff>
      <xdr:row>38</xdr:row>
      <xdr:rowOff>0</xdr:rowOff>
    </xdr:to>
    <xdr:sp macro="" textlink="">
      <xdr:nvSpPr>
        <xdr:cNvPr id="581" name="楕円 580">
          <a:extLst>
            <a:ext uri="{FF2B5EF4-FFF2-40B4-BE49-F238E27FC236}">
              <a16:creationId xmlns:a16="http://schemas.microsoft.com/office/drawing/2014/main" id="{F2378AD4-4FF6-44FE-9A8A-F2123D03EA82}"/>
            </a:ext>
          </a:extLst>
        </xdr:cNvPr>
        <xdr:cNvSpPr/>
      </xdr:nvSpPr>
      <xdr:spPr>
        <a:xfrm>
          <a:off x="16754475" y="60579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120650</xdr:rowOff>
    </xdr:from>
    <xdr:to>
      <xdr:col>102</xdr:col>
      <xdr:colOff>114300</xdr:colOff>
      <xdr:row>37</xdr:row>
      <xdr:rowOff>120650</xdr:rowOff>
    </xdr:to>
    <xdr:cxnSp macro="">
      <xdr:nvCxnSpPr>
        <xdr:cNvPr id="582" name="直線コネクタ 581">
          <a:extLst>
            <a:ext uri="{FF2B5EF4-FFF2-40B4-BE49-F238E27FC236}">
              <a16:creationId xmlns:a16="http://schemas.microsoft.com/office/drawing/2014/main" id="{516644B7-62E3-4B74-8BD6-BA08E33E5A02}"/>
            </a:ext>
          </a:extLst>
        </xdr:cNvPr>
        <xdr:cNvCxnSpPr/>
      </xdr:nvCxnSpPr>
      <xdr:spPr>
        <a:xfrm>
          <a:off x="16802100" y="61150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36</xdr:row>
      <xdr:rowOff>3827</xdr:rowOff>
    </xdr:from>
    <xdr:ext cx="469744" cy="259045"/>
    <xdr:sp macro="" textlink="">
      <xdr:nvSpPr>
        <xdr:cNvPr id="583" name="n_1mainValue【試験研究機関】&#10;一人当たり面積">
          <a:extLst>
            <a:ext uri="{FF2B5EF4-FFF2-40B4-BE49-F238E27FC236}">
              <a16:creationId xmlns:a16="http://schemas.microsoft.com/office/drawing/2014/main" id="{E92167D2-B14D-4CD5-9CB4-3D9BA205696D}"/>
            </a:ext>
          </a:extLst>
        </xdr:cNvPr>
        <xdr:cNvSpPr txBox="1"/>
      </xdr:nvSpPr>
      <xdr:spPr>
        <a:xfrm>
          <a:off x="18983402" y="5836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36</xdr:row>
      <xdr:rowOff>16527</xdr:rowOff>
    </xdr:from>
    <xdr:ext cx="469744" cy="259045"/>
    <xdr:sp macro="" textlink="">
      <xdr:nvSpPr>
        <xdr:cNvPr id="584" name="n_2mainValue【試験研究機関】&#10;一人当たり面積">
          <a:extLst>
            <a:ext uri="{FF2B5EF4-FFF2-40B4-BE49-F238E27FC236}">
              <a16:creationId xmlns:a16="http://schemas.microsoft.com/office/drawing/2014/main" id="{D4B1A6BE-6F43-45EC-9D8D-27FF1167A35A}"/>
            </a:ext>
          </a:extLst>
        </xdr:cNvPr>
        <xdr:cNvSpPr txBox="1"/>
      </xdr:nvSpPr>
      <xdr:spPr>
        <a:xfrm>
          <a:off x="18183302" y="584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36</xdr:row>
      <xdr:rowOff>16527</xdr:rowOff>
    </xdr:from>
    <xdr:ext cx="469744" cy="259045"/>
    <xdr:sp macro="" textlink="">
      <xdr:nvSpPr>
        <xdr:cNvPr id="585" name="n_3mainValue【試験研究機関】&#10;一人当たり面積">
          <a:extLst>
            <a:ext uri="{FF2B5EF4-FFF2-40B4-BE49-F238E27FC236}">
              <a16:creationId xmlns:a16="http://schemas.microsoft.com/office/drawing/2014/main" id="{03EDA51C-378F-4A6E-A3FA-40C9F984B5AF}"/>
            </a:ext>
          </a:extLst>
        </xdr:cNvPr>
        <xdr:cNvSpPr txBox="1"/>
      </xdr:nvSpPr>
      <xdr:spPr>
        <a:xfrm>
          <a:off x="17383202" y="584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36</xdr:row>
      <xdr:rowOff>16527</xdr:rowOff>
    </xdr:from>
    <xdr:ext cx="469744" cy="259045"/>
    <xdr:sp macro="" textlink="">
      <xdr:nvSpPr>
        <xdr:cNvPr id="586" name="n_4mainValue【試験研究機関】&#10;一人当たり面積">
          <a:extLst>
            <a:ext uri="{FF2B5EF4-FFF2-40B4-BE49-F238E27FC236}">
              <a16:creationId xmlns:a16="http://schemas.microsoft.com/office/drawing/2014/main" id="{D5875B05-FED9-4218-A7DD-BE1EFE2D6420}"/>
            </a:ext>
          </a:extLst>
        </xdr:cNvPr>
        <xdr:cNvSpPr txBox="1"/>
      </xdr:nvSpPr>
      <xdr:spPr>
        <a:xfrm>
          <a:off x="16592627" y="584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19318E4C-3738-42A7-BDA7-48A25B988B5C}"/>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124D25EC-6271-44AF-A99C-8286560D9D63}"/>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7531C954-0259-4167-9C3F-D1C76E1A7D5E}"/>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E468F00D-4BC5-4FF2-9AF2-E5CE82DD469A}"/>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15489604-99BE-45A3-AAF1-A486AD29E0B1}"/>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75285CF0-A255-48AA-BBD7-8FF85AD15485}"/>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1D135AA4-83D6-4AEE-99E7-A378DBF857D1}"/>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AFB2BEC8-2B7A-4491-ABEC-A661D9F57F70}"/>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D20F1E02-F879-4D33-B93F-29F426609830}"/>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6" name="直線コネクタ 595">
          <a:extLst>
            <a:ext uri="{FF2B5EF4-FFF2-40B4-BE49-F238E27FC236}">
              <a16:creationId xmlns:a16="http://schemas.microsoft.com/office/drawing/2014/main" id="{1C676AEC-3E6A-4B78-8D68-9E68DA473441}"/>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7" name="テキスト ボックス 596">
          <a:extLst>
            <a:ext uri="{FF2B5EF4-FFF2-40B4-BE49-F238E27FC236}">
              <a16:creationId xmlns:a16="http://schemas.microsoft.com/office/drawing/2014/main" id="{701FBA0D-B405-4E89-870E-05CEEB240A1E}"/>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98" name="直線コネクタ 597">
          <a:extLst>
            <a:ext uri="{FF2B5EF4-FFF2-40B4-BE49-F238E27FC236}">
              <a16:creationId xmlns:a16="http://schemas.microsoft.com/office/drawing/2014/main" id="{06FBD45C-2F46-4D93-8401-DF697D65E7B8}"/>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99" name="テキスト ボックス 598">
          <a:extLst>
            <a:ext uri="{FF2B5EF4-FFF2-40B4-BE49-F238E27FC236}">
              <a16:creationId xmlns:a16="http://schemas.microsoft.com/office/drawing/2014/main" id="{CBF839E4-E9A3-48A5-A119-E680907D0579}"/>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0" name="直線コネクタ 599">
          <a:extLst>
            <a:ext uri="{FF2B5EF4-FFF2-40B4-BE49-F238E27FC236}">
              <a16:creationId xmlns:a16="http://schemas.microsoft.com/office/drawing/2014/main" id="{BDC1B71C-38DC-4D1B-99B2-F18F2761D380}"/>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1" name="テキスト ボックス 600">
          <a:extLst>
            <a:ext uri="{FF2B5EF4-FFF2-40B4-BE49-F238E27FC236}">
              <a16:creationId xmlns:a16="http://schemas.microsoft.com/office/drawing/2014/main" id="{D821A781-4A59-469A-9A81-E843C2667375}"/>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2" name="直線コネクタ 601">
          <a:extLst>
            <a:ext uri="{FF2B5EF4-FFF2-40B4-BE49-F238E27FC236}">
              <a16:creationId xmlns:a16="http://schemas.microsoft.com/office/drawing/2014/main" id="{F017C1E5-6FED-4179-A869-05350B9F5FE4}"/>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3" name="テキスト ボックス 602">
          <a:extLst>
            <a:ext uri="{FF2B5EF4-FFF2-40B4-BE49-F238E27FC236}">
              <a16:creationId xmlns:a16="http://schemas.microsoft.com/office/drawing/2014/main" id="{8ACC6792-2C6E-4CC1-8A06-A6031E038D18}"/>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4" name="直線コネクタ 603">
          <a:extLst>
            <a:ext uri="{FF2B5EF4-FFF2-40B4-BE49-F238E27FC236}">
              <a16:creationId xmlns:a16="http://schemas.microsoft.com/office/drawing/2014/main" id="{9E7D6E53-B679-414D-B8D0-31B04DD29BAB}"/>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5" name="テキスト ボックス 604">
          <a:extLst>
            <a:ext uri="{FF2B5EF4-FFF2-40B4-BE49-F238E27FC236}">
              <a16:creationId xmlns:a16="http://schemas.microsoft.com/office/drawing/2014/main" id="{7A31A114-A23D-4281-A868-72F712B0E3DE}"/>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6" name="直線コネクタ 605">
          <a:extLst>
            <a:ext uri="{FF2B5EF4-FFF2-40B4-BE49-F238E27FC236}">
              <a16:creationId xmlns:a16="http://schemas.microsoft.com/office/drawing/2014/main" id="{9A8369CC-343D-490E-9EBC-0AB7CDB1C982}"/>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7" name="テキスト ボックス 606">
          <a:extLst>
            <a:ext uri="{FF2B5EF4-FFF2-40B4-BE49-F238E27FC236}">
              <a16:creationId xmlns:a16="http://schemas.microsoft.com/office/drawing/2014/main" id="{FF6ACC9A-05AD-400E-98D4-025ED7D89595}"/>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8" name="直線コネクタ 607">
          <a:extLst>
            <a:ext uri="{FF2B5EF4-FFF2-40B4-BE49-F238E27FC236}">
              <a16:creationId xmlns:a16="http://schemas.microsoft.com/office/drawing/2014/main" id="{AFEAC1CD-037F-4AE4-B5CC-7E9A5E522B44}"/>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9" name="テキスト ボックス 608">
          <a:extLst>
            <a:ext uri="{FF2B5EF4-FFF2-40B4-BE49-F238E27FC236}">
              <a16:creationId xmlns:a16="http://schemas.microsoft.com/office/drawing/2014/main" id="{AA6AE015-FB6E-4476-B9B1-DBA73534D731}"/>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0" name="【警察施設】&#10;有形固定資産減価償却率グラフ枠">
          <a:extLst>
            <a:ext uri="{FF2B5EF4-FFF2-40B4-BE49-F238E27FC236}">
              <a16:creationId xmlns:a16="http://schemas.microsoft.com/office/drawing/2014/main" id="{FEF63CB0-328F-4852-A0CD-4E4A27ADD73C}"/>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76200</xdr:rowOff>
    </xdr:from>
    <xdr:to>
      <xdr:col>85</xdr:col>
      <xdr:colOff>126364</xdr:colOff>
      <xdr:row>64</xdr:row>
      <xdr:rowOff>108857</xdr:rowOff>
    </xdr:to>
    <xdr:cxnSp macro="">
      <xdr:nvCxnSpPr>
        <xdr:cNvPr id="611" name="直線コネクタ 610">
          <a:extLst>
            <a:ext uri="{FF2B5EF4-FFF2-40B4-BE49-F238E27FC236}">
              <a16:creationId xmlns:a16="http://schemas.microsoft.com/office/drawing/2014/main" id="{AAACADE3-36FD-47DB-B458-DE6AF2B4517C}"/>
            </a:ext>
          </a:extLst>
        </xdr:cNvPr>
        <xdr:cNvCxnSpPr/>
      </xdr:nvCxnSpPr>
      <xdr:spPr>
        <a:xfrm flipV="1">
          <a:off x="14695170" y="9144000"/>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112684</xdr:rowOff>
    </xdr:from>
    <xdr:ext cx="405111" cy="259045"/>
    <xdr:sp macro="" textlink="">
      <xdr:nvSpPr>
        <xdr:cNvPr id="612" name="【警察施設】&#10;有形固定資産減価償却率最小値テキスト">
          <a:extLst>
            <a:ext uri="{FF2B5EF4-FFF2-40B4-BE49-F238E27FC236}">
              <a16:creationId xmlns:a16="http://schemas.microsoft.com/office/drawing/2014/main" id="{750723EA-B89D-45CB-9317-4E4EBF4AE9C6}"/>
            </a:ext>
          </a:extLst>
        </xdr:cNvPr>
        <xdr:cNvSpPr txBox="1"/>
      </xdr:nvSpPr>
      <xdr:spPr>
        <a:xfrm>
          <a:off x="14744700" y="10475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108857</xdr:rowOff>
    </xdr:from>
    <xdr:to>
      <xdr:col>86</xdr:col>
      <xdr:colOff>25400</xdr:colOff>
      <xdr:row>64</xdr:row>
      <xdr:rowOff>108857</xdr:rowOff>
    </xdr:to>
    <xdr:cxnSp macro="">
      <xdr:nvCxnSpPr>
        <xdr:cNvPr id="613" name="直線コネクタ 612">
          <a:extLst>
            <a:ext uri="{FF2B5EF4-FFF2-40B4-BE49-F238E27FC236}">
              <a16:creationId xmlns:a16="http://schemas.microsoft.com/office/drawing/2014/main" id="{B797C515-5C71-4C68-BD2D-73BD890858CF}"/>
            </a:ext>
          </a:extLst>
        </xdr:cNvPr>
        <xdr:cNvCxnSpPr/>
      </xdr:nvCxnSpPr>
      <xdr:spPr>
        <a:xfrm>
          <a:off x="14611350" y="104688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22877</xdr:rowOff>
    </xdr:from>
    <xdr:ext cx="405111" cy="259045"/>
    <xdr:sp macro="" textlink="">
      <xdr:nvSpPr>
        <xdr:cNvPr id="614" name="【警察施設】&#10;有形固定資産減価償却率最大値テキスト">
          <a:extLst>
            <a:ext uri="{FF2B5EF4-FFF2-40B4-BE49-F238E27FC236}">
              <a16:creationId xmlns:a16="http://schemas.microsoft.com/office/drawing/2014/main" id="{5CF71B9B-D5DC-4CA4-9087-A8CF3B715DA8}"/>
            </a:ext>
          </a:extLst>
        </xdr:cNvPr>
        <xdr:cNvSpPr txBox="1"/>
      </xdr:nvSpPr>
      <xdr:spPr>
        <a:xfrm>
          <a:off x="14744700" y="8931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76200</xdr:rowOff>
    </xdr:from>
    <xdr:to>
      <xdr:col>86</xdr:col>
      <xdr:colOff>25400</xdr:colOff>
      <xdr:row>56</xdr:row>
      <xdr:rowOff>76200</xdr:rowOff>
    </xdr:to>
    <xdr:cxnSp macro="">
      <xdr:nvCxnSpPr>
        <xdr:cNvPr id="615" name="直線コネクタ 614">
          <a:extLst>
            <a:ext uri="{FF2B5EF4-FFF2-40B4-BE49-F238E27FC236}">
              <a16:creationId xmlns:a16="http://schemas.microsoft.com/office/drawing/2014/main" id="{A3B0EF55-63B3-4587-A9FC-8B56C336B0EB}"/>
            </a:ext>
          </a:extLst>
        </xdr:cNvPr>
        <xdr:cNvCxnSpPr/>
      </xdr:nvCxnSpPr>
      <xdr:spPr>
        <a:xfrm>
          <a:off x="14611350" y="91440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170742</xdr:rowOff>
    </xdr:from>
    <xdr:ext cx="405111" cy="259045"/>
    <xdr:sp macro="" textlink="">
      <xdr:nvSpPr>
        <xdr:cNvPr id="616" name="【警察施設】&#10;有形固定資産減価償却率平均値テキスト">
          <a:extLst>
            <a:ext uri="{FF2B5EF4-FFF2-40B4-BE49-F238E27FC236}">
              <a16:creationId xmlns:a16="http://schemas.microsoft.com/office/drawing/2014/main" id="{76FEF6C7-EAA7-4DC3-BFB4-C06712FA7971}"/>
            </a:ext>
          </a:extLst>
        </xdr:cNvPr>
        <xdr:cNvSpPr txBox="1"/>
      </xdr:nvSpPr>
      <xdr:spPr>
        <a:xfrm>
          <a:off x="14744700" y="987671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147865</xdr:rowOff>
    </xdr:from>
    <xdr:to>
      <xdr:col>85</xdr:col>
      <xdr:colOff>177800</xdr:colOff>
      <xdr:row>62</xdr:row>
      <xdr:rowOff>78015</xdr:rowOff>
    </xdr:to>
    <xdr:sp macro="" textlink="">
      <xdr:nvSpPr>
        <xdr:cNvPr id="617" name="フローチャート: 判断 616">
          <a:extLst>
            <a:ext uri="{FF2B5EF4-FFF2-40B4-BE49-F238E27FC236}">
              <a16:creationId xmlns:a16="http://schemas.microsoft.com/office/drawing/2014/main" id="{599DF6FA-33FA-4D58-BE17-965D331DC43C}"/>
            </a:ext>
          </a:extLst>
        </xdr:cNvPr>
        <xdr:cNvSpPr/>
      </xdr:nvSpPr>
      <xdr:spPr>
        <a:xfrm>
          <a:off x="14649450" y="100221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158750</xdr:rowOff>
    </xdr:from>
    <xdr:to>
      <xdr:col>81</xdr:col>
      <xdr:colOff>101600</xdr:colOff>
      <xdr:row>62</xdr:row>
      <xdr:rowOff>88900</xdr:rowOff>
    </xdr:to>
    <xdr:sp macro="" textlink="">
      <xdr:nvSpPr>
        <xdr:cNvPr id="618" name="フローチャート: 判断 617">
          <a:extLst>
            <a:ext uri="{FF2B5EF4-FFF2-40B4-BE49-F238E27FC236}">
              <a16:creationId xmlns:a16="http://schemas.microsoft.com/office/drawing/2014/main" id="{E5843322-C64B-4936-BC0C-FD4ABF2C0141}"/>
            </a:ext>
          </a:extLst>
        </xdr:cNvPr>
        <xdr:cNvSpPr/>
      </xdr:nvSpPr>
      <xdr:spPr>
        <a:xfrm>
          <a:off x="13887450" y="100393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62</xdr:row>
      <xdr:rowOff>80027</xdr:rowOff>
    </xdr:from>
    <xdr:ext cx="405111" cy="259045"/>
    <xdr:sp macro="" textlink="">
      <xdr:nvSpPr>
        <xdr:cNvPr id="619" name="n_1aveValue【警察施設】&#10;有形固定資産減価償却率">
          <a:extLst>
            <a:ext uri="{FF2B5EF4-FFF2-40B4-BE49-F238E27FC236}">
              <a16:creationId xmlns:a16="http://schemas.microsoft.com/office/drawing/2014/main" id="{401A9667-943F-4095-9979-E3CD53E8444F}"/>
            </a:ext>
          </a:extLst>
        </xdr:cNvPr>
        <xdr:cNvSpPr txBox="1"/>
      </xdr:nvSpPr>
      <xdr:spPr>
        <a:xfrm>
          <a:off x="13745219" y="10122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61</xdr:row>
      <xdr:rowOff>136978</xdr:rowOff>
    </xdr:from>
    <xdr:to>
      <xdr:col>76</xdr:col>
      <xdr:colOff>165100</xdr:colOff>
      <xdr:row>62</xdr:row>
      <xdr:rowOff>67128</xdr:rowOff>
    </xdr:to>
    <xdr:sp macro="" textlink="">
      <xdr:nvSpPr>
        <xdr:cNvPr id="620" name="フローチャート: 判断 619">
          <a:extLst>
            <a:ext uri="{FF2B5EF4-FFF2-40B4-BE49-F238E27FC236}">
              <a16:creationId xmlns:a16="http://schemas.microsoft.com/office/drawing/2014/main" id="{9875F15A-CF36-4240-916E-0516A002A7FA}"/>
            </a:ext>
          </a:extLst>
        </xdr:cNvPr>
        <xdr:cNvSpPr/>
      </xdr:nvSpPr>
      <xdr:spPr>
        <a:xfrm>
          <a:off x="13096875" y="1001757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62</xdr:row>
      <xdr:rowOff>58255</xdr:rowOff>
    </xdr:from>
    <xdr:ext cx="405111" cy="259045"/>
    <xdr:sp macro="" textlink="">
      <xdr:nvSpPr>
        <xdr:cNvPr id="621" name="n_2aveValue【警察施設】&#10;有形固定資産減価償却率">
          <a:extLst>
            <a:ext uri="{FF2B5EF4-FFF2-40B4-BE49-F238E27FC236}">
              <a16:creationId xmlns:a16="http://schemas.microsoft.com/office/drawing/2014/main" id="{67612BBD-7E7A-4AFB-A75A-7D2679F663DE}"/>
            </a:ext>
          </a:extLst>
        </xdr:cNvPr>
        <xdr:cNvSpPr txBox="1"/>
      </xdr:nvSpPr>
      <xdr:spPr>
        <a:xfrm>
          <a:off x="12964169" y="100976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62</xdr:row>
      <xdr:rowOff>19957</xdr:rowOff>
    </xdr:from>
    <xdr:to>
      <xdr:col>72</xdr:col>
      <xdr:colOff>38100</xdr:colOff>
      <xdr:row>62</xdr:row>
      <xdr:rowOff>121557</xdr:rowOff>
    </xdr:to>
    <xdr:sp macro="" textlink="">
      <xdr:nvSpPr>
        <xdr:cNvPr id="622" name="フローチャート: 判断 621">
          <a:extLst>
            <a:ext uri="{FF2B5EF4-FFF2-40B4-BE49-F238E27FC236}">
              <a16:creationId xmlns:a16="http://schemas.microsoft.com/office/drawing/2014/main" id="{0040B814-D3A4-4053-93C0-EE33D55549BF}"/>
            </a:ext>
          </a:extLst>
        </xdr:cNvPr>
        <xdr:cNvSpPr/>
      </xdr:nvSpPr>
      <xdr:spPr>
        <a:xfrm>
          <a:off x="12296775" y="1005930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62</xdr:row>
      <xdr:rowOff>112684</xdr:rowOff>
    </xdr:from>
    <xdr:ext cx="405111" cy="259045"/>
    <xdr:sp macro="" textlink="">
      <xdr:nvSpPr>
        <xdr:cNvPr id="623" name="n_3aveValue【警察施設】&#10;有形固定資産減価償却率">
          <a:extLst>
            <a:ext uri="{FF2B5EF4-FFF2-40B4-BE49-F238E27FC236}">
              <a16:creationId xmlns:a16="http://schemas.microsoft.com/office/drawing/2014/main" id="{9863282C-62D7-4941-9CB3-A80BFEAA1CA9}"/>
            </a:ext>
          </a:extLst>
        </xdr:cNvPr>
        <xdr:cNvSpPr txBox="1"/>
      </xdr:nvSpPr>
      <xdr:spPr>
        <a:xfrm>
          <a:off x="12164069" y="1015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61</xdr:row>
      <xdr:rowOff>104322</xdr:rowOff>
    </xdr:from>
    <xdr:to>
      <xdr:col>67</xdr:col>
      <xdr:colOff>101600</xdr:colOff>
      <xdr:row>62</xdr:row>
      <xdr:rowOff>34472</xdr:rowOff>
    </xdr:to>
    <xdr:sp macro="" textlink="">
      <xdr:nvSpPr>
        <xdr:cNvPr id="624" name="フローチャート: 判断 623">
          <a:extLst>
            <a:ext uri="{FF2B5EF4-FFF2-40B4-BE49-F238E27FC236}">
              <a16:creationId xmlns:a16="http://schemas.microsoft.com/office/drawing/2014/main" id="{44405C88-38A2-4503-A343-F7259C024120}"/>
            </a:ext>
          </a:extLst>
        </xdr:cNvPr>
        <xdr:cNvSpPr/>
      </xdr:nvSpPr>
      <xdr:spPr>
        <a:xfrm>
          <a:off x="11487150" y="998492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62</xdr:row>
      <xdr:rowOff>25599</xdr:rowOff>
    </xdr:from>
    <xdr:ext cx="405111" cy="259045"/>
    <xdr:sp macro="" textlink="">
      <xdr:nvSpPr>
        <xdr:cNvPr id="625" name="n_4aveValue【警察施設】&#10;有形固定資産減価償却率">
          <a:extLst>
            <a:ext uri="{FF2B5EF4-FFF2-40B4-BE49-F238E27FC236}">
              <a16:creationId xmlns:a16="http://schemas.microsoft.com/office/drawing/2014/main" id="{468A7FEF-ECFE-4C39-8B25-1F4C8EDA86EC}"/>
            </a:ext>
          </a:extLst>
        </xdr:cNvPr>
        <xdr:cNvSpPr txBox="1"/>
      </xdr:nvSpPr>
      <xdr:spPr>
        <a:xfrm>
          <a:off x="11354444" y="100681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6D5245D8-178D-42CA-97E4-A5A1869922E3}"/>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02498649-35B1-4F02-A57D-6F2B3A7D54BE}"/>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B4318DCB-538E-45F9-AC83-0A991963BFF4}"/>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9" name="テキスト ボックス 628">
          <a:extLst>
            <a:ext uri="{FF2B5EF4-FFF2-40B4-BE49-F238E27FC236}">
              <a16:creationId xmlns:a16="http://schemas.microsoft.com/office/drawing/2014/main" id="{65C4450B-6BE8-4606-AE9C-9B4DACCF5B93}"/>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30" name="テキスト ボックス 629">
          <a:extLst>
            <a:ext uri="{FF2B5EF4-FFF2-40B4-BE49-F238E27FC236}">
              <a16:creationId xmlns:a16="http://schemas.microsoft.com/office/drawing/2014/main" id="{D763942C-A54C-43FF-A00B-C540BD4E0B4A}"/>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63</xdr:row>
      <xdr:rowOff>77107</xdr:rowOff>
    </xdr:from>
    <xdr:to>
      <xdr:col>85</xdr:col>
      <xdr:colOff>177800</xdr:colOff>
      <xdr:row>64</xdr:row>
      <xdr:rowOff>7257</xdr:rowOff>
    </xdr:to>
    <xdr:sp macro="" textlink="">
      <xdr:nvSpPr>
        <xdr:cNvPr id="631" name="楕円 630">
          <a:extLst>
            <a:ext uri="{FF2B5EF4-FFF2-40B4-BE49-F238E27FC236}">
              <a16:creationId xmlns:a16="http://schemas.microsoft.com/office/drawing/2014/main" id="{07A225D2-B55E-4D83-A750-264491132D70}"/>
            </a:ext>
          </a:extLst>
        </xdr:cNvPr>
        <xdr:cNvSpPr/>
      </xdr:nvSpPr>
      <xdr:spPr>
        <a:xfrm>
          <a:off x="14649450" y="102783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63</xdr:row>
      <xdr:rowOff>55534</xdr:rowOff>
    </xdr:from>
    <xdr:ext cx="405111" cy="259045"/>
    <xdr:sp macro="" textlink="">
      <xdr:nvSpPr>
        <xdr:cNvPr id="632" name="【警察施設】&#10;有形固定資産減価償却率該当値テキスト">
          <a:extLst>
            <a:ext uri="{FF2B5EF4-FFF2-40B4-BE49-F238E27FC236}">
              <a16:creationId xmlns:a16="http://schemas.microsoft.com/office/drawing/2014/main" id="{A07F289F-8EC2-4836-8F78-DCF9D8AD644E}"/>
            </a:ext>
          </a:extLst>
        </xdr:cNvPr>
        <xdr:cNvSpPr txBox="1"/>
      </xdr:nvSpPr>
      <xdr:spPr>
        <a:xfrm>
          <a:off x="14744700" y="102568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82550</xdr:rowOff>
    </xdr:from>
    <xdr:to>
      <xdr:col>81</xdr:col>
      <xdr:colOff>101600</xdr:colOff>
      <xdr:row>62</xdr:row>
      <xdr:rowOff>12700</xdr:rowOff>
    </xdr:to>
    <xdr:sp macro="" textlink="">
      <xdr:nvSpPr>
        <xdr:cNvPr id="633" name="楕円 632">
          <a:extLst>
            <a:ext uri="{FF2B5EF4-FFF2-40B4-BE49-F238E27FC236}">
              <a16:creationId xmlns:a16="http://schemas.microsoft.com/office/drawing/2014/main" id="{730BCD42-561D-4EF5-B6E6-21172ACC1D84}"/>
            </a:ext>
          </a:extLst>
        </xdr:cNvPr>
        <xdr:cNvSpPr/>
      </xdr:nvSpPr>
      <xdr:spPr>
        <a:xfrm>
          <a:off x="13887450" y="9963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133350</xdr:rowOff>
    </xdr:from>
    <xdr:to>
      <xdr:col>85</xdr:col>
      <xdr:colOff>127000</xdr:colOff>
      <xdr:row>63</xdr:row>
      <xdr:rowOff>127907</xdr:rowOff>
    </xdr:to>
    <xdr:cxnSp macro="">
      <xdr:nvCxnSpPr>
        <xdr:cNvPr id="634" name="直線コネクタ 633">
          <a:extLst>
            <a:ext uri="{FF2B5EF4-FFF2-40B4-BE49-F238E27FC236}">
              <a16:creationId xmlns:a16="http://schemas.microsoft.com/office/drawing/2014/main" id="{C3E3FB15-256B-4E37-9CB2-ED505E143A4B}"/>
            </a:ext>
          </a:extLst>
        </xdr:cNvPr>
        <xdr:cNvCxnSpPr/>
      </xdr:nvCxnSpPr>
      <xdr:spPr>
        <a:xfrm>
          <a:off x="13935075" y="10010775"/>
          <a:ext cx="762000" cy="3152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66222</xdr:rowOff>
    </xdr:from>
    <xdr:to>
      <xdr:col>76</xdr:col>
      <xdr:colOff>165100</xdr:colOff>
      <xdr:row>59</xdr:row>
      <xdr:rowOff>167822</xdr:rowOff>
    </xdr:to>
    <xdr:sp macro="" textlink="">
      <xdr:nvSpPr>
        <xdr:cNvPr id="635" name="楕円 634">
          <a:extLst>
            <a:ext uri="{FF2B5EF4-FFF2-40B4-BE49-F238E27FC236}">
              <a16:creationId xmlns:a16="http://schemas.microsoft.com/office/drawing/2014/main" id="{42AF0341-A406-4371-BD66-EB17FF3B3DD4}"/>
            </a:ext>
          </a:extLst>
        </xdr:cNvPr>
        <xdr:cNvSpPr/>
      </xdr:nvSpPr>
      <xdr:spPr>
        <a:xfrm>
          <a:off x="13096875" y="962297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117022</xdr:rowOff>
    </xdr:from>
    <xdr:to>
      <xdr:col>81</xdr:col>
      <xdr:colOff>50800</xdr:colOff>
      <xdr:row>61</xdr:row>
      <xdr:rowOff>133350</xdr:rowOff>
    </xdr:to>
    <xdr:cxnSp macro="">
      <xdr:nvCxnSpPr>
        <xdr:cNvPr id="636" name="直線コネクタ 635">
          <a:extLst>
            <a:ext uri="{FF2B5EF4-FFF2-40B4-BE49-F238E27FC236}">
              <a16:creationId xmlns:a16="http://schemas.microsoft.com/office/drawing/2014/main" id="{85B47E29-C69A-44B1-BFF0-50A6CE5FD75B}"/>
            </a:ext>
          </a:extLst>
        </xdr:cNvPr>
        <xdr:cNvCxnSpPr/>
      </xdr:nvCxnSpPr>
      <xdr:spPr>
        <a:xfrm>
          <a:off x="13144500" y="9670597"/>
          <a:ext cx="790575" cy="340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109765</xdr:rowOff>
    </xdr:from>
    <xdr:to>
      <xdr:col>72</xdr:col>
      <xdr:colOff>38100</xdr:colOff>
      <xdr:row>60</xdr:row>
      <xdr:rowOff>39915</xdr:rowOff>
    </xdr:to>
    <xdr:sp macro="" textlink="">
      <xdr:nvSpPr>
        <xdr:cNvPr id="637" name="楕円 636">
          <a:extLst>
            <a:ext uri="{FF2B5EF4-FFF2-40B4-BE49-F238E27FC236}">
              <a16:creationId xmlns:a16="http://schemas.microsoft.com/office/drawing/2014/main" id="{FF00800D-BA84-41EB-8024-FC022989B595}"/>
            </a:ext>
          </a:extLst>
        </xdr:cNvPr>
        <xdr:cNvSpPr/>
      </xdr:nvSpPr>
      <xdr:spPr>
        <a:xfrm>
          <a:off x="12296775" y="96601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117022</xdr:rowOff>
    </xdr:from>
    <xdr:to>
      <xdr:col>76</xdr:col>
      <xdr:colOff>114300</xdr:colOff>
      <xdr:row>59</xdr:row>
      <xdr:rowOff>160565</xdr:rowOff>
    </xdr:to>
    <xdr:cxnSp macro="">
      <xdr:nvCxnSpPr>
        <xdr:cNvPr id="638" name="直線コネクタ 637">
          <a:extLst>
            <a:ext uri="{FF2B5EF4-FFF2-40B4-BE49-F238E27FC236}">
              <a16:creationId xmlns:a16="http://schemas.microsoft.com/office/drawing/2014/main" id="{65753771-A97B-49CC-BECA-BD7A7E3603F0}"/>
            </a:ext>
          </a:extLst>
        </xdr:cNvPr>
        <xdr:cNvCxnSpPr/>
      </xdr:nvCxnSpPr>
      <xdr:spPr>
        <a:xfrm flipV="1">
          <a:off x="12344400" y="9670597"/>
          <a:ext cx="800100" cy="46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147865</xdr:rowOff>
    </xdr:from>
    <xdr:to>
      <xdr:col>67</xdr:col>
      <xdr:colOff>101600</xdr:colOff>
      <xdr:row>58</xdr:row>
      <xdr:rowOff>78015</xdr:rowOff>
    </xdr:to>
    <xdr:sp macro="" textlink="">
      <xdr:nvSpPr>
        <xdr:cNvPr id="639" name="楕円 638">
          <a:extLst>
            <a:ext uri="{FF2B5EF4-FFF2-40B4-BE49-F238E27FC236}">
              <a16:creationId xmlns:a16="http://schemas.microsoft.com/office/drawing/2014/main" id="{095F2118-2B64-4AAA-ADCF-4126201F0E1B}"/>
            </a:ext>
          </a:extLst>
        </xdr:cNvPr>
        <xdr:cNvSpPr/>
      </xdr:nvSpPr>
      <xdr:spPr>
        <a:xfrm>
          <a:off x="11487150" y="93744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27215</xdr:rowOff>
    </xdr:from>
    <xdr:to>
      <xdr:col>71</xdr:col>
      <xdr:colOff>177800</xdr:colOff>
      <xdr:row>59</xdr:row>
      <xdr:rowOff>160565</xdr:rowOff>
    </xdr:to>
    <xdr:cxnSp macro="">
      <xdr:nvCxnSpPr>
        <xdr:cNvPr id="640" name="直線コネクタ 639">
          <a:extLst>
            <a:ext uri="{FF2B5EF4-FFF2-40B4-BE49-F238E27FC236}">
              <a16:creationId xmlns:a16="http://schemas.microsoft.com/office/drawing/2014/main" id="{68AE229A-E5DB-4709-B72E-DCD5CF427B56}"/>
            </a:ext>
          </a:extLst>
        </xdr:cNvPr>
        <xdr:cNvCxnSpPr/>
      </xdr:nvCxnSpPr>
      <xdr:spPr>
        <a:xfrm>
          <a:off x="11534775" y="9422040"/>
          <a:ext cx="809625" cy="295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29227</xdr:rowOff>
    </xdr:from>
    <xdr:ext cx="405111" cy="259045"/>
    <xdr:sp macro="" textlink="">
      <xdr:nvSpPr>
        <xdr:cNvPr id="641" name="n_1mainValue【警察施設】&#10;有形固定資産減価償却率">
          <a:extLst>
            <a:ext uri="{FF2B5EF4-FFF2-40B4-BE49-F238E27FC236}">
              <a16:creationId xmlns:a16="http://schemas.microsoft.com/office/drawing/2014/main" id="{269D84C0-2BE1-4D8D-8643-CB7AEF79A388}"/>
            </a:ext>
          </a:extLst>
        </xdr:cNvPr>
        <xdr:cNvSpPr txBox="1"/>
      </xdr:nvSpPr>
      <xdr:spPr>
        <a:xfrm>
          <a:off x="13745219" y="9741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12899</xdr:rowOff>
    </xdr:from>
    <xdr:ext cx="405111" cy="259045"/>
    <xdr:sp macro="" textlink="">
      <xdr:nvSpPr>
        <xdr:cNvPr id="642" name="n_2mainValue【警察施設】&#10;有形固定資産減価償却率">
          <a:extLst>
            <a:ext uri="{FF2B5EF4-FFF2-40B4-BE49-F238E27FC236}">
              <a16:creationId xmlns:a16="http://schemas.microsoft.com/office/drawing/2014/main" id="{C660AC21-B26C-42BC-AD68-565D3157CD69}"/>
            </a:ext>
          </a:extLst>
        </xdr:cNvPr>
        <xdr:cNvSpPr txBox="1"/>
      </xdr:nvSpPr>
      <xdr:spPr>
        <a:xfrm>
          <a:off x="12964169" y="9401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56442</xdr:rowOff>
    </xdr:from>
    <xdr:ext cx="405111" cy="259045"/>
    <xdr:sp macro="" textlink="">
      <xdr:nvSpPr>
        <xdr:cNvPr id="643" name="n_3mainValue【警察施設】&#10;有形固定資産減価償却率">
          <a:extLst>
            <a:ext uri="{FF2B5EF4-FFF2-40B4-BE49-F238E27FC236}">
              <a16:creationId xmlns:a16="http://schemas.microsoft.com/office/drawing/2014/main" id="{7DA4F1A0-FB92-4FC0-87F1-E19A4BA0A3B2}"/>
            </a:ext>
          </a:extLst>
        </xdr:cNvPr>
        <xdr:cNvSpPr txBox="1"/>
      </xdr:nvSpPr>
      <xdr:spPr>
        <a:xfrm>
          <a:off x="12164069" y="9448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94542</xdr:rowOff>
    </xdr:from>
    <xdr:ext cx="405111" cy="259045"/>
    <xdr:sp macro="" textlink="">
      <xdr:nvSpPr>
        <xdr:cNvPr id="644" name="n_4mainValue【警察施設】&#10;有形固定資産減価償却率">
          <a:extLst>
            <a:ext uri="{FF2B5EF4-FFF2-40B4-BE49-F238E27FC236}">
              <a16:creationId xmlns:a16="http://schemas.microsoft.com/office/drawing/2014/main" id="{0ECB0F38-258B-47AE-81CC-8F9EE55C31AA}"/>
            </a:ext>
          </a:extLst>
        </xdr:cNvPr>
        <xdr:cNvSpPr txBox="1"/>
      </xdr:nvSpPr>
      <xdr:spPr>
        <a:xfrm>
          <a:off x="11354444" y="9162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5" name="正方形/長方形 644">
          <a:extLst>
            <a:ext uri="{FF2B5EF4-FFF2-40B4-BE49-F238E27FC236}">
              <a16:creationId xmlns:a16="http://schemas.microsoft.com/office/drawing/2014/main" id="{DB3B537B-55AC-438A-81B6-9191EAAB64CE}"/>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6" name="正方形/長方形 645">
          <a:extLst>
            <a:ext uri="{FF2B5EF4-FFF2-40B4-BE49-F238E27FC236}">
              <a16:creationId xmlns:a16="http://schemas.microsoft.com/office/drawing/2014/main" id="{0FA566FC-3175-48D6-ABC8-CA45E6DE2A1B}"/>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7" name="正方形/長方形 646">
          <a:extLst>
            <a:ext uri="{FF2B5EF4-FFF2-40B4-BE49-F238E27FC236}">
              <a16:creationId xmlns:a16="http://schemas.microsoft.com/office/drawing/2014/main" id="{C99AE5ED-07B3-4684-BB4A-8E4229A0CC80}"/>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8" name="正方形/長方形 647">
          <a:extLst>
            <a:ext uri="{FF2B5EF4-FFF2-40B4-BE49-F238E27FC236}">
              <a16:creationId xmlns:a16="http://schemas.microsoft.com/office/drawing/2014/main" id="{00E2C6DE-1827-4622-8CB8-A82DA5F0C6AF}"/>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9" name="正方形/長方形 648">
          <a:extLst>
            <a:ext uri="{FF2B5EF4-FFF2-40B4-BE49-F238E27FC236}">
              <a16:creationId xmlns:a16="http://schemas.microsoft.com/office/drawing/2014/main" id="{E4CC9431-44A3-4140-ACDF-9D7FCC264DFB}"/>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0" name="正方形/長方形 649">
          <a:extLst>
            <a:ext uri="{FF2B5EF4-FFF2-40B4-BE49-F238E27FC236}">
              <a16:creationId xmlns:a16="http://schemas.microsoft.com/office/drawing/2014/main" id="{C2E3A6BE-8CDD-463E-985F-9FCCE37E35FB}"/>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1" name="テキスト ボックス 650">
          <a:extLst>
            <a:ext uri="{FF2B5EF4-FFF2-40B4-BE49-F238E27FC236}">
              <a16:creationId xmlns:a16="http://schemas.microsoft.com/office/drawing/2014/main" id="{DF6D2436-7872-4CF4-AA1B-DB7D4B2B5E7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2" name="直線コネクタ 651">
          <a:extLst>
            <a:ext uri="{FF2B5EF4-FFF2-40B4-BE49-F238E27FC236}">
              <a16:creationId xmlns:a16="http://schemas.microsoft.com/office/drawing/2014/main" id="{FB259738-7878-49DD-B71D-8338DF0C7F8E}"/>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3" name="テキスト ボックス 652">
          <a:extLst>
            <a:ext uri="{FF2B5EF4-FFF2-40B4-BE49-F238E27FC236}">
              <a16:creationId xmlns:a16="http://schemas.microsoft.com/office/drawing/2014/main" id="{E548B7FD-3B11-4B10-815E-5EA91A4FB14B}"/>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4" name="直線コネクタ 653">
          <a:extLst>
            <a:ext uri="{FF2B5EF4-FFF2-40B4-BE49-F238E27FC236}">
              <a16:creationId xmlns:a16="http://schemas.microsoft.com/office/drawing/2014/main" id="{C749D5BF-8847-4478-92FE-16809DFE44C2}"/>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5" name="テキスト ボックス 654">
          <a:extLst>
            <a:ext uri="{FF2B5EF4-FFF2-40B4-BE49-F238E27FC236}">
              <a16:creationId xmlns:a16="http://schemas.microsoft.com/office/drawing/2014/main" id="{D28EC87D-1A0F-44ED-84F0-C44234C205DC}"/>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6" name="直線コネクタ 655">
          <a:extLst>
            <a:ext uri="{FF2B5EF4-FFF2-40B4-BE49-F238E27FC236}">
              <a16:creationId xmlns:a16="http://schemas.microsoft.com/office/drawing/2014/main" id="{35C13C26-224B-434D-AB6A-CFAA75A304E3}"/>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7" name="テキスト ボックス 656">
          <a:extLst>
            <a:ext uri="{FF2B5EF4-FFF2-40B4-BE49-F238E27FC236}">
              <a16:creationId xmlns:a16="http://schemas.microsoft.com/office/drawing/2014/main" id="{F3AD4761-F5DC-454E-BBCA-36CCA75DE828}"/>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8" name="直線コネクタ 657">
          <a:extLst>
            <a:ext uri="{FF2B5EF4-FFF2-40B4-BE49-F238E27FC236}">
              <a16:creationId xmlns:a16="http://schemas.microsoft.com/office/drawing/2014/main" id="{C691913C-98DE-4425-81E3-F3415DD8D44A}"/>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9" name="テキスト ボックス 658">
          <a:extLst>
            <a:ext uri="{FF2B5EF4-FFF2-40B4-BE49-F238E27FC236}">
              <a16:creationId xmlns:a16="http://schemas.microsoft.com/office/drawing/2014/main" id="{A07A8E35-DCC7-4123-AF26-B13531A99B44}"/>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0" name="直線コネクタ 659">
          <a:extLst>
            <a:ext uri="{FF2B5EF4-FFF2-40B4-BE49-F238E27FC236}">
              <a16:creationId xmlns:a16="http://schemas.microsoft.com/office/drawing/2014/main" id="{A3DEB2D9-2F3E-4D83-A3FD-E27EBD553932}"/>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1" name="テキスト ボックス 660">
          <a:extLst>
            <a:ext uri="{FF2B5EF4-FFF2-40B4-BE49-F238E27FC236}">
              <a16:creationId xmlns:a16="http://schemas.microsoft.com/office/drawing/2014/main" id="{B23B8D4C-1A39-4DAA-900D-A51CF15E5194}"/>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2" name="直線コネクタ 661">
          <a:extLst>
            <a:ext uri="{FF2B5EF4-FFF2-40B4-BE49-F238E27FC236}">
              <a16:creationId xmlns:a16="http://schemas.microsoft.com/office/drawing/2014/main" id="{505C94B8-4E7C-4913-8A94-F84F65A02F88}"/>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3" name="テキスト ボックス 662">
          <a:extLst>
            <a:ext uri="{FF2B5EF4-FFF2-40B4-BE49-F238E27FC236}">
              <a16:creationId xmlns:a16="http://schemas.microsoft.com/office/drawing/2014/main" id="{2570D3AB-1FA7-4B8F-9BB4-5F2F0B0B8342}"/>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4" name="直線コネクタ 663">
          <a:extLst>
            <a:ext uri="{FF2B5EF4-FFF2-40B4-BE49-F238E27FC236}">
              <a16:creationId xmlns:a16="http://schemas.microsoft.com/office/drawing/2014/main" id="{9F68CB57-08B2-4E12-82B1-A1315A068620}"/>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5" name="テキスト ボックス 664">
          <a:extLst>
            <a:ext uri="{FF2B5EF4-FFF2-40B4-BE49-F238E27FC236}">
              <a16:creationId xmlns:a16="http://schemas.microsoft.com/office/drawing/2014/main" id="{6D03FD64-DCE6-4ACE-839B-4CA59BD750B7}"/>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6" name="【警察施設】&#10;一人当たり面積グラフ枠">
          <a:extLst>
            <a:ext uri="{FF2B5EF4-FFF2-40B4-BE49-F238E27FC236}">
              <a16:creationId xmlns:a16="http://schemas.microsoft.com/office/drawing/2014/main" id="{682B7911-20A3-42E4-99C2-44C11126E6CF}"/>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0</xdr:rowOff>
    </xdr:from>
    <xdr:to>
      <xdr:col>116</xdr:col>
      <xdr:colOff>62864</xdr:colOff>
      <xdr:row>64</xdr:row>
      <xdr:rowOff>152400</xdr:rowOff>
    </xdr:to>
    <xdr:cxnSp macro="">
      <xdr:nvCxnSpPr>
        <xdr:cNvPr id="667" name="直線コネクタ 666">
          <a:extLst>
            <a:ext uri="{FF2B5EF4-FFF2-40B4-BE49-F238E27FC236}">
              <a16:creationId xmlns:a16="http://schemas.microsoft.com/office/drawing/2014/main" id="{58A093AF-5101-40C7-A9D9-ADE553B61129}"/>
            </a:ext>
          </a:extLst>
        </xdr:cNvPr>
        <xdr:cNvCxnSpPr/>
      </xdr:nvCxnSpPr>
      <xdr:spPr>
        <a:xfrm flipV="1">
          <a:off x="19952970" y="8905875"/>
          <a:ext cx="1269" cy="1609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156227</xdr:rowOff>
    </xdr:from>
    <xdr:ext cx="469744" cy="259045"/>
    <xdr:sp macro="" textlink="">
      <xdr:nvSpPr>
        <xdr:cNvPr id="668" name="【警察施設】&#10;一人当たり面積最小値テキスト">
          <a:extLst>
            <a:ext uri="{FF2B5EF4-FFF2-40B4-BE49-F238E27FC236}">
              <a16:creationId xmlns:a16="http://schemas.microsoft.com/office/drawing/2014/main" id="{9805F5A7-02E6-4F5C-BBEC-87244E04B451}"/>
            </a:ext>
          </a:extLst>
        </xdr:cNvPr>
        <xdr:cNvSpPr txBox="1"/>
      </xdr:nvSpPr>
      <xdr:spPr>
        <a:xfrm>
          <a:off x="20002500" y="10522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152400</xdr:rowOff>
    </xdr:from>
    <xdr:to>
      <xdr:col>116</xdr:col>
      <xdr:colOff>152400</xdr:colOff>
      <xdr:row>64</xdr:row>
      <xdr:rowOff>152400</xdr:rowOff>
    </xdr:to>
    <xdr:cxnSp macro="">
      <xdr:nvCxnSpPr>
        <xdr:cNvPr id="669" name="直線コネクタ 668">
          <a:extLst>
            <a:ext uri="{FF2B5EF4-FFF2-40B4-BE49-F238E27FC236}">
              <a16:creationId xmlns:a16="http://schemas.microsoft.com/office/drawing/2014/main" id="{38A8A9E3-D657-4F18-8994-7C19D1A100C4}"/>
            </a:ext>
          </a:extLst>
        </xdr:cNvPr>
        <xdr:cNvCxnSpPr/>
      </xdr:nvCxnSpPr>
      <xdr:spPr>
        <a:xfrm>
          <a:off x="19878675" y="105156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118127</xdr:rowOff>
    </xdr:from>
    <xdr:ext cx="469744" cy="259045"/>
    <xdr:sp macro="" textlink="">
      <xdr:nvSpPr>
        <xdr:cNvPr id="670" name="【警察施設】&#10;一人当たり面積最大値テキスト">
          <a:extLst>
            <a:ext uri="{FF2B5EF4-FFF2-40B4-BE49-F238E27FC236}">
              <a16:creationId xmlns:a16="http://schemas.microsoft.com/office/drawing/2014/main" id="{9DCC618E-22BF-491E-9216-B6505D632C0D}"/>
            </a:ext>
          </a:extLst>
        </xdr:cNvPr>
        <xdr:cNvSpPr txBox="1"/>
      </xdr:nvSpPr>
      <xdr:spPr>
        <a:xfrm>
          <a:off x="20002500" y="870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0</xdr:rowOff>
    </xdr:from>
    <xdr:to>
      <xdr:col>116</xdr:col>
      <xdr:colOff>152400</xdr:colOff>
      <xdr:row>55</xdr:row>
      <xdr:rowOff>0</xdr:rowOff>
    </xdr:to>
    <xdr:cxnSp macro="">
      <xdr:nvCxnSpPr>
        <xdr:cNvPr id="671" name="直線コネクタ 670">
          <a:extLst>
            <a:ext uri="{FF2B5EF4-FFF2-40B4-BE49-F238E27FC236}">
              <a16:creationId xmlns:a16="http://schemas.microsoft.com/office/drawing/2014/main" id="{D9A89BC6-1A05-48C8-A9B5-89072068B2E8}"/>
            </a:ext>
          </a:extLst>
        </xdr:cNvPr>
        <xdr:cNvCxnSpPr/>
      </xdr:nvCxnSpPr>
      <xdr:spPr>
        <a:xfrm>
          <a:off x="19878675" y="8905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137177</xdr:rowOff>
    </xdr:from>
    <xdr:ext cx="469744" cy="259045"/>
    <xdr:sp macro="" textlink="">
      <xdr:nvSpPr>
        <xdr:cNvPr id="672" name="【警察施設】&#10;一人当たり面積平均値テキスト">
          <a:extLst>
            <a:ext uri="{FF2B5EF4-FFF2-40B4-BE49-F238E27FC236}">
              <a16:creationId xmlns:a16="http://schemas.microsoft.com/office/drawing/2014/main" id="{F3354D8D-8B78-4F03-9092-4BD6C4F89B35}"/>
            </a:ext>
          </a:extLst>
        </xdr:cNvPr>
        <xdr:cNvSpPr txBox="1"/>
      </xdr:nvSpPr>
      <xdr:spPr>
        <a:xfrm>
          <a:off x="20002500" y="100177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158750</xdr:rowOff>
    </xdr:from>
    <xdr:to>
      <xdr:col>116</xdr:col>
      <xdr:colOff>114300</xdr:colOff>
      <xdr:row>62</xdr:row>
      <xdr:rowOff>88900</xdr:rowOff>
    </xdr:to>
    <xdr:sp macro="" textlink="">
      <xdr:nvSpPr>
        <xdr:cNvPr id="673" name="フローチャート: 判断 672">
          <a:extLst>
            <a:ext uri="{FF2B5EF4-FFF2-40B4-BE49-F238E27FC236}">
              <a16:creationId xmlns:a16="http://schemas.microsoft.com/office/drawing/2014/main" id="{A74A0618-988B-4E26-82EE-DCD4C1BCF304}"/>
            </a:ext>
          </a:extLst>
        </xdr:cNvPr>
        <xdr:cNvSpPr/>
      </xdr:nvSpPr>
      <xdr:spPr>
        <a:xfrm>
          <a:off x="19897725" y="100393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6350</xdr:rowOff>
    </xdr:from>
    <xdr:to>
      <xdr:col>112</xdr:col>
      <xdr:colOff>38100</xdr:colOff>
      <xdr:row>62</xdr:row>
      <xdr:rowOff>107950</xdr:rowOff>
    </xdr:to>
    <xdr:sp macro="" textlink="">
      <xdr:nvSpPr>
        <xdr:cNvPr id="674" name="フローチャート: 判断 673">
          <a:extLst>
            <a:ext uri="{FF2B5EF4-FFF2-40B4-BE49-F238E27FC236}">
              <a16:creationId xmlns:a16="http://schemas.microsoft.com/office/drawing/2014/main" id="{39DEDDFD-8D8E-4197-AFAD-0FF13A35AC27}"/>
            </a:ext>
          </a:extLst>
        </xdr:cNvPr>
        <xdr:cNvSpPr/>
      </xdr:nvSpPr>
      <xdr:spPr>
        <a:xfrm>
          <a:off x="19154775" y="10048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62</xdr:row>
      <xdr:rowOff>99077</xdr:rowOff>
    </xdr:from>
    <xdr:ext cx="469744" cy="259045"/>
    <xdr:sp macro="" textlink="">
      <xdr:nvSpPr>
        <xdr:cNvPr id="675" name="n_1aveValue【警察施設】&#10;一人当たり面積">
          <a:extLst>
            <a:ext uri="{FF2B5EF4-FFF2-40B4-BE49-F238E27FC236}">
              <a16:creationId xmlns:a16="http://schemas.microsoft.com/office/drawing/2014/main" id="{538CC7CE-3541-4DCA-8FAE-8E97E7D71F4D}"/>
            </a:ext>
          </a:extLst>
        </xdr:cNvPr>
        <xdr:cNvSpPr txBox="1"/>
      </xdr:nvSpPr>
      <xdr:spPr>
        <a:xfrm>
          <a:off x="18983402" y="10141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62</xdr:row>
      <xdr:rowOff>25400</xdr:rowOff>
    </xdr:from>
    <xdr:to>
      <xdr:col>107</xdr:col>
      <xdr:colOff>101600</xdr:colOff>
      <xdr:row>62</xdr:row>
      <xdr:rowOff>127000</xdr:rowOff>
    </xdr:to>
    <xdr:sp macro="" textlink="">
      <xdr:nvSpPr>
        <xdr:cNvPr id="676" name="フローチャート: 判断 675">
          <a:extLst>
            <a:ext uri="{FF2B5EF4-FFF2-40B4-BE49-F238E27FC236}">
              <a16:creationId xmlns:a16="http://schemas.microsoft.com/office/drawing/2014/main" id="{19D15A6B-6601-4623-9877-27C64D2A0835}"/>
            </a:ext>
          </a:extLst>
        </xdr:cNvPr>
        <xdr:cNvSpPr/>
      </xdr:nvSpPr>
      <xdr:spPr>
        <a:xfrm>
          <a:off x="18345150" y="100679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62</xdr:row>
      <xdr:rowOff>118127</xdr:rowOff>
    </xdr:from>
    <xdr:ext cx="469744" cy="259045"/>
    <xdr:sp macro="" textlink="">
      <xdr:nvSpPr>
        <xdr:cNvPr id="677" name="n_2aveValue【警察施設】&#10;一人当たり面積">
          <a:extLst>
            <a:ext uri="{FF2B5EF4-FFF2-40B4-BE49-F238E27FC236}">
              <a16:creationId xmlns:a16="http://schemas.microsoft.com/office/drawing/2014/main" id="{37D181FE-5BDB-478C-9CE8-FEA3D976396E}"/>
            </a:ext>
          </a:extLst>
        </xdr:cNvPr>
        <xdr:cNvSpPr txBox="1"/>
      </xdr:nvSpPr>
      <xdr:spPr>
        <a:xfrm>
          <a:off x="18183302" y="1016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62</xdr:row>
      <xdr:rowOff>25400</xdr:rowOff>
    </xdr:from>
    <xdr:to>
      <xdr:col>102</xdr:col>
      <xdr:colOff>165100</xdr:colOff>
      <xdr:row>62</xdr:row>
      <xdr:rowOff>127000</xdr:rowOff>
    </xdr:to>
    <xdr:sp macro="" textlink="">
      <xdr:nvSpPr>
        <xdr:cNvPr id="678" name="フローチャート: 判断 677">
          <a:extLst>
            <a:ext uri="{FF2B5EF4-FFF2-40B4-BE49-F238E27FC236}">
              <a16:creationId xmlns:a16="http://schemas.microsoft.com/office/drawing/2014/main" id="{6C097B1D-3513-42F7-8083-8AE997CE8564}"/>
            </a:ext>
          </a:extLst>
        </xdr:cNvPr>
        <xdr:cNvSpPr/>
      </xdr:nvSpPr>
      <xdr:spPr>
        <a:xfrm>
          <a:off x="17554575" y="100679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62</xdr:row>
      <xdr:rowOff>118127</xdr:rowOff>
    </xdr:from>
    <xdr:ext cx="469744" cy="259045"/>
    <xdr:sp macro="" textlink="">
      <xdr:nvSpPr>
        <xdr:cNvPr id="679" name="n_3aveValue【警察施設】&#10;一人当たり面積">
          <a:extLst>
            <a:ext uri="{FF2B5EF4-FFF2-40B4-BE49-F238E27FC236}">
              <a16:creationId xmlns:a16="http://schemas.microsoft.com/office/drawing/2014/main" id="{3180B08B-C215-4B86-A63D-DFE772FF8179}"/>
            </a:ext>
          </a:extLst>
        </xdr:cNvPr>
        <xdr:cNvSpPr txBox="1"/>
      </xdr:nvSpPr>
      <xdr:spPr>
        <a:xfrm>
          <a:off x="17383202" y="1016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62</xdr:row>
      <xdr:rowOff>63500</xdr:rowOff>
    </xdr:from>
    <xdr:to>
      <xdr:col>98</xdr:col>
      <xdr:colOff>38100</xdr:colOff>
      <xdr:row>62</xdr:row>
      <xdr:rowOff>165100</xdr:rowOff>
    </xdr:to>
    <xdr:sp macro="" textlink="">
      <xdr:nvSpPr>
        <xdr:cNvPr id="680" name="フローチャート: 判断 679">
          <a:extLst>
            <a:ext uri="{FF2B5EF4-FFF2-40B4-BE49-F238E27FC236}">
              <a16:creationId xmlns:a16="http://schemas.microsoft.com/office/drawing/2014/main" id="{D2B039B3-C159-49C4-99B1-AF59C9A43EA4}"/>
            </a:ext>
          </a:extLst>
        </xdr:cNvPr>
        <xdr:cNvSpPr/>
      </xdr:nvSpPr>
      <xdr:spPr>
        <a:xfrm>
          <a:off x="16754475" y="101060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62</xdr:row>
      <xdr:rowOff>156227</xdr:rowOff>
    </xdr:from>
    <xdr:ext cx="469744" cy="259045"/>
    <xdr:sp macro="" textlink="">
      <xdr:nvSpPr>
        <xdr:cNvPr id="681" name="n_4aveValue【警察施設】&#10;一人当たり面積">
          <a:extLst>
            <a:ext uri="{FF2B5EF4-FFF2-40B4-BE49-F238E27FC236}">
              <a16:creationId xmlns:a16="http://schemas.microsoft.com/office/drawing/2014/main" id="{D90FD4EB-CFA2-4D7B-9B90-C18FF9D630B0}"/>
            </a:ext>
          </a:extLst>
        </xdr:cNvPr>
        <xdr:cNvSpPr txBox="1"/>
      </xdr:nvSpPr>
      <xdr:spPr>
        <a:xfrm>
          <a:off x="16592627" y="1019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66FBEB5F-BC42-4204-BD03-213022861134}"/>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AF8D1910-C7FE-48AE-AFF3-440DB0CD3752}"/>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127843A4-D77B-423B-BF4B-D94F373DE7E3}"/>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75ECD40C-6D1A-4B0B-BE3D-C8A885202360}"/>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888891A2-A2BA-4494-B24D-02FD732411EE}"/>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25400</xdr:rowOff>
    </xdr:from>
    <xdr:to>
      <xdr:col>116</xdr:col>
      <xdr:colOff>114300</xdr:colOff>
      <xdr:row>57</xdr:row>
      <xdr:rowOff>127000</xdr:rowOff>
    </xdr:to>
    <xdr:sp macro="" textlink="">
      <xdr:nvSpPr>
        <xdr:cNvPr id="687" name="楕円 686">
          <a:extLst>
            <a:ext uri="{FF2B5EF4-FFF2-40B4-BE49-F238E27FC236}">
              <a16:creationId xmlns:a16="http://schemas.microsoft.com/office/drawing/2014/main" id="{2E4E0C3F-F297-4F2D-9F34-7848349B43BC}"/>
            </a:ext>
          </a:extLst>
        </xdr:cNvPr>
        <xdr:cNvSpPr/>
      </xdr:nvSpPr>
      <xdr:spPr>
        <a:xfrm>
          <a:off x="19897725" y="92583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48277</xdr:rowOff>
    </xdr:from>
    <xdr:ext cx="469744" cy="259045"/>
    <xdr:sp macro="" textlink="">
      <xdr:nvSpPr>
        <xdr:cNvPr id="688" name="【警察施設】&#10;一人当たり面積該当値テキスト">
          <a:extLst>
            <a:ext uri="{FF2B5EF4-FFF2-40B4-BE49-F238E27FC236}">
              <a16:creationId xmlns:a16="http://schemas.microsoft.com/office/drawing/2014/main" id="{D34B8FBB-A6FD-43C9-BBAA-1055C8F51008}"/>
            </a:ext>
          </a:extLst>
        </xdr:cNvPr>
        <xdr:cNvSpPr txBox="1"/>
      </xdr:nvSpPr>
      <xdr:spPr>
        <a:xfrm>
          <a:off x="20002500" y="9112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25400</xdr:rowOff>
    </xdr:from>
    <xdr:to>
      <xdr:col>112</xdr:col>
      <xdr:colOff>38100</xdr:colOff>
      <xdr:row>57</xdr:row>
      <xdr:rowOff>127000</xdr:rowOff>
    </xdr:to>
    <xdr:sp macro="" textlink="">
      <xdr:nvSpPr>
        <xdr:cNvPr id="689" name="楕円 688">
          <a:extLst>
            <a:ext uri="{FF2B5EF4-FFF2-40B4-BE49-F238E27FC236}">
              <a16:creationId xmlns:a16="http://schemas.microsoft.com/office/drawing/2014/main" id="{F2F6950D-243B-403F-B6DE-7B0E50285A7F}"/>
            </a:ext>
          </a:extLst>
        </xdr:cNvPr>
        <xdr:cNvSpPr/>
      </xdr:nvSpPr>
      <xdr:spPr>
        <a:xfrm>
          <a:off x="19154775" y="92583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57</xdr:row>
      <xdr:rowOff>76200</xdr:rowOff>
    </xdr:from>
    <xdr:to>
      <xdr:col>116</xdr:col>
      <xdr:colOff>63500</xdr:colOff>
      <xdr:row>57</xdr:row>
      <xdr:rowOff>76200</xdr:rowOff>
    </xdr:to>
    <xdr:cxnSp macro="">
      <xdr:nvCxnSpPr>
        <xdr:cNvPr id="690" name="直線コネクタ 689">
          <a:extLst>
            <a:ext uri="{FF2B5EF4-FFF2-40B4-BE49-F238E27FC236}">
              <a16:creationId xmlns:a16="http://schemas.microsoft.com/office/drawing/2014/main" id="{D543A1C4-1D0B-4A22-81AC-2357ACD78201}"/>
            </a:ext>
          </a:extLst>
        </xdr:cNvPr>
        <xdr:cNvCxnSpPr/>
      </xdr:nvCxnSpPr>
      <xdr:spPr>
        <a:xfrm>
          <a:off x="19202400" y="930592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6350</xdr:rowOff>
    </xdr:from>
    <xdr:to>
      <xdr:col>107</xdr:col>
      <xdr:colOff>101600</xdr:colOff>
      <xdr:row>57</xdr:row>
      <xdr:rowOff>107950</xdr:rowOff>
    </xdr:to>
    <xdr:sp macro="" textlink="">
      <xdr:nvSpPr>
        <xdr:cNvPr id="691" name="楕円 690">
          <a:extLst>
            <a:ext uri="{FF2B5EF4-FFF2-40B4-BE49-F238E27FC236}">
              <a16:creationId xmlns:a16="http://schemas.microsoft.com/office/drawing/2014/main" id="{45F9B551-5ED9-491A-8A0C-6065BB166B3B}"/>
            </a:ext>
          </a:extLst>
        </xdr:cNvPr>
        <xdr:cNvSpPr/>
      </xdr:nvSpPr>
      <xdr:spPr>
        <a:xfrm>
          <a:off x="18345150" y="92392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57150</xdr:rowOff>
    </xdr:from>
    <xdr:to>
      <xdr:col>111</xdr:col>
      <xdr:colOff>177800</xdr:colOff>
      <xdr:row>57</xdr:row>
      <xdr:rowOff>76200</xdr:rowOff>
    </xdr:to>
    <xdr:cxnSp macro="">
      <xdr:nvCxnSpPr>
        <xdr:cNvPr id="692" name="直線コネクタ 691">
          <a:extLst>
            <a:ext uri="{FF2B5EF4-FFF2-40B4-BE49-F238E27FC236}">
              <a16:creationId xmlns:a16="http://schemas.microsoft.com/office/drawing/2014/main" id="{3BA52A6A-AF1D-4A9A-BD7F-41CE8D94FC75}"/>
            </a:ext>
          </a:extLst>
        </xdr:cNvPr>
        <xdr:cNvCxnSpPr/>
      </xdr:nvCxnSpPr>
      <xdr:spPr>
        <a:xfrm>
          <a:off x="18392775" y="928687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101600</xdr:rowOff>
    </xdr:from>
    <xdr:to>
      <xdr:col>102</xdr:col>
      <xdr:colOff>165100</xdr:colOff>
      <xdr:row>58</xdr:row>
      <xdr:rowOff>31750</xdr:rowOff>
    </xdr:to>
    <xdr:sp macro="" textlink="">
      <xdr:nvSpPr>
        <xdr:cNvPr id="693" name="楕円 692">
          <a:extLst>
            <a:ext uri="{FF2B5EF4-FFF2-40B4-BE49-F238E27FC236}">
              <a16:creationId xmlns:a16="http://schemas.microsoft.com/office/drawing/2014/main" id="{136A7825-760F-4483-BC2F-7ABD5C17AC7D}"/>
            </a:ext>
          </a:extLst>
        </xdr:cNvPr>
        <xdr:cNvSpPr/>
      </xdr:nvSpPr>
      <xdr:spPr>
        <a:xfrm>
          <a:off x="17554575" y="93345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57</xdr:row>
      <xdr:rowOff>57150</xdr:rowOff>
    </xdr:from>
    <xdr:to>
      <xdr:col>107</xdr:col>
      <xdr:colOff>50800</xdr:colOff>
      <xdr:row>57</xdr:row>
      <xdr:rowOff>152400</xdr:rowOff>
    </xdr:to>
    <xdr:cxnSp macro="">
      <xdr:nvCxnSpPr>
        <xdr:cNvPr id="694" name="直線コネクタ 693">
          <a:extLst>
            <a:ext uri="{FF2B5EF4-FFF2-40B4-BE49-F238E27FC236}">
              <a16:creationId xmlns:a16="http://schemas.microsoft.com/office/drawing/2014/main" id="{215273D0-7195-43A0-98FC-719E137F2EE7}"/>
            </a:ext>
          </a:extLst>
        </xdr:cNvPr>
        <xdr:cNvCxnSpPr/>
      </xdr:nvCxnSpPr>
      <xdr:spPr>
        <a:xfrm flipV="1">
          <a:off x="17602200" y="9286875"/>
          <a:ext cx="790575"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57</xdr:row>
      <xdr:rowOff>120650</xdr:rowOff>
    </xdr:from>
    <xdr:to>
      <xdr:col>98</xdr:col>
      <xdr:colOff>38100</xdr:colOff>
      <xdr:row>58</xdr:row>
      <xdr:rowOff>50800</xdr:rowOff>
    </xdr:to>
    <xdr:sp macro="" textlink="">
      <xdr:nvSpPr>
        <xdr:cNvPr id="695" name="楕円 694">
          <a:extLst>
            <a:ext uri="{FF2B5EF4-FFF2-40B4-BE49-F238E27FC236}">
              <a16:creationId xmlns:a16="http://schemas.microsoft.com/office/drawing/2014/main" id="{C8150452-85CC-4275-8CF6-49ECDB5A31F9}"/>
            </a:ext>
          </a:extLst>
        </xdr:cNvPr>
        <xdr:cNvSpPr/>
      </xdr:nvSpPr>
      <xdr:spPr>
        <a:xfrm>
          <a:off x="16754475" y="93535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57</xdr:row>
      <xdr:rowOff>152400</xdr:rowOff>
    </xdr:from>
    <xdr:to>
      <xdr:col>102</xdr:col>
      <xdr:colOff>114300</xdr:colOff>
      <xdr:row>58</xdr:row>
      <xdr:rowOff>0</xdr:rowOff>
    </xdr:to>
    <xdr:cxnSp macro="">
      <xdr:nvCxnSpPr>
        <xdr:cNvPr id="696" name="直線コネクタ 695">
          <a:extLst>
            <a:ext uri="{FF2B5EF4-FFF2-40B4-BE49-F238E27FC236}">
              <a16:creationId xmlns:a16="http://schemas.microsoft.com/office/drawing/2014/main" id="{6707A36B-6180-4FE4-94FF-B57425E7D5AF}"/>
            </a:ext>
          </a:extLst>
        </xdr:cNvPr>
        <xdr:cNvCxnSpPr/>
      </xdr:nvCxnSpPr>
      <xdr:spPr>
        <a:xfrm flipV="1">
          <a:off x="16802100" y="9382125"/>
          <a:ext cx="8001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55</xdr:row>
      <xdr:rowOff>143527</xdr:rowOff>
    </xdr:from>
    <xdr:ext cx="469744" cy="259045"/>
    <xdr:sp macro="" textlink="">
      <xdr:nvSpPr>
        <xdr:cNvPr id="697" name="n_1mainValue【警察施設】&#10;一人当たり面積">
          <a:extLst>
            <a:ext uri="{FF2B5EF4-FFF2-40B4-BE49-F238E27FC236}">
              <a16:creationId xmlns:a16="http://schemas.microsoft.com/office/drawing/2014/main" id="{4A15EABC-A5BC-40BA-BDED-D0ADA2CF7DA5}"/>
            </a:ext>
          </a:extLst>
        </xdr:cNvPr>
        <xdr:cNvSpPr txBox="1"/>
      </xdr:nvSpPr>
      <xdr:spPr>
        <a:xfrm>
          <a:off x="18983402" y="904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55</xdr:row>
      <xdr:rowOff>124477</xdr:rowOff>
    </xdr:from>
    <xdr:ext cx="469744" cy="259045"/>
    <xdr:sp macro="" textlink="">
      <xdr:nvSpPr>
        <xdr:cNvPr id="698" name="n_2mainValue【警察施設】&#10;一人当たり面積">
          <a:extLst>
            <a:ext uri="{FF2B5EF4-FFF2-40B4-BE49-F238E27FC236}">
              <a16:creationId xmlns:a16="http://schemas.microsoft.com/office/drawing/2014/main" id="{8D30400A-6170-4B9E-ADC5-B0BE51EEC004}"/>
            </a:ext>
          </a:extLst>
        </xdr:cNvPr>
        <xdr:cNvSpPr txBox="1"/>
      </xdr:nvSpPr>
      <xdr:spPr>
        <a:xfrm>
          <a:off x="18183302" y="902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56</xdr:row>
      <xdr:rowOff>48277</xdr:rowOff>
    </xdr:from>
    <xdr:ext cx="469744" cy="259045"/>
    <xdr:sp macro="" textlink="">
      <xdr:nvSpPr>
        <xdr:cNvPr id="699" name="n_3mainValue【警察施設】&#10;一人当たり面積">
          <a:extLst>
            <a:ext uri="{FF2B5EF4-FFF2-40B4-BE49-F238E27FC236}">
              <a16:creationId xmlns:a16="http://schemas.microsoft.com/office/drawing/2014/main" id="{17500864-E81F-4416-8763-471A2327C656}"/>
            </a:ext>
          </a:extLst>
        </xdr:cNvPr>
        <xdr:cNvSpPr txBox="1"/>
      </xdr:nvSpPr>
      <xdr:spPr>
        <a:xfrm>
          <a:off x="17383202" y="9112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56</xdr:row>
      <xdr:rowOff>67327</xdr:rowOff>
    </xdr:from>
    <xdr:ext cx="469744" cy="259045"/>
    <xdr:sp macro="" textlink="">
      <xdr:nvSpPr>
        <xdr:cNvPr id="700" name="n_4mainValue【警察施設】&#10;一人当たり面積">
          <a:extLst>
            <a:ext uri="{FF2B5EF4-FFF2-40B4-BE49-F238E27FC236}">
              <a16:creationId xmlns:a16="http://schemas.microsoft.com/office/drawing/2014/main" id="{E4247984-7A76-439B-80BF-376C9DDED6C6}"/>
            </a:ext>
          </a:extLst>
        </xdr:cNvPr>
        <xdr:cNvSpPr txBox="1"/>
      </xdr:nvSpPr>
      <xdr:spPr>
        <a:xfrm>
          <a:off x="16592627" y="9131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1" name="正方形/長方形 700">
          <a:extLst>
            <a:ext uri="{FF2B5EF4-FFF2-40B4-BE49-F238E27FC236}">
              <a16:creationId xmlns:a16="http://schemas.microsoft.com/office/drawing/2014/main" id="{6EA8D320-4879-43EA-B8A1-3871C97B3F3B}"/>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2" name="正方形/長方形 701">
          <a:extLst>
            <a:ext uri="{FF2B5EF4-FFF2-40B4-BE49-F238E27FC236}">
              <a16:creationId xmlns:a16="http://schemas.microsoft.com/office/drawing/2014/main" id="{E5DAAEA7-D811-4F36-901C-3CAEC7EE6283}"/>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3" name="正方形/長方形 702">
          <a:extLst>
            <a:ext uri="{FF2B5EF4-FFF2-40B4-BE49-F238E27FC236}">
              <a16:creationId xmlns:a16="http://schemas.microsoft.com/office/drawing/2014/main" id="{6607BD89-49E4-4E51-8D1F-CBDD08390A14}"/>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4" name="正方形/長方形 703">
          <a:extLst>
            <a:ext uri="{FF2B5EF4-FFF2-40B4-BE49-F238E27FC236}">
              <a16:creationId xmlns:a16="http://schemas.microsoft.com/office/drawing/2014/main" id="{F5EDFC59-7F0E-48A2-9737-A7387366C725}"/>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5" name="正方形/長方形 704">
          <a:extLst>
            <a:ext uri="{FF2B5EF4-FFF2-40B4-BE49-F238E27FC236}">
              <a16:creationId xmlns:a16="http://schemas.microsoft.com/office/drawing/2014/main" id="{17573CE1-B1CB-400E-B61D-C0A4A214074F}"/>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6" name="正方形/長方形 705">
          <a:extLst>
            <a:ext uri="{FF2B5EF4-FFF2-40B4-BE49-F238E27FC236}">
              <a16:creationId xmlns:a16="http://schemas.microsoft.com/office/drawing/2014/main" id="{8DB413C8-6B26-4E74-A976-0857C7A82BD5}"/>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7" name="テキスト ボックス 706">
          <a:extLst>
            <a:ext uri="{FF2B5EF4-FFF2-40B4-BE49-F238E27FC236}">
              <a16:creationId xmlns:a16="http://schemas.microsoft.com/office/drawing/2014/main" id="{054B47A4-F67F-4DEF-BBB7-CB21B6E7E100}"/>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8" name="直線コネクタ 707">
          <a:extLst>
            <a:ext uri="{FF2B5EF4-FFF2-40B4-BE49-F238E27FC236}">
              <a16:creationId xmlns:a16="http://schemas.microsoft.com/office/drawing/2014/main" id="{20A872D3-84DF-4DAD-ABEA-AEF8DA200AC1}"/>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9" name="テキスト ボックス 708">
          <a:extLst>
            <a:ext uri="{FF2B5EF4-FFF2-40B4-BE49-F238E27FC236}">
              <a16:creationId xmlns:a16="http://schemas.microsoft.com/office/drawing/2014/main" id="{BE417890-F705-41D1-8524-651CE1CA5E3B}"/>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10" name="直線コネクタ 709">
          <a:extLst>
            <a:ext uri="{FF2B5EF4-FFF2-40B4-BE49-F238E27FC236}">
              <a16:creationId xmlns:a16="http://schemas.microsoft.com/office/drawing/2014/main" id="{E8394039-6039-4EA5-B964-421C830C9DAC}"/>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11" name="テキスト ボックス 710">
          <a:extLst>
            <a:ext uri="{FF2B5EF4-FFF2-40B4-BE49-F238E27FC236}">
              <a16:creationId xmlns:a16="http://schemas.microsoft.com/office/drawing/2014/main" id="{FD48F5B0-7DB9-4AF8-BFDD-EA547F286C8D}"/>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2" name="直線コネクタ 711">
          <a:extLst>
            <a:ext uri="{FF2B5EF4-FFF2-40B4-BE49-F238E27FC236}">
              <a16:creationId xmlns:a16="http://schemas.microsoft.com/office/drawing/2014/main" id="{C1F5F245-4D44-4568-A920-988959C5CF43}"/>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3" name="テキスト ボックス 712">
          <a:extLst>
            <a:ext uri="{FF2B5EF4-FFF2-40B4-BE49-F238E27FC236}">
              <a16:creationId xmlns:a16="http://schemas.microsoft.com/office/drawing/2014/main" id="{03EDD584-359E-4564-8688-46005A87DDAA}"/>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4" name="直線コネクタ 713">
          <a:extLst>
            <a:ext uri="{FF2B5EF4-FFF2-40B4-BE49-F238E27FC236}">
              <a16:creationId xmlns:a16="http://schemas.microsoft.com/office/drawing/2014/main" id="{CEAC3211-490D-44EB-8004-D0CC6D5EB3BA}"/>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5" name="テキスト ボックス 714">
          <a:extLst>
            <a:ext uri="{FF2B5EF4-FFF2-40B4-BE49-F238E27FC236}">
              <a16:creationId xmlns:a16="http://schemas.microsoft.com/office/drawing/2014/main" id="{4F2E9415-85DA-4A8E-972E-C0662484B7E4}"/>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6" name="直線コネクタ 715">
          <a:extLst>
            <a:ext uri="{FF2B5EF4-FFF2-40B4-BE49-F238E27FC236}">
              <a16:creationId xmlns:a16="http://schemas.microsoft.com/office/drawing/2014/main" id="{585B7107-4D72-4025-9B76-60D0A83EA720}"/>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7" name="テキスト ボックス 716">
          <a:extLst>
            <a:ext uri="{FF2B5EF4-FFF2-40B4-BE49-F238E27FC236}">
              <a16:creationId xmlns:a16="http://schemas.microsoft.com/office/drawing/2014/main" id="{23F0FE10-2B0E-41E4-B091-F5045870CFF4}"/>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8" name="直線コネクタ 717">
          <a:extLst>
            <a:ext uri="{FF2B5EF4-FFF2-40B4-BE49-F238E27FC236}">
              <a16:creationId xmlns:a16="http://schemas.microsoft.com/office/drawing/2014/main" id="{210D38F7-C02F-4A65-AF14-E8B8A1CE6BFD}"/>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9" name="テキスト ボックス 718">
          <a:extLst>
            <a:ext uri="{FF2B5EF4-FFF2-40B4-BE49-F238E27FC236}">
              <a16:creationId xmlns:a16="http://schemas.microsoft.com/office/drawing/2014/main" id="{8AFA0AE0-BBCE-443C-B41B-C114CA93CA9A}"/>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0" name="【庁舎】&#10;有形固定資産減価償却率グラフ枠">
          <a:extLst>
            <a:ext uri="{FF2B5EF4-FFF2-40B4-BE49-F238E27FC236}">
              <a16:creationId xmlns:a16="http://schemas.microsoft.com/office/drawing/2014/main" id="{C57157C1-E21D-45B1-85CD-C3585948D6ED}"/>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56387</xdr:rowOff>
    </xdr:from>
    <xdr:to>
      <xdr:col>85</xdr:col>
      <xdr:colOff>126364</xdr:colOff>
      <xdr:row>86</xdr:row>
      <xdr:rowOff>10668</xdr:rowOff>
    </xdr:to>
    <xdr:cxnSp macro="">
      <xdr:nvCxnSpPr>
        <xdr:cNvPr id="721" name="直線コネクタ 720">
          <a:extLst>
            <a:ext uri="{FF2B5EF4-FFF2-40B4-BE49-F238E27FC236}">
              <a16:creationId xmlns:a16="http://schemas.microsoft.com/office/drawing/2014/main" id="{86820E26-3256-47EA-9C8A-2F4E880B34E9}"/>
            </a:ext>
          </a:extLst>
        </xdr:cNvPr>
        <xdr:cNvCxnSpPr/>
      </xdr:nvCxnSpPr>
      <xdr:spPr>
        <a:xfrm flipV="1">
          <a:off x="14695170" y="12686537"/>
          <a:ext cx="1269" cy="12465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14495</xdr:rowOff>
    </xdr:from>
    <xdr:ext cx="405111" cy="259045"/>
    <xdr:sp macro="" textlink="">
      <xdr:nvSpPr>
        <xdr:cNvPr id="722" name="【庁舎】&#10;有形固定資産減価償却率最小値テキスト">
          <a:extLst>
            <a:ext uri="{FF2B5EF4-FFF2-40B4-BE49-F238E27FC236}">
              <a16:creationId xmlns:a16="http://schemas.microsoft.com/office/drawing/2014/main" id="{7965E964-5118-4717-91D3-EC1241FC2261}"/>
            </a:ext>
          </a:extLst>
        </xdr:cNvPr>
        <xdr:cNvSpPr txBox="1"/>
      </xdr:nvSpPr>
      <xdr:spPr>
        <a:xfrm>
          <a:off x="14744700" y="1393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10668</xdr:rowOff>
    </xdr:from>
    <xdr:to>
      <xdr:col>86</xdr:col>
      <xdr:colOff>25400</xdr:colOff>
      <xdr:row>86</xdr:row>
      <xdr:rowOff>10668</xdr:rowOff>
    </xdr:to>
    <xdr:cxnSp macro="">
      <xdr:nvCxnSpPr>
        <xdr:cNvPr id="723" name="直線コネクタ 722">
          <a:extLst>
            <a:ext uri="{FF2B5EF4-FFF2-40B4-BE49-F238E27FC236}">
              <a16:creationId xmlns:a16="http://schemas.microsoft.com/office/drawing/2014/main" id="{C17C30B3-98C5-4A02-B903-B19B4CAE7D22}"/>
            </a:ext>
          </a:extLst>
        </xdr:cNvPr>
        <xdr:cNvCxnSpPr/>
      </xdr:nvCxnSpPr>
      <xdr:spPr>
        <a:xfrm>
          <a:off x="14611350" y="1393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3064</xdr:rowOff>
    </xdr:from>
    <xdr:ext cx="405111" cy="259045"/>
    <xdr:sp macro="" textlink="">
      <xdr:nvSpPr>
        <xdr:cNvPr id="724" name="【庁舎】&#10;有形固定資産減価償却率最大値テキスト">
          <a:extLst>
            <a:ext uri="{FF2B5EF4-FFF2-40B4-BE49-F238E27FC236}">
              <a16:creationId xmlns:a16="http://schemas.microsoft.com/office/drawing/2014/main" id="{20B0DC2A-8E92-4C7D-B747-BA3EA466657A}"/>
            </a:ext>
          </a:extLst>
        </xdr:cNvPr>
        <xdr:cNvSpPr txBox="1"/>
      </xdr:nvSpPr>
      <xdr:spPr>
        <a:xfrm>
          <a:off x="14744700" y="12471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56387</xdr:rowOff>
    </xdr:from>
    <xdr:to>
      <xdr:col>86</xdr:col>
      <xdr:colOff>25400</xdr:colOff>
      <xdr:row>78</xdr:row>
      <xdr:rowOff>56387</xdr:rowOff>
    </xdr:to>
    <xdr:cxnSp macro="">
      <xdr:nvCxnSpPr>
        <xdr:cNvPr id="725" name="直線コネクタ 724">
          <a:extLst>
            <a:ext uri="{FF2B5EF4-FFF2-40B4-BE49-F238E27FC236}">
              <a16:creationId xmlns:a16="http://schemas.microsoft.com/office/drawing/2014/main" id="{5C371F6A-E139-45E9-A7A7-33C2246B99D0}"/>
            </a:ext>
          </a:extLst>
        </xdr:cNvPr>
        <xdr:cNvCxnSpPr/>
      </xdr:nvCxnSpPr>
      <xdr:spPr>
        <a:xfrm>
          <a:off x="14611350" y="12686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54881</xdr:rowOff>
    </xdr:from>
    <xdr:ext cx="405111" cy="259045"/>
    <xdr:sp macro="" textlink="">
      <xdr:nvSpPr>
        <xdr:cNvPr id="726" name="【庁舎】&#10;有形固定資産減価償却率平均値テキスト">
          <a:extLst>
            <a:ext uri="{FF2B5EF4-FFF2-40B4-BE49-F238E27FC236}">
              <a16:creationId xmlns:a16="http://schemas.microsoft.com/office/drawing/2014/main" id="{794A5B66-854D-4112-B19E-2EEEFF4594D9}"/>
            </a:ext>
          </a:extLst>
        </xdr:cNvPr>
        <xdr:cNvSpPr txBox="1"/>
      </xdr:nvSpPr>
      <xdr:spPr>
        <a:xfrm>
          <a:off x="14744700" y="1317080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76454</xdr:rowOff>
    </xdr:from>
    <xdr:to>
      <xdr:col>85</xdr:col>
      <xdr:colOff>177800</xdr:colOff>
      <xdr:row>82</xdr:row>
      <xdr:rowOff>6604</xdr:rowOff>
    </xdr:to>
    <xdr:sp macro="" textlink="">
      <xdr:nvSpPr>
        <xdr:cNvPr id="727" name="フローチャート: 判断 726">
          <a:extLst>
            <a:ext uri="{FF2B5EF4-FFF2-40B4-BE49-F238E27FC236}">
              <a16:creationId xmlns:a16="http://schemas.microsoft.com/office/drawing/2014/main" id="{46FE480B-C3E3-4832-8491-1087DAA64C87}"/>
            </a:ext>
          </a:extLst>
        </xdr:cNvPr>
        <xdr:cNvSpPr/>
      </xdr:nvSpPr>
      <xdr:spPr>
        <a:xfrm>
          <a:off x="14649450" y="1319237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39878</xdr:rowOff>
    </xdr:from>
    <xdr:to>
      <xdr:col>81</xdr:col>
      <xdr:colOff>101600</xdr:colOff>
      <xdr:row>81</xdr:row>
      <xdr:rowOff>141478</xdr:rowOff>
    </xdr:to>
    <xdr:sp macro="" textlink="">
      <xdr:nvSpPr>
        <xdr:cNvPr id="728" name="フローチャート: 判断 727">
          <a:extLst>
            <a:ext uri="{FF2B5EF4-FFF2-40B4-BE49-F238E27FC236}">
              <a16:creationId xmlns:a16="http://schemas.microsoft.com/office/drawing/2014/main" id="{647F52BD-A896-4880-B873-B895402A407B}"/>
            </a:ext>
          </a:extLst>
        </xdr:cNvPr>
        <xdr:cNvSpPr/>
      </xdr:nvSpPr>
      <xdr:spPr>
        <a:xfrm>
          <a:off x="13887450" y="131558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81</xdr:row>
      <xdr:rowOff>132605</xdr:rowOff>
    </xdr:from>
    <xdr:ext cx="405111" cy="259045"/>
    <xdr:sp macro="" textlink="">
      <xdr:nvSpPr>
        <xdr:cNvPr id="729" name="n_1aveValue【庁舎】&#10;有形固定資産減価償却率">
          <a:extLst>
            <a:ext uri="{FF2B5EF4-FFF2-40B4-BE49-F238E27FC236}">
              <a16:creationId xmlns:a16="http://schemas.microsoft.com/office/drawing/2014/main" id="{2A80C723-A33A-48CA-9605-1313B223C12C}"/>
            </a:ext>
          </a:extLst>
        </xdr:cNvPr>
        <xdr:cNvSpPr txBox="1"/>
      </xdr:nvSpPr>
      <xdr:spPr>
        <a:xfrm>
          <a:off x="13745219" y="132485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81</xdr:row>
      <xdr:rowOff>85598</xdr:rowOff>
    </xdr:from>
    <xdr:to>
      <xdr:col>76</xdr:col>
      <xdr:colOff>165100</xdr:colOff>
      <xdr:row>82</xdr:row>
      <xdr:rowOff>15748</xdr:rowOff>
    </xdr:to>
    <xdr:sp macro="" textlink="">
      <xdr:nvSpPr>
        <xdr:cNvPr id="730" name="フローチャート: 判断 729">
          <a:extLst>
            <a:ext uri="{FF2B5EF4-FFF2-40B4-BE49-F238E27FC236}">
              <a16:creationId xmlns:a16="http://schemas.microsoft.com/office/drawing/2014/main" id="{5B5A6336-A93D-43D7-8838-967266375841}"/>
            </a:ext>
          </a:extLst>
        </xdr:cNvPr>
        <xdr:cNvSpPr/>
      </xdr:nvSpPr>
      <xdr:spPr>
        <a:xfrm>
          <a:off x="13096875" y="1320469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82</xdr:row>
      <xdr:rowOff>6875</xdr:rowOff>
    </xdr:from>
    <xdr:ext cx="405111" cy="259045"/>
    <xdr:sp macro="" textlink="">
      <xdr:nvSpPr>
        <xdr:cNvPr id="731" name="n_2aveValue【庁舎】&#10;有形固定資産減価償却率">
          <a:extLst>
            <a:ext uri="{FF2B5EF4-FFF2-40B4-BE49-F238E27FC236}">
              <a16:creationId xmlns:a16="http://schemas.microsoft.com/office/drawing/2014/main" id="{72995E27-F24B-4CF9-B9DA-D9687ED09423}"/>
            </a:ext>
          </a:extLst>
        </xdr:cNvPr>
        <xdr:cNvSpPr txBox="1"/>
      </xdr:nvSpPr>
      <xdr:spPr>
        <a:xfrm>
          <a:off x="12964169" y="132879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81</xdr:row>
      <xdr:rowOff>35306</xdr:rowOff>
    </xdr:from>
    <xdr:to>
      <xdr:col>72</xdr:col>
      <xdr:colOff>38100</xdr:colOff>
      <xdr:row>81</xdr:row>
      <xdr:rowOff>136906</xdr:rowOff>
    </xdr:to>
    <xdr:sp macro="" textlink="">
      <xdr:nvSpPr>
        <xdr:cNvPr id="732" name="フローチャート: 判断 731">
          <a:extLst>
            <a:ext uri="{FF2B5EF4-FFF2-40B4-BE49-F238E27FC236}">
              <a16:creationId xmlns:a16="http://schemas.microsoft.com/office/drawing/2014/main" id="{16B977EC-1C62-4547-83DB-C74EB6CCE755}"/>
            </a:ext>
          </a:extLst>
        </xdr:cNvPr>
        <xdr:cNvSpPr/>
      </xdr:nvSpPr>
      <xdr:spPr>
        <a:xfrm>
          <a:off x="12296775" y="1315123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81</xdr:row>
      <xdr:rowOff>128033</xdr:rowOff>
    </xdr:from>
    <xdr:ext cx="405111" cy="259045"/>
    <xdr:sp macro="" textlink="">
      <xdr:nvSpPr>
        <xdr:cNvPr id="733" name="n_3aveValue【庁舎】&#10;有形固定資産減価償却率">
          <a:extLst>
            <a:ext uri="{FF2B5EF4-FFF2-40B4-BE49-F238E27FC236}">
              <a16:creationId xmlns:a16="http://schemas.microsoft.com/office/drawing/2014/main" id="{A193D82B-C86A-4640-A4F9-2BD6AE59DA3F}"/>
            </a:ext>
          </a:extLst>
        </xdr:cNvPr>
        <xdr:cNvSpPr txBox="1"/>
      </xdr:nvSpPr>
      <xdr:spPr>
        <a:xfrm>
          <a:off x="12164069" y="13240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80</xdr:row>
      <xdr:rowOff>5587</xdr:rowOff>
    </xdr:from>
    <xdr:to>
      <xdr:col>67</xdr:col>
      <xdr:colOff>101600</xdr:colOff>
      <xdr:row>80</xdr:row>
      <xdr:rowOff>107187</xdr:rowOff>
    </xdr:to>
    <xdr:sp macro="" textlink="">
      <xdr:nvSpPr>
        <xdr:cNvPr id="734" name="フローチャート: 判断 733">
          <a:extLst>
            <a:ext uri="{FF2B5EF4-FFF2-40B4-BE49-F238E27FC236}">
              <a16:creationId xmlns:a16="http://schemas.microsoft.com/office/drawing/2014/main" id="{60A78D25-5443-423E-A97E-F728759187EA}"/>
            </a:ext>
          </a:extLst>
        </xdr:cNvPr>
        <xdr:cNvSpPr/>
      </xdr:nvSpPr>
      <xdr:spPr>
        <a:xfrm>
          <a:off x="11487150" y="1296276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80</xdr:row>
      <xdr:rowOff>98314</xdr:rowOff>
    </xdr:from>
    <xdr:ext cx="405111" cy="259045"/>
    <xdr:sp macro="" textlink="">
      <xdr:nvSpPr>
        <xdr:cNvPr id="735" name="n_4aveValue【庁舎】&#10;有形固定資産減価償却率">
          <a:extLst>
            <a:ext uri="{FF2B5EF4-FFF2-40B4-BE49-F238E27FC236}">
              <a16:creationId xmlns:a16="http://schemas.microsoft.com/office/drawing/2014/main" id="{D564D1A3-71C1-448A-8875-2E6F9DA5385E}"/>
            </a:ext>
          </a:extLst>
        </xdr:cNvPr>
        <xdr:cNvSpPr txBox="1"/>
      </xdr:nvSpPr>
      <xdr:spPr>
        <a:xfrm>
          <a:off x="11354444" y="13052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5AEA7517-F749-49BE-9AD6-8CC742414414}"/>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2C23EF54-466A-4E84-8AC7-EC7FA9866C36}"/>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45B38F16-6E25-4E77-80E8-CF852C1AC137}"/>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8EB60D90-DA56-45D2-B3C4-75FF55D75D8C}"/>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7D980A47-8317-4F3D-A2F3-2A47F3AF20F0}"/>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135889</xdr:rowOff>
    </xdr:from>
    <xdr:to>
      <xdr:col>85</xdr:col>
      <xdr:colOff>177800</xdr:colOff>
      <xdr:row>80</xdr:row>
      <xdr:rowOff>66039</xdr:rowOff>
    </xdr:to>
    <xdr:sp macro="" textlink="">
      <xdr:nvSpPr>
        <xdr:cNvPr id="741" name="楕円 740">
          <a:extLst>
            <a:ext uri="{FF2B5EF4-FFF2-40B4-BE49-F238E27FC236}">
              <a16:creationId xmlns:a16="http://schemas.microsoft.com/office/drawing/2014/main" id="{7D60925E-329D-4016-893F-C882C712717A}"/>
            </a:ext>
          </a:extLst>
        </xdr:cNvPr>
        <xdr:cNvSpPr/>
      </xdr:nvSpPr>
      <xdr:spPr>
        <a:xfrm>
          <a:off x="14649450" y="129279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158766</xdr:rowOff>
    </xdr:from>
    <xdr:ext cx="405111" cy="259045"/>
    <xdr:sp macro="" textlink="">
      <xdr:nvSpPr>
        <xdr:cNvPr id="742" name="【庁舎】&#10;有形固定資産減価償却率該当値テキスト">
          <a:extLst>
            <a:ext uri="{FF2B5EF4-FFF2-40B4-BE49-F238E27FC236}">
              <a16:creationId xmlns:a16="http://schemas.microsoft.com/office/drawing/2014/main" id="{7BBC3BA6-F28F-4869-A601-8C7A1FC109E0}"/>
            </a:ext>
          </a:extLst>
        </xdr:cNvPr>
        <xdr:cNvSpPr txBox="1"/>
      </xdr:nvSpPr>
      <xdr:spPr>
        <a:xfrm>
          <a:off x="14744700" y="127920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71882</xdr:rowOff>
    </xdr:from>
    <xdr:to>
      <xdr:col>81</xdr:col>
      <xdr:colOff>101600</xdr:colOff>
      <xdr:row>80</xdr:row>
      <xdr:rowOff>2032</xdr:rowOff>
    </xdr:to>
    <xdr:sp macro="" textlink="">
      <xdr:nvSpPr>
        <xdr:cNvPr id="743" name="楕円 742">
          <a:extLst>
            <a:ext uri="{FF2B5EF4-FFF2-40B4-BE49-F238E27FC236}">
              <a16:creationId xmlns:a16="http://schemas.microsoft.com/office/drawing/2014/main" id="{BED67C23-D302-4255-9ACF-CFEB8B60C797}"/>
            </a:ext>
          </a:extLst>
        </xdr:cNvPr>
        <xdr:cNvSpPr/>
      </xdr:nvSpPr>
      <xdr:spPr>
        <a:xfrm>
          <a:off x="13887450" y="128607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122682</xdr:rowOff>
    </xdr:from>
    <xdr:to>
      <xdr:col>85</xdr:col>
      <xdr:colOff>127000</xdr:colOff>
      <xdr:row>80</xdr:row>
      <xdr:rowOff>15239</xdr:rowOff>
    </xdr:to>
    <xdr:cxnSp macro="">
      <xdr:nvCxnSpPr>
        <xdr:cNvPr id="744" name="直線コネクタ 743">
          <a:extLst>
            <a:ext uri="{FF2B5EF4-FFF2-40B4-BE49-F238E27FC236}">
              <a16:creationId xmlns:a16="http://schemas.microsoft.com/office/drawing/2014/main" id="{C7C054C6-07D9-49E8-9FBA-50DCEA47BF6E}"/>
            </a:ext>
          </a:extLst>
        </xdr:cNvPr>
        <xdr:cNvCxnSpPr/>
      </xdr:nvCxnSpPr>
      <xdr:spPr>
        <a:xfrm>
          <a:off x="13935075" y="12917932"/>
          <a:ext cx="762000" cy="48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76454</xdr:rowOff>
    </xdr:from>
    <xdr:to>
      <xdr:col>76</xdr:col>
      <xdr:colOff>165100</xdr:colOff>
      <xdr:row>80</xdr:row>
      <xdr:rowOff>6604</xdr:rowOff>
    </xdr:to>
    <xdr:sp macro="" textlink="">
      <xdr:nvSpPr>
        <xdr:cNvPr id="745" name="楕円 744">
          <a:extLst>
            <a:ext uri="{FF2B5EF4-FFF2-40B4-BE49-F238E27FC236}">
              <a16:creationId xmlns:a16="http://schemas.microsoft.com/office/drawing/2014/main" id="{B9A06A27-F12E-41DA-9D23-69C28B1AA5F6}"/>
            </a:ext>
          </a:extLst>
        </xdr:cNvPr>
        <xdr:cNvSpPr/>
      </xdr:nvSpPr>
      <xdr:spPr>
        <a:xfrm>
          <a:off x="13096875" y="1286852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122682</xdr:rowOff>
    </xdr:from>
    <xdr:to>
      <xdr:col>81</xdr:col>
      <xdr:colOff>50800</xdr:colOff>
      <xdr:row>79</xdr:row>
      <xdr:rowOff>127254</xdr:rowOff>
    </xdr:to>
    <xdr:cxnSp macro="">
      <xdr:nvCxnSpPr>
        <xdr:cNvPr id="746" name="直線コネクタ 745">
          <a:extLst>
            <a:ext uri="{FF2B5EF4-FFF2-40B4-BE49-F238E27FC236}">
              <a16:creationId xmlns:a16="http://schemas.microsoft.com/office/drawing/2014/main" id="{0AB84FB2-0A50-4210-A97B-0F1433D04CA1}"/>
            </a:ext>
          </a:extLst>
        </xdr:cNvPr>
        <xdr:cNvCxnSpPr/>
      </xdr:nvCxnSpPr>
      <xdr:spPr>
        <a:xfrm flipV="1">
          <a:off x="13144500" y="1291793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106172</xdr:rowOff>
    </xdr:from>
    <xdr:to>
      <xdr:col>72</xdr:col>
      <xdr:colOff>38100</xdr:colOff>
      <xdr:row>79</xdr:row>
      <xdr:rowOff>36322</xdr:rowOff>
    </xdr:to>
    <xdr:sp macro="" textlink="">
      <xdr:nvSpPr>
        <xdr:cNvPr id="747" name="楕円 746">
          <a:extLst>
            <a:ext uri="{FF2B5EF4-FFF2-40B4-BE49-F238E27FC236}">
              <a16:creationId xmlns:a16="http://schemas.microsoft.com/office/drawing/2014/main" id="{0D523787-49BD-404C-8E9C-2D33E4E00631}"/>
            </a:ext>
          </a:extLst>
        </xdr:cNvPr>
        <xdr:cNvSpPr/>
      </xdr:nvSpPr>
      <xdr:spPr>
        <a:xfrm>
          <a:off x="12296775" y="1273314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156972</xdr:rowOff>
    </xdr:from>
    <xdr:to>
      <xdr:col>76</xdr:col>
      <xdr:colOff>114300</xdr:colOff>
      <xdr:row>79</xdr:row>
      <xdr:rowOff>127254</xdr:rowOff>
    </xdr:to>
    <xdr:cxnSp macro="">
      <xdr:nvCxnSpPr>
        <xdr:cNvPr id="748" name="直線コネクタ 747">
          <a:extLst>
            <a:ext uri="{FF2B5EF4-FFF2-40B4-BE49-F238E27FC236}">
              <a16:creationId xmlns:a16="http://schemas.microsoft.com/office/drawing/2014/main" id="{96656FDA-5E0C-49A2-8A34-0A4636A29A19}"/>
            </a:ext>
          </a:extLst>
        </xdr:cNvPr>
        <xdr:cNvCxnSpPr/>
      </xdr:nvCxnSpPr>
      <xdr:spPr>
        <a:xfrm>
          <a:off x="12344400" y="12790297"/>
          <a:ext cx="800100" cy="125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77</xdr:row>
      <xdr:rowOff>163322</xdr:rowOff>
    </xdr:from>
    <xdr:to>
      <xdr:col>67</xdr:col>
      <xdr:colOff>101600</xdr:colOff>
      <xdr:row>78</xdr:row>
      <xdr:rowOff>93472</xdr:rowOff>
    </xdr:to>
    <xdr:sp macro="" textlink="">
      <xdr:nvSpPr>
        <xdr:cNvPr id="749" name="楕円 748">
          <a:extLst>
            <a:ext uri="{FF2B5EF4-FFF2-40B4-BE49-F238E27FC236}">
              <a16:creationId xmlns:a16="http://schemas.microsoft.com/office/drawing/2014/main" id="{1572504C-D11A-46A8-BD2E-969F6785245E}"/>
            </a:ext>
          </a:extLst>
        </xdr:cNvPr>
        <xdr:cNvSpPr/>
      </xdr:nvSpPr>
      <xdr:spPr>
        <a:xfrm>
          <a:off x="11487150" y="126283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42672</xdr:rowOff>
    </xdr:from>
    <xdr:to>
      <xdr:col>71</xdr:col>
      <xdr:colOff>177800</xdr:colOff>
      <xdr:row>78</xdr:row>
      <xdr:rowOff>156972</xdr:rowOff>
    </xdr:to>
    <xdr:cxnSp macro="">
      <xdr:nvCxnSpPr>
        <xdr:cNvPr id="750" name="直線コネクタ 749">
          <a:extLst>
            <a:ext uri="{FF2B5EF4-FFF2-40B4-BE49-F238E27FC236}">
              <a16:creationId xmlns:a16="http://schemas.microsoft.com/office/drawing/2014/main" id="{5BA9FD80-2246-4163-AE35-5066A38250C7}"/>
            </a:ext>
          </a:extLst>
        </xdr:cNvPr>
        <xdr:cNvCxnSpPr/>
      </xdr:nvCxnSpPr>
      <xdr:spPr>
        <a:xfrm>
          <a:off x="11534775" y="12675997"/>
          <a:ext cx="809625"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18559</xdr:rowOff>
    </xdr:from>
    <xdr:ext cx="405111" cy="259045"/>
    <xdr:sp macro="" textlink="">
      <xdr:nvSpPr>
        <xdr:cNvPr id="751" name="n_1mainValue【庁舎】&#10;有形固定資産減価償却率">
          <a:extLst>
            <a:ext uri="{FF2B5EF4-FFF2-40B4-BE49-F238E27FC236}">
              <a16:creationId xmlns:a16="http://schemas.microsoft.com/office/drawing/2014/main" id="{8BBAC3D9-6CDC-440B-B8FA-51C247535161}"/>
            </a:ext>
          </a:extLst>
        </xdr:cNvPr>
        <xdr:cNvSpPr txBox="1"/>
      </xdr:nvSpPr>
      <xdr:spPr>
        <a:xfrm>
          <a:off x="13745219" y="126487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23131</xdr:rowOff>
    </xdr:from>
    <xdr:ext cx="405111" cy="259045"/>
    <xdr:sp macro="" textlink="">
      <xdr:nvSpPr>
        <xdr:cNvPr id="752" name="n_2mainValue【庁舎】&#10;有形固定資産減価償却率">
          <a:extLst>
            <a:ext uri="{FF2B5EF4-FFF2-40B4-BE49-F238E27FC236}">
              <a16:creationId xmlns:a16="http://schemas.microsoft.com/office/drawing/2014/main" id="{674C8A63-182C-4746-8F9D-59D158199BA4}"/>
            </a:ext>
          </a:extLst>
        </xdr:cNvPr>
        <xdr:cNvSpPr txBox="1"/>
      </xdr:nvSpPr>
      <xdr:spPr>
        <a:xfrm>
          <a:off x="12964169" y="126564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52849</xdr:rowOff>
    </xdr:from>
    <xdr:ext cx="405111" cy="259045"/>
    <xdr:sp macro="" textlink="">
      <xdr:nvSpPr>
        <xdr:cNvPr id="753" name="n_3mainValue【庁舎】&#10;有形固定資産減価償却率">
          <a:extLst>
            <a:ext uri="{FF2B5EF4-FFF2-40B4-BE49-F238E27FC236}">
              <a16:creationId xmlns:a16="http://schemas.microsoft.com/office/drawing/2014/main" id="{FC5497E1-702F-4AA5-B0C0-FD295E9C8EBF}"/>
            </a:ext>
          </a:extLst>
        </xdr:cNvPr>
        <xdr:cNvSpPr txBox="1"/>
      </xdr:nvSpPr>
      <xdr:spPr>
        <a:xfrm>
          <a:off x="12164069" y="125178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76</xdr:row>
      <xdr:rowOff>109999</xdr:rowOff>
    </xdr:from>
    <xdr:ext cx="405111" cy="259045"/>
    <xdr:sp macro="" textlink="">
      <xdr:nvSpPr>
        <xdr:cNvPr id="754" name="n_4mainValue【庁舎】&#10;有形固定資産減価償却率">
          <a:extLst>
            <a:ext uri="{FF2B5EF4-FFF2-40B4-BE49-F238E27FC236}">
              <a16:creationId xmlns:a16="http://schemas.microsoft.com/office/drawing/2014/main" id="{00A04EFF-DFAC-434A-905A-BB180648FD1A}"/>
            </a:ext>
          </a:extLst>
        </xdr:cNvPr>
        <xdr:cNvSpPr txBox="1"/>
      </xdr:nvSpPr>
      <xdr:spPr>
        <a:xfrm>
          <a:off x="11354444" y="124131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5" name="正方形/長方形 754">
          <a:extLst>
            <a:ext uri="{FF2B5EF4-FFF2-40B4-BE49-F238E27FC236}">
              <a16:creationId xmlns:a16="http://schemas.microsoft.com/office/drawing/2014/main" id="{C9D0F612-575B-4929-94B1-C962D7F5AFF1}"/>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6" name="正方形/長方形 755">
          <a:extLst>
            <a:ext uri="{FF2B5EF4-FFF2-40B4-BE49-F238E27FC236}">
              <a16:creationId xmlns:a16="http://schemas.microsoft.com/office/drawing/2014/main" id="{BD23E8CC-D2ED-4FEF-BCE7-8A71DBED912D}"/>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7" name="正方形/長方形 756">
          <a:extLst>
            <a:ext uri="{FF2B5EF4-FFF2-40B4-BE49-F238E27FC236}">
              <a16:creationId xmlns:a16="http://schemas.microsoft.com/office/drawing/2014/main" id="{38F7668E-0F9E-4712-9090-0AE056DA0C8E}"/>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8" name="正方形/長方形 757">
          <a:extLst>
            <a:ext uri="{FF2B5EF4-FFF2-40B4-BE49-F238E27FC236}">
              <a16:creationId xmlns:a16="http://schemas.microsoft.com/office/drawing/2014/main" id="{DF2A2FD7-FCC1-4A2B-A7E5-B813DB78FFD9}"/>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9" name="正方形/長方形 758">
          <a:extLst>
            <a:ext uri="{FF2B5EF4-FFF2-40B4-BE49-F238E27FC236}">
              <a16:creationId xmlns:a16="http://schemas.microsoft.com/office/drawing/2014/main" id="{26932554-157B-492D-A489-281998CE35CF}"/>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0" name="正方形/長方形 759">
          <a:extLst>
            <a:ext uri="{FF2B5EF4-FFF2-40B4-BE49-F238E27FC236}">
              <a16:creationId xmlns:a16="http://schemas.microsoft.com/office/drawing/2014/main" id="{895DC982-553F-4EA2-8A20-A9DCF8E85045}"/>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1" name="テキスト ボックス 760">
          <a:extLst>
            <a:ext uri="{FF2B5EF4-FFF2-40B4-BE49-F238E27FC236}">
              <a16:creationId xmlns:a16="http://schemas.microsoft.com/office/drawing/2014/main" id="{50B15846-70C2-48D4-AB83-F3C69C851FD9}"/>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2" name="直線コネクタ 761">
          <a:extLst>
            <a:ext uri="{FF2B5EF4-FFF2-40B4-BE49-F238E27FC236}">
              <a16:creationId xmlns:a16="http://schemas.microsoft.com/office/drawing/2014/main" id="{4D88E435-8116-43DB-B731-C9030BC2C603}"/>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3" name="テキスト ボックス 762">
          <a:extLst>
            <a:ext uri="{FF2B5EF4-FFF2-40B4-BE49-F238E27FC236}">
              <a16:creationId xmlns:a16="http://schemas.microsoft.com/office/drawing/2014/main" id="{EB334494-220E-458F-9EFB-4042657B9C31}"/>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4" name="直線コネクタ 763">
          <a:extLst>
            <a:ext uri="{FF2B5EF4-FFF2-40B4-BE49-F238E27FC236}">
              <a16:creationId xmlns:a16="http://schemas.microsoft.com/office/drawing/2014/main" id="{88896E97-711D-4A37-9045-18BF789975C7}"/>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5" name="テキスト ボックス 764">
          <a:extLst>
            <a:ext uri="{FF2B5EF4-FFF2-40B4-BE49-F238E27FC236}">
              <a16:creationId xmlns:a16="http://schemas.microsoft.com/office/drawing/2014/main" id="{D3135158-575E-4496-8E6D-7825AF4C7AAD}"/>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6" name="直線コネクタ 765">
          <a:extLst>
            <a:ext uri="{FF2B5EF4-FFF2-40B4-BE49-F238E27FC236}">
              <a16:creationId xmlns:a16="http://schemas.microsoft.com/office/drawing/2014/main" id="{DFC3F0EC-7583-44B8-B31F-7DA3CA90A954}"/>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67" name="テキスト ボックス 766">
          <a:extLst>
            <a:ext uri="{FF2B5EF4-FFF2-40B4-BE49-F238E27FC236}">
              <a16:creationId xmlns:a16="http://schemas.microsoft.com/office/drawing/2014/main" id="{52EB016D-B0C6-42CD-9C70-710DA191A304}"/>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68" name="直線コネクタ 767">
          <a:extLst>
            <a:ext uri="{FF2B5EF4-FFF2-40B4-BE49-F238E27FC236}">
              <a16:creationId xmlns:a16="http://schemas.microsoft.com/office/drawing/2014/main" id="{E926B0CA-6768-4DEC-B041-DD3D470B875A}"/>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69" name="テキスト ボックス 768">
          <a:extLst>
            <a:ext uri="{FF2B5EF4-FFF2-40B4-BE49-F238E27FC236}">
              <a16:creationId xmlns:a16="http://schemas.microsoft.com/office/drawing/2014/main" id="{B0108648-D616-442A-8888-2434B7804647}"/>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0" name="直線コネクタ 769">
          <a:extLst>
            <a:ext uri="{FF2B5EF4-FFF2-40B4-BE49-F238E27FC236}">
              <a16:creationId xmlns:a16="http://schemas.microsoft.com/office/drawing/2014/main" id="{DABC10FD-6818-4E15-BBFF-FF739608383E}"/>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1" name="テキスト ボックス 770">
          <a:extLst>
            <a:ext uri="{FF2B5EF4-FFF2-40B4-BE49-F238E27FC236}">
              <a16:creationId xmlns:a16="http://schemas.microsoft.com/office/drawing/2014/main" id="{131E6A4E-4BFB-4C60-97E0-FCB9DF6AF6C1}"/>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2" name="直線コネクタ 771">
          <a:extLst>
            <a:ext uri="{FF2B5EF4-FFF2-40B4-BE49-F238E27FC236}">
              <a16:creationId xmlns:a16="http://schemas.microsoft.com/office/drawing/2014/main" id="{6591A19D-7B4E-428D-94FE-97B10A912C3E}"/>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3" name="テキスト ボックス 772">
          <a:extLst>
            <a:ext uri="{FF2B5EF4-FFF2-40B4-BE49-F238E27FC236}">
              <a16:creationId xmlns:a16="http://schemas.microsoft.com/office/drawing/2014/main" id="{93FD74BA-5A0F-4387-845C-A8768417A2B3}"/>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4" name="直線コネクタ 773">
          <a:extLst>
            <a:ext uri="{FF2B5EF4-FFF2-40B4-BE49-F238E27FC236}">
              <a16:creationId xmlns:a16="http://schemas.microsoft.com/office/drawing/2014/main" id="{70437716-F928-4828-B5AA-D804F96CC218}"/>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5" name="テキスト ボックス 774">
          <a:extLst>
            <a:ext uri="{FF2B5EF4-FFF2-40B4-BE49-F238E27FC236}">
              <a16:creationId xmlns:a16="http://schemas.microsoft.com/office/drawing/2014/main" id="{0DC55C29-B4F5-4E6F-9993-EEB0670FB184}"/>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6" name="直線コネクタ 775">
          <a:extLst>
            <a:ext uri="{FF2B5EF4-FFF2-40B4-BE49-F238E27FC236}">
              <a16:creationId xmlns:a16="http://schemas.microsoft.com/office/drawing/2014/main" id="{E4E5F6C5-D6ED-4B59-B23C-DC049500AA5C}"/>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7" name="テキスト ボックス 776">
          <a:extLst>
            <a:ext uri="{FF2B5EF4-FFF2-40B4-BE49-F238E27FC236}">
              <a16:creationId xmlns:a16="http://schemas.microsoft.com/office/drawing/2014/main" id="{FC99F925-8A04-47A3-B1A1-95B09B87F313}"/>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8" name="【庁舎】&#10;一人当たり面積グラフ枠">
          <a:extLst>
            <a:ext uri="{FF2B5EF4-FFF2-40B4-BE49-F238E27FC236}">
              <a16:creationId xmlns:a16="http://schemas.microsoft.com/office/drawing/2014/main" id="{C7F2EF46-CC2D-4BBE-A414-D35BD0F0430C}"/>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85</xdr:row>
      <xdr:rowOff>155121</xdr:rowOff>
    </xdr:to>
    <xdr:cxnSp macro="">
      <xdr:nvCxnSpPr>
        <xdr:cNvPr id="779" name="直線コネクタ 778">
          <a:extLst>
            <a:ext uri="{FF2B5EF4-FFF2-40B4-BE49-F238E27FC236}">
              <a16:creationId xmlns:a16="http://schemas.microsoft.com/office/drawing/2014/main" id="{7D9BE57D-2CDF-4A74-BA64-BA1D256E957C}"/>
            </a:ext>
          </a:extLst>
        </xdr:cNvPr>
        <xdr:cNvCxnSpPr/>
      </xdr:nvCxnSpPr>
      <xdr:spPr>
        <a:xfrm flipV="1">
          <a:off x="19952970" y="12752161"/>
          <a:ext cx="1269" cy="11665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158948</xdr:rowOff>
    </xdr:from>
    <xdr:ext cx="469744" cy="259045"/>
    <xdr:sp macro="" textlink="">
      <xdr:nvSpPr>
        <xdr:cNvPr id="780" name="【庁舎】&#10;一人当たり面積最小値テキスト">
          <a:extLst>
            <a:ext uri="{FF2B5EF4-FFF2-40B4-BE49-F238E27FC236}">
              <a16:creationId xmlns:a16="http://schemas.microsoft.com/office/drawing/2014/main" id="{D9119030-207D-4693-AFE1-A5A8D45F6D30}"/>
            </a:ext>
          </a:extLst>
        </xdr:cNvPr>
        <xdr:cNvSpPr txBox="1"/>
      </xdr:nvSpPr>
      <xdr:spPr>
        <a:xfrm>
          <a:off x="20002500" y="139257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155121</xdr:rowOff>
    </xdr:from>
    <xdr:to>
      <xdr:col>116</xdr:col>
      <xdr:colOff>152400</xdr:colOff>
      <xdr:row>85</xdr:row>
      <xdr:rowOff>155121</xdr:rowOff>
    </xdr:to>
    <xdr:cxnSp macro="">
      <xdr:nvCxnSpPr>
        <xdr:cNvPr id="781" name="直線コネクタ 780">
          <a:extLst>
            <a:ext uri="{FF2B5EF4-FFF2-40B4-BE49-F238E27FC236}">
              <a16:creationId xmlns:a16="http://schemas.microsoft.com/office/drawing/2014/main" id="{3C3DAECB-FEEB-4928-88FA-3A51895869AF}"/>
            </a:ext>
          </a:extLst>
        </xdr:cNvPr>
        <xdr:cNvCxnSpPr/>
      </xdr:nvCxnSpPr>
      <xdr:spPr>
        <a:xfrm>
          <a:off x="19878675" y="139187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82" name="【庁舎】&#10;一人当たり面積最大値テキスト">
          <a:extLst>
            <a:ext uri="{FF2B5EF4-FFF2-40B4-BE49-F238E27FC236}">
              <a16:creationId xmlns:a16="http://schemas.microsoft.com/office/drawing/2014/main" id="{46C31FCA-13E9-40D4-A154-6EA12D5EE8C5}"/>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83" name="直線コネクタ 782">
          <a:extLst>
            <a:ext uri="{FF2B5EF4-FFF2-40B4-BE49-F238E27FC236}">
              <a16:creationId xmlns:a16="http://schemas.microsoft.com/office/drawing/2014/main" id="{F1075550-3EC3-406C-9D02-ED3290CAFB24}"/>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120848</xdr:rowOff>
    </xdr:from>
    <xdr:ext cx="469744" cy="259045"/>
    <xdr:sp macro="" textlink="">
      <xdr:nvSpPr>
        <xdr:cNvPr id="784" name="【庁舎】&#10;一人当たり面積平均値テキスト">
          <a:extLst>
            <a:ext uri="{FF2B5EF4-FFF2-40B4-BE49-F238E27FC236}">
              <a16:creationId xmlns:a16="http://schemas.microsoft.com/office/drawing/2014/main" id="{257343B4-2652-42E0-9024-73CE7243AD9C}"/>
            </a:ext>
          </a:extLst>
        </xdr:cNvPr>
        <xdr:cNvSpPr txBox="1"/>
      </xdr:nvSpPr>
      <xdr:spPr>
        <a:xfrm>
          <a:off x="20002500" y="1356379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142421</xdr:rowOff>
    </xdr:from>
    <xdr:to>
      <xdr:col>116</xdr:col>
      <xdr:colOff>114300</xdr:colOff>
      <xdr:row>84</xdr:row>
      <xdr:rowOff>72571</xdr:rowOff>
    </xdr:to>
    <xdr:sp macro="" textlink="">
      <xdr:nvSpPr>
        <xdr:cNvPr id="785" name="フローチャート: 判断 784">
          <a:extLst>
            <a:ext uri="{FF2B5EF4-FFF2-40B4-BE49-F238E27FC236}">
              <a16:creationId xmlns:a16="http://schemas.microsoft.com/office/drawing/2014/main" id="{9F6D1DDE-EA88-4AAE-8D0E-4D269F28DBB4}"/>
            </a:ext>
          </a:extLst>
        </xdr:cNvPr>
        <xdr:cNvSpPr/>
      </xdr:nvSpPr>
      <xdr:spPr>
        <a:xfrm>
          <a:off x="19897725" y="1358537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164193</xdr:rowOff>
    </xdr:from>
    <xdr:to>
      <xdr:col>112</xdr:col>
      <xdr:colOff>38100</xdr:colOff>
      <xdr:row>84</xdr:row>
      <xdr:rowOff>94343</xdr:rowOff>
    </xdr:to>
    <xdr:sp macro="" textlink="">
      <xdr:nvSpPr>
        <xdr:cNvPr id="786" name="フローチャート: 判断 785">
          <a:extLst>
            <a:ext uri="{FF2B5EF4-FFF2-40B4-BE49-F238E27FC236}">
              <a16:creationId xmlns:a16="http://schemas.microsoft.com/office/drawing/2014/main" id="{89BE193A-1DB8-4725-AFC2-88F0859DC53D}"/>
            </a:ext>
          </a:extLst>
        </xdr:cNvPr>
        <xdr:cNvSpPr/>
      </xdr:nvSpPr>
      <xdr:spPr>
        <a:xfrm>
          <a:off x="19154775" y="1360079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84</xdr:row>
      <xdr:rowOff>85470</xdr:rowOff>
    </xdr:from>
    <xdr:ext cx="469744" cy="259045"/>
    <xdr:sp macro="" textlink="">
      <xdr:nvSpPr>
        <xdr:cNvPr id="787" name="n_1aveValue【庁舎】&#10;一人当たり面積">
          <a:extLst>
            <a:ext uri="{FF2B5EF4-FFF2-40B4-BE49-F238E27FC236}">
              <a16:creationId xmlns:a16="http://schemas.microsoft.com/office/drawing/2014/main" id="{56145274-D84B-4A01-9D32-22C2DE5BD0D8}"/>
            </a:ext>
          </a:extLst>
        </xdr:cNvPr>
        <xdr:cNvSpPr txBox="1"/>
      </xdr:nvSpPr>
      <xdr:spPr>
        <a:xfrm>
          <a:off x="18983402" y="13690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84</xdr:row>
      <xdr:rowOff>3629</xdr:rowOff>
    </xdr:from>
    <xdr:to>
      <xdr:col>107</xdr:col>
      <xdr:colOff>101600</xdr:colOff>
      <xdr:row>84</xdr:row>
      <xdr:rowOff>105229</xdr:rowOff>
    </xdr:to>
    <xdr:sp macro="" textlink="">
      <xdr:nvSpPr>
        <xdr:cNvPr id="788" name="フローチャート: 判断 787">
          <a:extLst>
            <a:ext uri="{FF2B5EF4-FFF2-40B4-BE49-F238E27FC236}">
              <a16:creationId xmlns:a16="http://schemas.microsoft.com/office/drawing/2014/main" id="{E1B36343-AA53-4D4F-8481-A10BF402DBB9}"/>
            </a:ext>
          </a:extLst>
        </xdr:cNvPr>
        <xdr:cNvSpPr/>
      </xdr:nvSpPr>
      <xdr:spPr>
        <a:xfrm>
          <a:off x="18345150" y="1360850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84</xdr:row>
      <xdr:rowOff>96356</xdr:rowOff>
    </xdr:from>
    <xdr:ext cx="469744" cy="259045"/>
    <xdr:sp macro="" textlink="">
      <xdr:nvSpPr>
        <xdr:cNvPr id="789" name="n_2aveValue【庁舎】&#10;一人当たり面積">
          <a:extLst>
            <a:ext uri="{FF2B5EF4-FFF2-40B4-BE49-F238E27FC236}">
              <a16:creationId xmlns:a16="http://schemas.microsoft.com/office/drawing/2014/main" id="{1293C8F6-C6B5-461F-A126-3C279976D0AB}"/>
            </a:ext>
          </a:extLst>
        </xdr:cNvPr>
        <xdr:cNvSpPr txBox="1"/>
      </xdr:nvSpPr>
      <xdr:spPr>
        <a:xfrm>
          <a:off x="18183302" y="13698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84</xdr:row>
      <xdr:rowOff>14514</xdr:rowOff>
    </xdr:from>
    <xdr:to>
      <xdr:col>102</xdr:col>
      <xdr:colOff>165100</xdr:colOff>
      <xdr:row>84</xdr:row>
      <xdr:rowOff>116114</xdr:rowOff>
    </xdr:to>
    <xdr:sp macro="" textlink="">
      <xdr:nvSpPr>
        <xdr:cNvPr id="790" name="フローチャート: 判断 789">
          <a:extLst>
            <a:ext uri="{FF2B5EF4-FFF2-40B4-BE49-F238E27FC236}">
              <a16:creationId xmlns:a16="http://schemas.microsoft.com/office/drawing/2014/main" id="{83DEA6D9-1E51-4086-A103-F15D7D0C734F}"/>
            </a:ext>
          </a:extLst>
        </xdr:cNvPr>
        <xdr:cNvSpPr/>
      </xdr:nvSpPr>
      <xdr:spPr>
        <a:xfrm>
          <a:off x="17554575" y="136130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84</xdr:row>
      <xdr:rowOff>107241</xdr:rowOff>
    </xdr:from>
    <xdr:ext cx="469744" cy="259045"/>
    <xdr:sp macro="" textlink="">
      <xdr:nvSpPr>
        <xdr:cNvPr id="791" name="n_3aveValue【庁舎】&#10;一人当たり面積">
          <a:extLst>
            <a:ext uri="{FF2B5EF4-FFF2-40B4-BE49-F238E27FC236}">
              <a16:creationId xmlns:a16="http://schemas.microsoft.com/office/drawing/2014/main" id="{D778C931-34F2-4316-8063-8BB7807EC450}"/>
            </a:ext>
          </a:extLst>
        </xdr:cNvPr>
        <xdr:cNvSpPr txBox="1"/>
      </xdr:nvSpPr>
      <xdr:spPr>
        <a:xfrm>
          <a:off x="17383202" y="13705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83</xdr:row>
      <xdr:rowOff>153307</xdr:rowOff>
    </xdr:from>
    <xdr:to>
      <xdr:col>98</xdr:col>
      <xdr:colOff>38100</xdr:colOff>
      <xdr:row>84</xdr:row>
      <xdr:rowOff>83457</xdr:rowOff>
    </xdr:to>
    <xdr:sp macro="" textlink="">
      <xdr:nvSpPr>
        <xdr:cNvPr id="792" name="フローチャート: 判断 791">
          <a:extLst>
            <a:ext uri="{FF2B5EF4-FFF2-40B4-BE49-F238E27FC236}">
              <a16:creationId xmlns:a16="http://schemas.microsoft.com/office/drawing/2014/main" id="{3D3B8BFE-30FB-4BF2-AC0F-D83B8C092961}"/>
            </a:ext>
          </a:extLst>
        </xdr:cNvPr>
        <xdr:cNvSpPr/>
      </xdr:nvSpPr>
      <xdr:spPr>
        <a:xfrm>
          <a:off x="16754475" y="1359308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84</xdr:row>
      <xdr:rowOff>74584</xdr:rowOff>
    </xdr:from>
    <xdr:ext cx="469744" cy="259045"/>
    <xdr:sp macro="" textlink="">
      <xdr:nvSpPr>
        <xdr:cNvPr id="793" name="n_4aveValue【庁舎】&#10;一人当たり面積">
          <a:extLst>
            <a:ext uri="{FF2B5EF4-FFF2-40B4-BE49-F238E27FC236}">
              <a16:creationId xmlns:a16="http://schemas.microsoft.com/office/drawing/2014/main" id="{3C54FB09-4C9A-4FD5-AB82-46EA57415939}"/>
            </a:ext>
          </a:extLst>
        </xdr:cNvPr>
        <xdr:cNvSpPr txBox="1"/>
      </xdr:nvSpPr>
      <xdr:spPr>
        <a:xfrm>
          <a:off x="16592627" y="13676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157A6B82-B884-4CCD-9BCA-DD4888A28B70}"/>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F8FF5625-E89C-4DC9-B49E-1CFF32D0E903}"/>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F862A892-7865-48CB-BA37-05D633ED5805}"/>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C41D7426-8DB3-49EF-A978-14EA1C2A615E}"/>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02440EED-D105-46E0-A206-EDAD7940B6F2}"/>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126093</xdr:rowOff>
    </xdr:from>
    <xdr:to>
      <xdr:col>116</xdr:col>
      <xdr:colOff>114300</xdr:colOff>
      <xdr:row>82</xdr:row>
      <xdr:rowOff>56243</xdr:rowOff>
    </xdr:to>
    <xdr:sp macro="" textlink="">
      <xdr:nvSpPr>
        <xdr:cNvPr id="799" name="楕円 798">
          <a:extLst>
            <a:ext uri="{FF2B5EF4-FFF2-40B4-BE49-F238E27FC236}">
              <a16:creationId xmlns:a16="http://schemas.microsoft.com/office/drawing/2014/main" id="{37AD286F-7518-4280-A813-AC64F41EF5AB}"/>
            </a:ext>
          </a:extLst>
        </xdr:cNvPr>
        <xdr:cNvSpPr/>
      </xdr:nvSpPr>
      <xdr:spPr>
        <a:xfrm>
          <a:off x="19897725" y="1323884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148970</xdr:rowOff>
    </xdr:from>
    <xdr:ext cx="469744" cy="259045"/>
    <xdr:sp macro="" textlink="">
      <xdr:nvSpPr>
        <xdr:cNvPr id="800" name="【庁舎】&#10;一人当たり面積該当値テキスト">
          <a:extLst>
            <a:ext uri="{FF2B5EF4-FFF2-40B4-BE49-F238E27FC236}">
              <a16:creationId xmlns:a16="http://schemas.microsoft.com/office/drawing/2014/main" id="{2C8E1E54-FC61-4C0F-A11B-7F150C3FC9B4}"/>
            </a:ext>
          </a:extLst>
        </xdr:cNvPr>
        <xdr:cNvSpPr txBox="1"/>
      </xdr:nvSpPr>
      <xdr:spPr>
        <a:xfrm>
          <a:off x="20002500" y="130997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136979</xdr:rowOff>
    </xdr:from>
    <xdr:to>
      <xdr:col>112</xdr:col>
      <xdr:colOff>38100</xdr:colOff>
      <xdr:row>82</xdr:row>
      <xdr:rowOff>67129</xdr:rowOff>
    </xdr:to>
    <xdr:sp macro="" textlink="">
      <xdr:nvSpPr>
        <xdr:cNvPr id="801" name="楕円 800">
          <a:extLst>
            <a:ext uri="{FF2B5EF4-FFF2-40B4-BE49-F238E27FC236}">
              <a16:creationId xmlns:a16="http://schemas.microsoft.com/office/drawing/2014/main" id="{B69CBB01-1820-412D-B215-B9686D117563}"/>
            </a:ext>
          </a:extLst>
        </xdr:cNvPr>
        <xdr:cNvSpPr/>
      </xdr:nvSpPr>
      <xdr:spPr>
        <a:xfrm>
          <a:off x="19154775" y="1325607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5443</xdr:rowOff>
    </xdr:from>
    <xdr:to>
      <xdr:col>116</xdr:col>
      <xdr:colOff>63500</xdr:colOff>
      <xdr:row>82</xdr:row>
      <xdr:rowOff>16329</xdr:rowOff>
    </xdr:to>
    <xdr:cxnSp macro="">
      <xdr:nvCxnSpPr>
        <xdr:cNvPr id="802" name="直線コネクタ 801">
          <a:extLst>
            <a:ext uri="{FF2B5EF4-FFF2-40B4-BE49-F238E27FC236}">
              <a16:creationId xmlns:a16="http://schemas.microsoft.com/office/drawing/2014/main" id="{07D78572-538A-4959-8102-4A11CA89A455}"/>
            </a:ext>
          </a:extLst>
        </xdr:cNvPr>
        <xdr:cNvCxnSpPr/>
      </xdr:nvCxnSpPr>
      <xdr:spPr>
        <a:xfrm flipV="1">
          <a:off x="19202400" y="13286468"/>
          <a:ext cx="75247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136979</xdr:rowOff>
    </xdr:from>
    <xdr:to>
      <xdr:col>107</xdr:col>
      <xdr:colOff>101600</xdr:colOff>
      <xdr:row>82</xdr:row>
      <xdr:rowOff>67129</xdr:rowOff>
    </xdr:to>
    <xdr:sp macro="" textlink="">
      <xdr:nvSpPr>
        <xdr:cNvPr id="803" name="楕円 802">
          <a:extLst>
            <a:ext uri="{FF2B5EF4-FFF2-40B4-BE49-F238E27FC236}">
              <a16:creationId xmlns:a16="http://schemas.microsoft.com/office/drawing/2014/main" id="{789A73F8-0775-49AA-A28A-3B8C7327A334}"/>
            </a:ext>
          </a:extLst>
        </xdr:cNvPr>
        <xdr:cNvSpPr/>
      </xdr:nvSpPr>
      <xdr:spPr>
        <a:xfrm>
          <a:off x="18345150" y="1325607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16329</xdr:rowOff>
    </xdr:from>
    <xdr:to>
      <xdr:col>111</xdr:col>
      <xdr:colOff>177800</xdr:colOff>
      <xdr:row>82</xdr:row>
      <xdr:rowOff>16329</xdr:rowOff>
    </xdr:to>
    <xdr:cxnSp macro="">
      <xdr:nvCxnSpPr>
        <xdr:cNvPr id="804" name="直線コネクタ 803">
          <a:extLst>
            <a:ext uri="{FF2B5EF4-FFF2-40B4-BE49-F238E27FC236}">
              <a16:creationId xmlns:a16="http://schemas.microsoft.com/office/drawing/2014/main" id="{2FAFC975-B9ED-41DB-AA39-A478D5997DF9}"/>
            </a:ext>
          </a:extLst>
        </xdr:cNvPr>
        <xdr:cNvCxnSpPr/>
      </xdr:nvCxnSpPr>
      <xdr:spPr>
        <a:xfrm>
          <a:off x="18392775" y="13294179"/>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136979</xdr:rowOff>
    </xdr:from>
    <xdr:to>
      <xdr:col>102</xdr:col>
      <xdr:colOff>165100</xdr:colOff>
      <xdr:row>82</xdr:row>
      <xdr:rowOff>67129</xdr:rowOff>
    </xdr:to>
    <xdr:sp macro="" textlink="">
      <xdr:nvSpPr>
        <xdr:cNvPr id="805" name="楕円 804">
          <a:extLst>
            <a:ext uri="{FF2B5EF4-FFF2-40B4-BE49-F238E27FC236}">
              <a16:creationId xmlns:a16="http://schemas.microsoft.com/office/drawing/2014/main" id="{3C216E91-E248-42CF-8087-ACC8D9935D7B}"/>
            </a:ext>
          </a:extLst>
        </xdr:cNvPr>
        <xdr:cNvSpPr/>
      </xdr:nvSpPr>
      <xdr:spPr>
        <a:xfrm>
          <a:off x="17554575" y="1325607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16329</xdr:rowOff>
    </xdr:from>
    <xdr:to>
      <xdr:col>107</xdr:col>
      <xdr:colOff>50800</xdr:colOff>
      <xdr:row>82</xdr:row>
      <xdr:rowOff>16329</xdr:rowOff>
    </xdr:to>
    <xdr:cxnSp macro="">
      <xdr:nvCxnSpPr>
        <xdr:cNvPr id="806" name="直線コネクタ 805">
          <a:extLst>
            <a:ext uri="{FF2B5EF4-FFF2-40B4-BE49-F238E27FC236}">
              <a16:creationId xmlns:a16="http://schemas.microsoft.com/office/drawing/2014/main" id="{05572FD0-6A2D-45BC-B111-9E9281C5DE90}"/>
            </a:ext>
          </a:extLst>
        </xdr:cNvPr>
        <xdr:cNvCxnSpPr/>
      </xdr:nvCxnSpPr>
      <xdr:spPr>
        <a:xfrm>
          <a:off x="17602200" y="1329417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134257</xdr:rowOff>
    </xdr:from>
    <xdr:to>
      <xdr:col>98</xdr:col>
      <xdr:colOff>38100</xdr:colOff>
      <xdr:row>81</xdr:row>
      <xdr:rowOff>64407</xdr:rowOff>
    </xdr:to>
    <xdr:sp macro="" textlink="">
      <xdr:nvSpPr>
        <xdr:cNvPr id="807" name="楕円 806">
          <a:extLst>
            <a:ext uri="{FF2B5EF4-FFF2-40B4-BE49-F238E27FC236}">
              <a16:creationId xmlns:a16="http://schemas.microsoft.com/office/drawing/2014/main" id="{E7CB7CD5-46D0-41D7-9459-7EEBFBD9686E}"/>
            </a:ext>
          </a:extLst>
        </xdr:cNvPr>
        <xdr:cNvSpPr/>
      </xdr:nvSpPr>
      <xdr:spPr>
        <a:xfrm>
          <a:off x="16754475" y="130882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13607</xdr:rowOff>
    </xdr:from>
    <xdr:to>
      <xdr:col>102</xdr:col>
      <xdr:colOff>114300</xdr:colOff>
      <xdr:row>82</xdr:row>
      <xdr:rowOff>16329</xdr:rowOff>
    </xdr:to>
    <xdr:cxnSp macro="">
      <xdr:nvCxnSpPr>
        <xdr:cNvPr id="808" name="直線コネクタ 807">
          <a:extLst>
            <a:ext uri="{FF2B5EF4-FFF2-40B4-BE49-F238E27FC236}">
              <a16:creationId xmlns:a16="http://schemas.microsoft.com/office/drawing/2014/main" id="{5A4896F0-CE77-4451-BEFA-8A0BFBA4B28B}"/>
            </a:ext>
          </a:extLst>
        </xdr:cNvPr>
        <xdr:cNvCxnSpPr/>
      </xdr:nvCxnSpPr>
      <xdr:spPr>
        <a:xfrm>
          <a:off x="16802100" y="13126357"/>
          <a:ext cx="800100" cy="167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80</xdr:row>
      <xdr:rowOff>83656</xdr:rowOff>
    </xdr:from>
    <xdr:ext cx="469744" cy="259045"/>
    <xdr:sp macro="" textlink="">
      <xdr:nvSpPr>
        <xdr:cNvPr id="809" name="n_1mainValue【庁舎】&#10;一人当たり面積">
          <a:extLst>
            <a:ext uri="{FF2B5EF4-FFF2-40B4-BE49-F238E27FC236}">
              <a16:creationId xmlns:a16="http://schemas.microsoft.com/office/drawing/2014/main" id="{4A814F4A-BDCA-48ED-A8D0-D987D3DF8642}"/>
            </a:ext>
          </a:extLst>
        </xdr:cNvPr>
        <xdr:cNvSpPr txBox="1"/>
      </xdr:nvSpPr>
      <xdr:spPr>
        <a:xfrm>
          <a:off x="18983402" y="130408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83656</xdr:rowOff>
    </xdr:from>
    <xdr:ext cx="469744" cy="259045"/>
    <xdr:sp macro="" textlink="">
      <xdr:nvSpPr>
        <xdr:cNvPr id="810" name="n_2mainValue【庁舎】&#10;一人当たり面積">
          <a:extLst>
            <a:ext uri="{FF2B5EF4-FFF2-40B4-BE49-F238E27FC236}">
              <a16:creationId xmlns:a16="http://schemas.microsoft.com/office/drawing/2014/main" id="{D9E03899-D316-4CDF-858E-674481358DF9}"/>
            </a:ext>
          </a:extLst>
        </xdr:cNvPr>
        <xdr:cNvSpPr txBox="1"/>
      </xdr:nvSpPr>
      <xdr:spPr>
        <a:xfrm>
          <a:off x="18183302" y="130408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83656</xdr:rowOff>
    </xdr:from>
    <xdr:ext cx="469744" cy="259045"/>
    <xdr:sp macro="" textlink="">
      <xdr:nvSpPr>
        <xdr:cNvPr id="811" name="n_3mainValue【庁舎】&#10;一人当たり面積">
          <a:extLst>
            <a:ext uri="{FF2B5EF4-FFF2-40B4-BE49-F238E27FC236}">
              <a16:creationId xmlns:a16="http://schemas.microsoft.com/office/drawing/2014/main" id="{AFBD1B13-15AB-49B8-A5C5-9590E0B09994}"/>
            </a:ext>
          </a:extLst>
        </xdr:cNvPr>
        <xdr:cNvSpPr txBox="1"/>
      </xdr:nvSpPr>
      <xdr:spPr>
        <a:xfrm>
          <a:off x="17383202" y="130408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80934</xdr:rowOff>
    </xdr:from>
    <xdr:ext cx="469744" cy="259045"/>
    <xdr:sp macro="" textlink="">
      <xdr:nvSpPr>
        <xdr:cNvPr id="812" name="n_4mainValue【庁舎】&#10;一人当たり面積">
          <a:extLst>
            <a:ext uri="{FF2B5EF4-FFF2-40B4-BE49-F238E27FC236}">
              <a16:creationId xmlns:a16="http://schemas.microsoft.com/office/drawing/2014/main" id="{024DAE1C-9886-4B2B-8B79-DFC9272304D4}"/>
            </a:ext>
          </a:extLst>
        </xdr:cNvPr>
        <xdr:cNvSpPr txBox="1"/>
      </xdr:nvSpPr>
      <xdr:spPr>
        <a:xfrm>
          <a:off x="16592627" y="12876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3" name="正方形/長方形 812">
          <a:extLst>
            <a:ext uri="{FF2B5EF4-FFF2-40B4-BE49-F238E27FC236}">
              <a16:creationId xmlns:a16="http://schemas.microsoft.com/office/drawing/2014/main" id="{C53808E5-C919-4B7B-885C-D0CA4DC11A53}"/>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4" name="正方形/長方形 813">
          <a:extLst>
            <a:ext uri="{FF2B5EF4-FFF2-40B4-BE49-F238E27FC236}">
              <a16:creationId xmlns:a16="http://schemas.microsoft.com/office/drawing/2014/main" id="{3E3AB2EC-60E8-4E21-B900-9145CBE964DE}"/>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5" name="テキスト ボックス 814">
          <a:extLst>
            <a:ext uri="{FF2B5EF4-FFF2-40B4-BE49-F238E27FC236}">
              <a16:creationId xmlns:a16="http://schemas.microsoft.com/office/drawing/2014/main" id="{8A2C7D06-3ED7-4537-8248-1F630A576163}"/>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有形固定資産償却率は、警察施設、県民会館、保健所でグループ内平均を上回っており、体育館・プール、陸上競技場・野球場・球技場、試験研究機関、庁舎でグループ内平均を下回っています。</a:t>
          </a:r>
        </a:p>
        <a:p>
          <a:r>
            <a:rPr kumimoji="1" lang="ja-JP" altLang="en-US" sz="1300">
              <a:latin typeface="ＭＳ Ｐゴシック" panose="020B0600070205080204" pitchFamily="50" charset="-128"/>
              <a:ea typeface="ＭＳ Ｐゴシック" panose="020B0600070205080204" pitchFamily="50" charset="-128"/>
            </a:rPr>
            <a:t>　体育館・プールについては、令和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に実施した天井改修工事等により、有形固定資産減価償却率が低下しているほか、試験研究機関や庁舎についても、有形固定資産減価償却率はグループ内平均を下回っており、今後も、こうした施設を中心に老朽化対策を行うことにより、</a:t>
          </a:r>
        </a:p>
        <a:p>
          <a:r>
            <a:rPr kumimoji="1" lang="ja-JP" altLang="en-US" sz="1300">
              <a:latin typeface="ＭＳ Ｐゴシック" panose="020B0600070205080204" pitchFamily="50" charset="-128"/>
              <a:ea typeface="ＭＳ Ｐゴシック" panose="020B0600070205080204" pitchFamily="50" charset="-128"/>
            </a:rPr>
            <a:t>　既存ストックの有効活用や長寿命化を図っています。</a:t>
          </a:r>
        </a:p>
        <a:p>
          <a:r>
            <a:rPr kumimoji="1" lang="ja-JP" altLang="en-US" sz="1300">
              <a:latin typeface="ＭＳ Ｐゴシック" panose="020B0600070205080204" pitchFamily="50" charset="-128"/>
              <a:ea typeface="ＭＳ Ｐゴシック" panose="020B0600070205080204" pitchFamily="50" charset="-128"/>
            </a:rPr>
            <a:t>　今後も、「香川県ファシリティマネジメント推進計画」（令和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月）や「香川県県有公共施設等総合管理計画」（令和元年</a:t>
          </a:r>
          <a:r>
            <a:rPr kumimoji="1" lang="en-US" altLang="ja-JP" sz="1300">
              <a:latin typeface="ＭＳ Ｐゴシック" panose="020B0600070205080204" pitchFamily="50" charset="-128"/>
              <a:ea typeface="ＭＳ Ｐゴシック" panose="020B0600070205080204" pitchFamily="50" charset="-128"/>
            </a:rPr>
            <a:t>7</a:t>
          </a:r>
          <a:r>
            <a:rPr kumimoji="1" lang="ja-JP" altLang="en-US" sz="1300">
              <a:latin typeface="ＭＳ Ｐゴシック" panose="020B0600070205080204" pitchFamily="50" charset="-128"/>
              <a:ea typeface="ＭＳ Ｐゴシック" panose="020B0600070205080204" pitchFamily="50" charset="-128"/>
            </a:rPr>
            <a:t>月）等に基づき、ファシリティマネジメントの考え方を取り入れた県有建物の老朽化対策や保有総量の適正化等、県有資産の有効的な利活用等に取り組みます。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973,922
959,812
1,876.78
492,818,320
478,524,231
9,781,439
261,686,857
860,538,903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197.6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税率引き上げに伴う地方消費税の増等により基準財政収入額が増加したものの、単位費用の増等により基準財政需要額が増加した結果、単年度の財政力指数は２年連続で減少（</a:t>
          </a:r>
          <a:r>
            <a:rPr kumimoji="1" lang="en-US" altLang="ja-JP" sz="1100">
              <a:latin typeface="ＭＳ Ｐゴシック" panose="020B0600070205080204" pitchFamily="50" charset="-128"/>
              <a:ea typeface="ＭＳ Ｐゴシック" panose="020B0600070205080204" pitchFamily="50" charset="-128"/>
            </a:rPr>
            <a:t>H28</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0.48565</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H29</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0.48926</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H30</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0.49380</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R1</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0.48701</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R2</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0.48159</a:t>
          </a:r>
          <a:r>
            <a:rPr kumimoji="1" lang="ja-JP" altLang="en-US" sz="1100">
              <a:latin typeface="ＭＳ Ｐゴシック" panose="020B0600070205080204" pitchFamily="50" charset="-128"/>
              <a:ea typeface="ＭＳ Ｐゴシック" panose="020B0600070205080204" pitchFamily="50" charset="-128"/>
            </a:rPr>
            <a:t>）、３か年平均についても減（</a:t>
          </a:r>
          <a:r>
            <a:rPr kumimoji="1" lang="en-US" altLang="ja-JP" sz="1100">
              <a:latin typeface="ＭＳ Ｐゴシック" panose="020B0600070205080204" pitchFamily="50" charset="-128"/>
              <a:ea typeface="ＭＳ Ｐゴシック" panose="020B0600070205080204" pitchFamily="50" charset="-128"/>
            </a:rPr>
            <a:t>H30</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0.48957</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R1</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0.49002</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R2</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0.48747</a:t>
          </a:r>
          <a:r>
            <a:rPr kumimoji="1" lang="ja-JP" altLang="en-US" sz="1100">
              <a:latin typeface="ＭＳ Ｐゴシック" panose="020B0600070205080204" pitchFamily="50" charset="-128"/>
              <a:ea typeface="ＭＳ Ｐゴシック" panose="020B0600070205080204" pitchFamily="50" charset="-128"/>
            </a:rPr>
            <a:t>）となっています。</a:t>
          </a:r>
        </a:p>
        <a:p>
          <a:r>
            <a:rPr kumimoji="1" lang="ja-JP" altLang="en-US" sz="1100">
              <a:latin typeface="ＭＳ Ｐゴシック" panose="020B0600070205080204" pitchFamily="50" charset="-128"/>
              <a:ea typeface="ＭＳ Ｐゴシック" panose="020B0600070205080204" pitchFamily="50" charset="-128"/>
            </a:rPr>
            <a:t>　今後も公債費や少子高齢化に伴う社会保障関連経費の増加が見込まれていることから、総人件費の抑制（全国最小の「</a:t>
          </a:r>
          <a:r>
            <a:rPr kumimoji="1" lang="en-US" altLang="ja-JP" sz="1100">
              <a:latin typeface="ＭＳ Ｐゴシック" panose="020B0600070205080204" pitchFamily="50" charset="-128"/>
              <a:ea typeface="ＭＳ Ｐゴシック" panose="020B0600070205080204" pitchFamily="50" charset="-128"/>
            </a:rPr>
            <a:t>2,800</a:t>
          </a:r>
          <a:r>
            <a:rPr kumimoji="1" lang="ja-JP" altLang="en-US" sz="1100">
              <a:latin typeface="ＭＳ Ｐゴシック" panose="020B0600070205080204" pitchFamily="50" charset="-128"/>
              <a:ea typeface="ＭＳ Ｐゴシック" panose="020B0600070205080204" pitchFamily="50" charset="-128"/>
            </a:rPr>
            <a:t>人体制」の継続）や計画的な更新投資、事業見直しの推進等を実施するとともに、香川滞納整理機構の活用等による県税収入の確保及び県有未利用地の売却等、歳入確保に努めます。</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123372</xdr:rowOff>
    </xdr:from>
    <xdr:to>
      <xdr:col>23</xdr:col>
      <xdr:colOff>133350</xdr:colOff>
      <xdr:row>44</xdr:row>
      <xdr:rowOff>130628</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295572"/>
          <a:ext cx="0" cy="137885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102705</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646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130628</xdr:rowOff>
    </xdr:from>
    <xdr:to>
      <xdr:col>24</xdr:col>
      <xdr:colOff>12700</xdr:colOff>
      <xdr:row>44</xdr:row>
      <xdr:rowOff>130628</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674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35</xdr:row>
      <xdr:rowOff>38299</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6039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123372</xdr:rowOff>
    </xdr:from>
    <xdr:to>
      <xdr:col>24</xdr:col>
      <xdr:colOff>12700</xdr:colOff>
      <xdr:row>36</xdr:row>
      <xdr:rowOff>123372</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295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36</xdr:row>
      <xdr:rowOff>123372</xdr:rowOff>
    </xdr:from>
    <xdr:to>
      <xdr:col>23</xdr:col>
      <xdr:colOff>133350</xdr:colOff>
      <xdr:row>36</xdr:row>
      <xdr:rowOff>123372</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6295572"/>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36</xdr:row>
      <xdr:rowOff>123372</xdr:rowOff>
    </xdr:from>
    <xdr:to>
      <xdr:col>19</xdr:col>
      <xdr:colOff>133350</xdr:colOff>
      <xdr:row>36</xdr:row>
      <xdr:rowOff>123372</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62955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162577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702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36</xdr:row>
      <xdr:rowOff>123372</xdr:rowOff>
    </xdr:from>
    <xdr:to>
      <xdr:col>15</xdr:col>
      <xdr:colOff>82550</xdr:colOff>
      <xdr:row>36</xdr:row>
      <xdr:rowOff>123372</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62955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77107</xdr:rowOff>
    </xdr:from>
    <xdr:to>
      <xdr:col>15</xdr:col>
      <xdr:colOff>133350</xdr:colOff>
      <xdr:row>42</xdr:row>
      <xdr:rowOff>7257</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41</xdr:row>
      <xdr:rowOff>163484</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36</xdr:row>
      <xdr:rowOff>123372</xdr:rowOff>
    </xdr:from>
    <xdr:to>
      <xdr:col>11</xdr:col>
      <xdr:colOff>31750</xdr:colOff>
      <xdr:row>37</xdr:row>
      <xdr:rowOff>124278</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flipV="1">
          <a:off x="1447800" y="6295572"/>
          <a:ext cx="889000" cy="172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77107</xdr:rowOff>
    </xdr:from>
    <xdr:to>
      <xdr:col>11</xdr:col>
      <xdr:colOff>82550</xdr:colOff>
      <xdr:row>42</xdr:row>
      <xdr:rowOff>7257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41</xdr:row>
      <xdr:rowOff>163484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75293</xdr:rowOff>
    </xdr:from>
    <xdr:to>
      <xdr:col>7</xdr:col>
      <xdr:colOff>31750</xdr:colOff>
      <xdr:row>40</xdr:row>
      <xdr:rowOff>5443</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676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39</xdr:row>
      <xdr:rowOff>161670</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6848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36</xdr:row>
      <xdr:rowOff>72572</xdr:rowOff>
    </xdr:from>
    <xdr:to>
      <xdr:col>23</xdr:col>
      <xdr:colOff>184150</xdr:colOff>
      <xdr:row>37</xdr:row>
      <xdr:rowOff>2722</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35</xdr:row>
      <xdr:rowOff>165299</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166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36</xdr:row>
      <xdr:rowOff>72572</xdr:rowOff>
    </xdr:from>
    <xdr:to>
      <xdr:col>19</xdr:col>
      <xdr:colOff>184150</xdr:colOff>
      <xdr:row>37</xdr:row>
      <xdr:rowOff>2722</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35</xdr:row>
      <xdr:rowOff>12899</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60136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36</xdr:row>
      <xdr:rowOff>72572</xdr:rowOff>
    </xdr:from>
    <xdr:to>
      <xdr:col>15</xdr:col>
      <xdr:colOff>133350</xdr:colOff>
      <xdr:row>37</xdr:row>
      <xdr:rowOff>2722</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35</xdr:row>
      <xdr:rowOff>12899</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01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36</xdr:row>
      <xdr:rowOff>72572</xdr:rowOff>
    </xdr:from>
    <xdr:to>
      <xdr:col>11</xdr:col>
      <xdr:colOff>82550</xdr:colOff>
      <xdr:row>37</xdr:row>
      <xdr:rowOff>2722</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35</xdr:row>
      <xdr:rowOff>12899</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601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37</xdr:row>
      <xdr:rowOff>73478</xdr:rowOff>
    </xdr:from>
    <xdr:to>
      <xdr:col>7</xdr:col>
      <xdr:colOff>31750</xdr:colOff>
      <xdr:row>38</xdr:row>
      <xdr:rowOff>3628</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6417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36</xdr:row>
      <xdr:rowOff>13805</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6186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経常経費充当一般財源は、昨年度から減少しました（</a:t>
          </a:r>
          <a:r>
            <a:rPr kumimoji="1" lang="en-US" altLang="ja-JP" sz="1000">
              <a:latin typeface="ＭＳ Ｐゴシック" panose="020B0600070205080204" pitchFamily="50" charset="-128"/>
              <a:ea typeface="ＭＳ Ｐゴシック" panose="020B0600070205080204" pitchFamily="50" charset="-128"/>
            </a:rPr>
            <a:t>H28</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251,656,788</a:t>
          </a:r>
          <a:r>
            <a:rPr kumimoji="1" lang="ja-JP" altLang="en-US" sz="1000">
              <a:latin typeface="ＭＳ Ｐゴシック" panose="020B0600070205080204" pitchFamily="50" charset="-128"/>
              <a:ea typeface="ＭＳ Ｐゴシック" panose="020B0600070205080204" pitchFamily="50" charset="-128"/>
            </a:rPr>
            <a:t>千円、</a:t>
          </a:r>
          <a:r>
            <a:rPr kumimoji="1" lang="en-US" altLang="ja-JP" sz="1000">
              <a:latin typeface="ＭＳ Ｐゴシック" panose="020B0600070205080204" pitchFamily="50" charset="-128"/>
              <a:ea typeface="ＭＳ Ｐゴシック" panose="020B0600070205080204" pitchFamily="50" charset="-128"/>
            </a:rPr>
            <a:t>H29</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250,973,093</a:t>
          </a:r>
          <a:r>
            <a:rPr kumimoji="1" lang="ja-JP" altLang="en-US" sz="1000">
              <a:latin typeface="ＭＳ Ｐゴシック" panose="020B0600070205080204" pitchFamily="50" charset="-128"/>
              <a:ea typeface="ＭＳ Ｐゴシック" panose="020B0600070205080204" pitchFamily="50" charset="-128"/>
            </a:rPr>
            <a:t>千円、</a:t>
          </a:r>
          <a:r>
            <a:rPr kumimoji="1" lang="en-US" altLang="ja-JP" sz="1000">
              <a:latin typeface="ＭＳ Ｐゴシック" panose="020B0600070205080204" pitchFamily="50" charset="-128"/>
              <a:ea typeface="ＭＳ Ｐゴシック" panose="020B0600070205080204" pitchFamily="50" charset="-128"/>
            </a:rPr>
            <a:t>H30</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250,514,667</a:t>
          </a:r>
          <a:r>
            <a:rPr kumimoji="1" lang="ja-JP" altLang="en-US" sz="1000">
              <a:latin typeface="ＭＳ Ｐゴシック" panose="020B0600070205080204" pitchFamily="50" charset="-128"/>
              <a:ea typeface="ＭＳ Ｐゴシック" panose="020B0600070205080204" pitchFamily="50" charset="-128"/>
            </a:rPr>
            <a:t>千円、</a:t>
          </a:r>
          <a:r>
            <a:rPr kumimoji="1" lang="en-US" altLang="ja-JP" sz="1000">
              <a:latin typeface="ＭＳ Ｐゴシック" panose="020B0600070205080204" pitchFamily="50" charset="-128"/>
              <a:ea typeface="ＭＳ Ｐゴシック" panose="020B0600070205080204" pitchFamily="50" charset="-128"/>
            </a:rPr>
            <a:t>R01</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251,615,569</a:t>
          </a:r>
          <a:r>
            <a:rPr kumimoji="1" lang="ja-JP" altLang="en-US" sz="1000">
              <a:latin typeface="ＭＳ Ｐゴシック" panose="020B0600070205080204" pitchFamily="50" charset="-128"/>
              <a:ea typeface="ＭＳ Ｐゴシック" panose="020B0600070205080204" pitchFamily="50" charset="-128"/>
            </a:rPr>
            <a:t>千円、</a:t>
          </a:r>
          <a:r>
            <a:rPr kumimoji="1" lang="en-US" altLang="ja-JP" sz="1000">
              <a:latin typeface="ＭＳ Ｐゴシック" panose="020B0600070205080204" pitchFamily="50" charset="-128"/>
              <a:ea typeface="ＭＳ Ｐゴシック" panose="020B0600070205080204" pitchFamily="50" charset="-128"/>
            </a:rPr>
            <a:t>R02</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251,062,058</a:t>
          </a:r>
          <a:r>
            <a:rPr kumimoji="1" lang="ja-JP" altLang="en-US" sz="1000">
              <a:latin typeface="ＭＳ Ｐゴシック" panose="020B0600070205080204" pitchFamily="50" charset="-128"/>
              <a:ea typeface="ＭＳ Ｐゴシック" panose="020B0600070205080204" pitchFamily="50" charset="-128"/>
            </a:rPr>
            <a:t>千円）。　　</a:t>
          </a:r>
        </a:p>
        <a:p>
          <a:r>
            <a:rPr kumimoji="1" lang="ja-JP" altLang="en-US" sz="1000">
              <a:latin typeface="ＭＳ Ｐゴシック" panose="020B0600070205080204" pitchFamily="50" charset="-128"/>
              <a:ea typeface="ＭＳ Ｐゴシック" panose="020B0600070205080204" pitchFamily="50" charset="-128"/>
            </a:rPr>
            <a:t>　一方、経常一般財源及び臨時財政対策債の合計額が、前年度から増加（</a:t>
          </a:r>
          <a:r>
            <a:rPr kumimoji="1" lang="en-US" altLang="ja-JP" sz="1000">
              <a:latin typeface="ＭＳ Ｐゴシック" panose="020B0600070205080204" pitchFamily="50" charset="-128"/>
              <a:ea typeface="ＭＳ Ｐゴシック" panose="020B0600070205080204" pitchFamily="50" charset="-128"/>
            </a:rPr>
            <a:t>H28</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260,266,746</a:t>
          </a:r>
          <a:r>
            <a:rPr kumimoji="1" lang="ja-JP" altLang="en-US" sz="1000">
              <a:latin typeface="ＭＳ Ｐゴシック" panose="020B0600070205080204" pitchFamily="50" charset="-128"/>
              <a:ea typeface="ＭＳ Ｐゴシック" panose="020B0600070205080204" pitchFamily="50" charset="-128"/>
            </a:rPr>
            <a:t>千円、</a:t>
          </a:r>
          <a:r>
            <a:rPr kumimoji="1" lang="en-US" altLang="ja-JP" sz="1000">
              <a:latin typeface="ＭＳ Ｐゴシック" panose="020B0600070205080204" pitchFamily="50" charset="-128"/>
              <a:ea typeface="ＭＳ Ｐゴシック" panose="020B0600070205080204" pitchFamily="50" charset="-128"/>
            </a:rPr>
            <a:t>H29</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259,582,806</a:t>
          </a:r>
          <a:r>
            <a:rPr kumimoji="1" lang="ja-JP" altLang="en-US" sz="1000">
              <a:latin typeface="ＭＳ Ｐゴシック" panose="020B0600070205080204" pitchFamily="50" charset="-128"/>
              <a:ea typeface="ＭＳ Ｐゴシック" panose="020B0600070205080204" pitchFamily="50" charset="-128"/>
            </a:rPr>
            <a:t>千円、</a:t>
          </a:r>
          <a:r>
            <a:rPr kumimoji="1" lang="en-US" altLang="ja-JP" sz="1000">
              <a:latin typeface="ＭＳ Ｐゴシック" panose="020B0600070205080204" pitchFamily="50" charset="-128"/>
              <a:ea typeface="ＭＳ Ｐゴシック" panose="020B0600070205080204" pitchFamily="50" charset="-128"/>
            </a:rPr>
            <a:t>H30</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259,829,582</a:t>
          </a:r>
          <a:r>
            <a:rPr kumimoji="1" lang="ja-JP" altLang="en-US" sz="1000">
              <a:latin typeface="ＭＳ Ｐゴシック" panose="020B0600070205080204" pitchFamily="50" charset="-128"/>
              <a:ea typeface="ＭＳ Ｐゴシック" panose="020B0600070205080204" pitchFamily="50" charset="-128"/>
            </a:rPr>
            <a:t>千円、</a:t>
          </a:r>
          <a:r>
            <a:rPr kumimoji="1" lang="en-US" altLang="ja-JP" sz="1000">
              <a:latin typeface="ＭＳ Ｐゴシック" panose="020B0600070205080204" pitchFamily="50" charset="-128"/>
              <a:ea typeface="ＭＳ Ｐゴシック" panose="020B0600070205080204" pitchFamily="50" charset="-128"/>
            </a:rPr>
            <a:t>R01</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259,990,664</a:t>
          </a:r>
          <a:r>
            <a:rPr kumimoji="1" lang="ja-JP" altLang="en-US" sz="1000">
              <a:latin typeface="ＭＳ Ｐゴシック" panose="020B0600070205080204" pitchFamily="50" charset="-128"/>
              <a:ea typeface="ＭＳ Ｐゴシック" panose="020B0600070205080204" pitchFamily="50" charset="-128"/>
            </a:rPr>
            <a:t>千円、</a:t>
          </a:r>
          <a:r>
            <a:rPr kumimoji="1" lang="en-US" altLang="ja-JP" sz="1000">
              <a:latin typeface="ＭＳ Ｐゴシック" panose="020B0600070205080204" pitchFamily="50" charset="-128"/>
              <a:ea typeface="ＭＳ Ｐゴシック" panose="020B0600070205080204" pitchFamily="50" charset="-128"/>
            </a:rPr>
            <a:t>R02</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261,538,215</a:t>
          </a:r>
          <a:r>
            <a:rPr kumimoji="1" lang="ja-JP" altLang="en-US" sz="1000">
              <a:latin typeface="ＭＳ Ｐゴシック" panose="020B0600070205080204" pitchFamily="50" charset="-128"/>
              <a:ea typeface="ＭＳ Ｐゴシック" panose="020B0600070205080204" pitchFamily="50" charset="-128"/>
            </a:rPr>
            <a:t>千円）したため、経常収支比率は</a:t>
          </a:r>
          <a:r>
            <a:rPr kumimoji="1" lang="en-US" altLang="ja-JP" sz="1000">
              <a:latin typeface="ＭＳ Ｐゴシック" panose="020B0600070205080204" pitchFamily="50" charset="-128"/>
              <a:ea typeface="ＭＳ Ｐゴシック" panose="020B0600070205080204" pitchFamily="50" charset="-128"/>
            </a:rPr>
            <a:t>0.8</a:t>
          </a:r>
          <a:r>
            <a:rPr kumimoji="1" lang="ja-JP" altLang="en-US" sz="1000">
              <a:latin typeface="ＭＳ Ｐゴシック" panose="020B0600070205080204" pitchFamily="50" charset="-128"/>
              <a:ea typeface="ＭＳ Ｐゴシック" panose="020B0600070205080204" pitchFamily="50" charset="-128"/>
            </a:rPr>
            <a:t>ポイント低下し、財政構造の弾力性は好転しました。</a:t>
          </a:r>
        </a:p>
        <a:p>
          <a:r>
            <a:rPr kumimoji="1" lang="ja-JP" altLang="en-US" sz="1000">
              <a:latin typeface="ＭＳ Ｐゴシック" panose="020B0600070205080204" pitchFamily="50" charset="-128"/>
              <a:ea typeface="ＭＳ Ｐゴシック" panose="020B0600070205080204" pitchFamily="50" charset="-128"/>
            </a:rPr>
            <a:t>　今後も公債費や少子高齢化に伴う社会保障関連経費の増額が見込まれていることから、総人件費の抑制（全国最小の「</a:t>
          </a:r>
          <a:r>
            <a:rPr kumimoji="1" lang="en-US" altLang="ja-JP" sz="1000">
              <a:latin typeface="ＭＳ Ｐゴシック" panose="020B0600070205080204" pitchFamily="50" charset="-128"/>
              <a:ea typeface="ＭＳ Ｐゴシック" panose="020B0600070205080204" pitchFamily="50" charset="-128"/>
            </a:rPr>
            <a:t>2,800</a:t>
          </a:r>
          <a:r>
            <a:rPr kumimoji="1" lang="ja-JP" altLang="en-US" sz="1000">
              <a:latin typeface="ＭＳ Ｐゴシック" panose="020B0600070205080204" pitchFamily="50" charset="-128"/>
              <a:ea typeface="ＭＳ Ｐゴシック" panose="020B0600070205080204" pitchFamily="50" charset="-128"/>
            </a:rPr>
            <a:t>人体制」の継続）や計画的な更新投資、事業見直しの推進等を実施するとともに、香川滞納整理機構の活用等による県税収入の確保及び県有未利用地の売却等、歳入確保に努めます。</a:t>
          </a: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6" name="財政構造の弾力性グラフ枠">
          <a:extLst>
            <a:ext uri="{FF2B5EF4-FFF2-40B4-BE49-F238E27FC236}">
              <a16:creationId xmlns:a16="http://schemas.microsoft.com/office/drawing/2014/main" id="{00000000-0008-0000-0300-00007E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144235</xdr:rowOff>
    </xdr:from>
    <xdr:to>
      <xdr:col>23</xdr:col>
      <xdr:colOff>133350</xdr:colOff>
      <xdr:row>68</xdr:row>
      <xdr:rowOff>32657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flipV="1">
          <a:off x="4953000" y="10088335"/>
          <a:ext cx="0" cy="160292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68</xdr:row>
      <xdr:rowOff>4734</xdr:rowOff>
    </xdr:from>
    <xdr:ext cx="762000" cy="259045"/>
    <xdr:sp macro="" textlink="">
      <xdr:nvSpPr>
        <xdr:cNvPr id="128" name="財政構造の弾力性最小値テキスト">
          <a:extLst>
            <a:ext uri="{FF2B5EF4-FFF2-40B4-BE49-F238E27FC236}">
              <a16:creationId xmlns:a16="http://schemas.microsoft.com/office/drawing/2014/main" id="{00000000-0008-0000-0300-000080000000}"/>
            </a:ext>
          </a:extLst>
        </xdr:cNvPr>
        <xdr:cNvSpPr txBox="1"/>
      </xdr:nvSpPr>
      <xdr:spPr>
        <a:xfrm>
          <a:off x="5041900" y="11663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68</xdr:row>
      <xdr:rowOff>32657</xdr:rowOff>
    </xdr:from>
    <xdr:to>
      <xdr:col>24</xdr:col>
      <xdr:colOff>12700</xdr:colOff>
      <xdr:row>68</xdr:row>
      <xdr:rowOff>32657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16912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59162</xdr:rowOff>
    </xdr:from>
    <xdr:ext cx="762000" cy="259045"/>
    <xdr:sp macro="" textlink="">
      <xdr:nvSpPr>
        <xdr:cNvPr id="130" name="財政構造の弾力性最大値テキスト">
          <a:extLst>
            <a:ext uri="{FF2B5EF4-FFF2-40B4-BE49-F238E27FC236}">
              <a16:creationId xmlns:a16="http://schemas.microsoft.com/office/drawing/2014/main" id="{00000000-0008-0000-0300-000082000000}"/>
            </a:ext>
          </a:extLst>
        </xdr:cNvPr>
        <xdr:cNvSpPr txBox="1"/>
      </xdr:nvSpPr>
      <xdr:spPr>
        <a:xfrm>
          <a:off x="5041900" y="9831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144235</xdr:rowOff>
    </xdr:from>
    <xdr:to>
      <xdr:col>24</xdr:col>
      <xdr:colOff>12700</xdr:colOff>
      <xdr:row>58</xdr:row>
      <xdr:rowOff>144235</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4864100" y="100883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65</xdr:row>
      <xdr:rowOff>167822</xdr:rowOff>
    </xdr:from>
    <xdr:to>
      <xdr:col>23</xdr:col>
      <xdr:colOff>133350</xdr:colOff>
      <xdr:row>66</xdr:row>
      <xdr:rowOff>134257</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flipV="1">
          <a:off x="4114800" y="11312072"/>
          <a:ext cx="838200" cy="137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98170</xdr:rowOff>
    </xdr:from>
    <xdr:ext cx="762000" cy="259045"/>
    <xdr:sp macro="" textlink="">
      <xdr:nvSpPr>
        <xdr:cNvPr id="133" name="財政構造の弾力性平均値テキスト">
          <a:extLst>
            <a:ext uri="{FF2B5EF4-FFF2-40B4-BE49-F238E27FC236}">
              <a16:creationId xmlns:a16="http://schemas.microsoft.com/office/drawing/2014/main" id="{00000000-0008-0000-0300-000085000000}"/>
            </a:ext>
          </a:extLst>
        </xdr:cNvPr>
        <xdr:cNvSpPr txBox="1"/>
      </xdr:nvSpPr>
      <xdr:spPr>
        <a:xfrm>
          <a:off x="5041900" y="1089952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81643</xdr:rowOff>
    </xdr:from>
    <xdr:to>
      <xdr:col>23</xdr:col>
      <xdr:colOff>184150</xdr:colOff>
      <xdr:row>65</xdr:row>
      <xdr:rowOff>11793</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902200" y="1105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66</xdr:row>
      <xdr:rowOff>65315</xdr:rowOff>
    </xdr:from>
    <xdr:to>
      <xdr:col>19</xdr:col>
      <xdr:colOff>133350</xdr:colOff>
      <xdr:row>66</xdr:row>
      <xdr:rowOff>134257</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a:off x="3225800" y="11381015"/>
          <a:ext cx="889000" cy="68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65</xdr:row>
      <xdr:rowOff>82550</xdr:rowOff>
    </xdr:from>
    <xdr:to>
      <xdr:col>19</xdr:col>
      <xdr:colOff>184150</xdr:colOff>
      <xdr:row>66</xdr:row>
      <xdr:rowOff>12700</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4064000" y="1122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22877</xdr:rowOff>
    </xdr:from>
    <xdr:ext cx="7366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3733800" y="10995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65315</xdr:rowOff>
    </xdr:from>
    <xdr:to>
      <xdr:col>15</xdr:col>
      <xdr:colOff>82550</xdr:colOff>
      <xdr:row>66</xdr:row>
      <xdr:rowOff>117022</xdr:rowOff>
    </xdr:to>
    <xdr:cxnSp macro="">
      <xdr:nvCxnSpPr>
        <xdr:cNvPr id="138" name="直線コネクタ 137">
          <a:extLst>
            <a:ext uri="{FF2B5EF4-FFF2-40B4-BE49-F238E27FC236}">
              <a16:creationId xmlns:a16="http://schemas.microsoft.com/office/drawing/2014/main" id="{00000000-0008-0000-0300-00008A000000}"/>
            </a:ext>
          </a:extLst>
        </xdr:cNvPr>
        <xdr:cNvCxnSpPr/>
      </xdr:nvCxnSpPr>
      <xdr:spPr>
        <a:xfrm flipV="1">
          <a:off x="2336800" y="11381015"/>
          <a:ext cx="889000" cy="51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64</xdr:row>
      <xdr:rowOff>167822</xdr:rowOff>
    </xdr:from>
    <xdr:to>
      <xdr:col>15</xdr:col>
      <xdr:colOff>133350</xdr:colOff>
      <xdr:row>65</xdr:row>
      <xdr:rowOff>97972</xdr:rowOff>
    </xdr:to>
    <xdr:sp macro="" textlink="">
      <xdr:nvSpPr>
        <xdr:cNvPr id="139" name="フローチャート: 判断 138">
          <a:extLst>
            <a:ext uri="{FF2B5EF4-FFF2-40B4-BE49-F238E27FC236}">
              <a16:creationId xmlns:a16="http://schemas.microsoft.com/office/drawing/2014/main" id="{00000000-0008-0000-0300-00008B000000}"/>
            </a:ext>
          </a:extLst>
        </xdr:cNvPr>
        <xdr:cNvSpPr/>
      </xdr:nvSpPr>
      <xdr:spPr>
        <a:xfrm>
          <a:off x="3175000" y="1114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108149</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2844800" y="109094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117022</xdr:rowOff>
    </xdr:from>
    <xdr:to>
      <xdr:col>11</xdr:col>
      <xdr:colOff>31750</xdr:colOff>
      <xdr:row>66</xdr:row>
      <xdr:rowOff>117022</xdr:rowOff>
    </xdr:to>
    <xdr:cxnSp macro="">
      <xdr:nvCxnSpPr>
        <xdr:cNvPr id="141" name="直線コネクタ 140">
          <a:extLst>
            <a:ext uri="{FF2B5EF4-FFF2-40B4-BE49-F238E27FC236}">
              <a16:creationId xmlns:a16="http://schemas.microsoft.com/office/drawing/2014/main" id="{00000000-0008-0000-0300-00008D000000}"/>
            </a:ext>
          </a:extLst>
        </xdr:cNvPr>
        <xdr:cNvCxnSpPr/>
      </xdr:nvCxnSpPr>
      <xdr:spPr>
        <a:xfrm>
          <a:off x="1447800" y="1143272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99785</xdr:rowOff>
    </xdr:from>
    <xdr:to>
      <xdr:col>11</xdr:col>
      <xdr:colOff>82550</xdr:colOff>
      <xdr:row>66</xdr:row>
      <xdr:rowOff>29935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2286000" y="11244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40112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955800" y="11012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99785</xdr:rowOff>
    </xdr:from>
    <xdr:to>
      <xdr:col>7</xdr:col>
      <xdr:colOff>31750</xdr:colOff>
      <xdr:row>66</xdr:row>
      <xdr:rowOff>29935</xdr:rowOff>
    </xdr:to>
    <xdr:sp macro="" textlink="">
      <xdr:nvSpPr>
        <xdr:cNvPr id="144" name="フローチャート: 判断 143">
          <a:extLst>
            <a:ext uri="{FF2B5EF4-FFF2-40B4-BE49-F238E27FC236}">
              <a16:creationId xmlns:a16="http://schemas.microsoft.com/office/drawing/2014/main" id="{00000000-0008-0000-0300-000090000000}"/>
            </a:ext>
          </a:extLst>
        </xdr:cNvPr>
        <xdr:cNvSpPr/>
      </xdr:nvSpPr>
      <xdr:spPr>
        <a:xfrm>
          <a:off x="1397000" y="11244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40112</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066800" y="11012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65</xdr:row>
      <xdr:rowOff>117022</xdr:rowOff>
    </xdr:from>
    <xdr:to>
      <xdr:col>23</xdr:col>
      <xdr:colOff>184150</xdr:colOff>
      <xdr:row>66</xdr:row>
      <xdr:rowOff>47172</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902200" y="1126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65</xdr:row>
      <xdr:rowOff>89099</xdr:rowOff>
    </xdr:from>
    <xdr:ext cx="762000" cy="259045"/>
    <xdr:sp macro="" textlink="">
      <xdr:nvSpPr>
        <xdr:cNvPr id="152" name="財政構造の弾力性該当値テキスト">
          <a:extLst>
            <a:ext uri="{FF2B5EF4-FFF2-40B4-BE49-F238E27FC236}">
              <a16:creationId xmlns:a16="http://schemas.microsoft.com/office/drawing/2014/main" id="{00000000-0008-0000-0300-000098000000}"/>
            </a:ext>
          </a:extLst>
        </xdr:cNvPr>
        <xdr:cNvSpPr txBox="1"/>
      </xdr:nvSpPr>
      <xdr:spPr>
        <a:xfrm>
          <a:off x="5041900" y="11233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66</xdr:row>
      <xdr:rowOff>83457</xdr:rowOff>
    </xdr:from>
    <xdr:to>
      <xdr:col>19</xdr:col>
      <xdr:colOff>184150</xdr:colOff>
      <xdr:row>67</xdr:row>
      <xdr:rowOff>13607</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4064000" y="1139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169834</xdr:rowOff>
    </xdr:from>
    <xdr:ext cx="7366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3733800" y="114855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14515</xdr:rowOff>
    </xdr:from>
    <xdr:to>
      <xdr:col>15</xdr:col>
      <xdr:colOff>133350</xdr:colOff>
      <xdr:row>66</xdr:row>
      <xdr:rowOff>116115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3175000" y="11330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66</xdr:row>
      <xdr:rowOff>100892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2844800" y="114165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66222</xdr:rowOff>
    </xdr:from>
    <xdr:to>
      <xdr:col>11</xdr:col>
      <xdr:colOff>82550</xdr:colOff>
      <xdr:row>66</xdr:row>
      <xdr:rowOff>167822</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2286000" y="11381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152599</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955800" y="114682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66222</xdr:rowOff>
    </xdr:from>
    <xdr:to>
      <xdr:col>7</xdr:col>
      <xdr:colOff>31750</xdr:colOff>
      <xdr:row>66</xdr:row>
      <xdr:rowOff>167822</xdr:rowOff>
    </xdr:to>
    <xdr:sp macro="" textlink="">
      <xdr:nvSpPr>
        <xdr:cNvPr id="159" name="楕円 158">
          <a:extLst>
            <a:ext uri="{FF2B5EF4-FFF2-40B4-BE49-F238E27FC236}">
              <a16:creationId xmlns:a16="http://schemas.microsoft.com/office/drawing/2014/main" id="{00000000-0008-0000-0300-00009F000000}"/>
            </a:ext>
          </a:extLst>
        </xdr:cNvPr>
        <xdr:cNvSpPr/>
      </xdr:nvSpPr>
      <xdr:spPr>
        <a:xfrm>
          <a:off x="1397000" y="11381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152599</xdr:rowOff>
    </xdr:from>
    <xdr:ext cx="762000" cy="259045"/>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066800" y="114682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3" name="テキスト ボックス 162">
          <a:extLst>
            <a:ext uri="{FF2B5EF4-FFF2-40B4-BE49-F238E27FC236}">
              <a16:creationId xmlns:a16="http://schemas.microsoft.com/office/drawing/2014/main" id="{00000000-0008-0000-0300-0000A3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[142,912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1" name="テキスト ボックス 170">
          <a:extLst>
            <a:ext uri="{FF2B5EF4-FFF2-40B4-BE49-F238E27FC236}">
              <a16:creationId xmlns:a16="http://schemas.microsoft.com/office/drawing/2014/main" id="{00000000-0008-0000-0300-0000AB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人口１人当たりの人件費・物件費等決算額はグループ内平均値を上回っています。</a:t>
          </a:r>
        </a:p>
        <a:p>
          <a:r>
            <a:rPr kumimoji="1" lang="ja-JP" altLang="en-US" sz="1300">
              <a:latin typeface="ＭＳ Ｐゴシック" panose="020B0600070205080204" pitchFamily="50" charset="-128"/>
              <a:ea typeface="ＭＳ Ｐゴシック" panose="020B0600070205080204" pitchFamily="50" charset="-128"/>
            </a:rPr>
            <a:t>　人件費においては、同グループ同様に減少（</a:t>
          </a:r>
          <a:r>
            <a:rPr kumimoji="1" lang="en-US" altLang="ja-JP" sz="1300">
              <a:latin typeface="ＭＳ Ｐゴシック" panose="020B0600070205080204" pitchFamily="50" charset="-128"/>
              <a:ea typeface="ＭＳ Ｐゴシック" panose="020B0600070205080204" pitchFamily="50" charset="-128"/>
            </a:rPr>
            <a:t>R01</a:t>
          </a:r>
          <a:r>
            <a:rPr kumimoji="1" lang="ja-JP" altLang="en-US" sz="1300">
              <a:latin typeface="ＭＳ Ｐゴシック" panose="020B0600070205080204" pitchFamily="50" charset="-128"/>
              <a:ea typeface="ＭＳ Ｐゴシック" panose="020B0600070205080204" pitchFamily="50" charset="-128"/>
            </a:rPr>
            <a:t>決：</a:t>
          </a:r>
          <a:r>
            <a:rPr kumimoji="1" lang="en-US" altLang="ja-JP" sz="1300">
              <a:latin typeface="ＭＳ Ｐゴシック" panose="020B0600070205080204" pitchFamily="50" charset="-128"/>
              <a:ea typeface="ＭＳ Ｐゴシック" panose="020B0600070205080204" pitchFamily="50" charset="-128"/>
            </a:rPr>
            <a:t>126,393</a:t>
          </a:r>
          <a:r>
            <a:rPr kumimoji="1" lang="ja-JP" altLang="en-US" sz="1300">
              <a:latin typeface="ＭＳ Ｐゴシック" panose="020B0600070205080204" pitchFamily="50" charset="-128"/>
              <a:ea typeface="ＭＳ Ｐゴシック" panose="020B0600070205080204" pitchFamily="50" charset="-128"/>
            </a:rPr>
            <a:t>円、</a:t>
          </a:r>
          <a:r>
            <a:rPr kumimoji="1" lang="en-US" altLang="ja-JP" sz="1300">
              <a:latin typeface="ＭＳ Ｐゴシック" panose="020B0600070205080204" pitchFamily="50" charset="-128"/>
              <a:ea typeface="ＭＳ Ｐゴシック" panose="020B0600070205080204" pitchFamily="50" charset="-128"/>
            </a:rPr>
            <a:t>R02</a:t>
          </a:r>
          <a:r>
            <a:rPr kumimoji="1" lang="ja-JP" altLang="en-US" sz="1300">
              <a:latin typeface="ＭＳ Ｐゴシック" panose="020B0600070205080204" pitchFamily="50" charset="-128"/>
              <a:ea typeface="ＭＳ Ｐゴシック" panose="020B0600070205080204" pitchFamily="50" charset="-128"/>
            </a:rPr>
            <a:t>決：</a:t>
          </a:r>
          <a:r>
            <a:rPr kumimoji="1" lang="en-US" altLang="ja-JP" sz="1300">
              <a:latin typeface="ＭＳ Ｐゴシック" panose="020B0600070205080204" pitchFamily="50" charset="-128"/>
              <a:ea typeface="ＭＳ Ｐゴシック" panose="020B0600070205080204" pitchFamily="50" charset="-128"/>
            </a:rPr>
            <a:t>126,038</a:t>
          </a:r>
          <a:r>
            <a:rPr kumimoji="1" lang="ja-JP" altLang="en-US" sz="1300">
              <a:latin typeface="ＭＳ Ｐゴシック" panose="020B0600070205080204" pitchFamily="50" charset="-128"/>
              <a:ea typeface="ＭＳ Ｐゴシック" panose="020B0600070205080204" pitchFamily="50" charset="-128"/>
            </a:rPr>
            <a:t>円）となったものの、維持修繕費において、同グループは増加した一方で、本県は減少（</a:t>
          </a:r>
          <a:r>
            <a:rPr kumimoji="1" lang="en-US" altLang="ja-JP" sz="1300">
              <a:latin typeface="ＭＳ Ｐゴシック" panose="020B0600070205080204" pitchFamily="50" charset="-128"/>
              <a:ea typeface="ＭＳ Ｐゴシック" panose="020B0600070205080204" pitchFamily="50" charset="-128"/>
            </a:rPr>
            <a:t>R01</a:t>
          </a:r>
          <a:r>
            <a:rPr kumimoji="1" lang="ja-JP" altLang="en-US" sz="1300">
              <a:latin typeface="ＭＳ Ｐゴシック" panose="020B0600070205080204" pitchFamily="50" charset="-128"/>
              <a:ea typeface="ＭＳ Ｐゴシック" panose="020B0600070205080204" pitchFamily="50" charset="-128"/>
            </a:rPr>
            <a:t>決：</a:t>
          </a:r>
          <a:r>
            <a:rPr kumimoji="1" lang="en-US" altLang="ja-JP" sz="1300">
              <a:latin typeface="ＭＳ Ｐゴシック" panose="020B0600070205080204" pitchFamily="50" charset="-128"/>
              <a:ea typeface="ＭＳ Ｐゴシック" panose="020B0600070205080204" pitchFamily="50" charset="-128"/>
            </a:rPr>
            <a:t>7,170</a:t>
          </a:r>
          <a:r>
            <a:rPr kumimoji="1" lang="ja-JP" altLang="en-US" sz="1300">
              <a:latin typeface="ＭＳ Ｐゴシック" panose="020B0600070205080204" pitchFamily="50" charset="-128"/>
              <a:ea typeface="ＭＳ Ｐゴシック" panose="020B0600070205080204" pitchFamily="50" charset="-128"/>
            </a:rPr>
            <a:t>円、</a:t>
          </a:r>
          <a:r>
            <a:rPr kumimoji="1" lang="en-US" altLang="ja-JP" sz="1300">
              <a:latin typeface="ＭＳ Ｐゴシック" panose="020B0600070205080204" pitchFamily="50" charset="-128"/>
              <a:ea typeface="ＭＳ Ｐゴシック" panose="020B0600070205080204" pitchFamily="50" charset="-128"/>
            </a:rPr>
            <a:t>R02</a:t>
          </a:r>
          <a:r>
            <a:rPr kumimoji="1" lang="ja-JP" altLang="en-US" sz="1300">
              <a:latin typeface="ＭＳ Ｐゴシック" panose="020B0600070205080204" pitchFamily="50" charset="-128"/>
              <a:ea typeface="ＭＳ Ｐゴシック" panose="020B0600070205080204" pitchFamily="50" charset="-128"/>
            </a:rPr>
            <a:t>決：</a:t>
          </a:r>
          <a:r>
            <a:rPr kumimoji="1" lang="en-US" altLang="ja-JP" sz="1300">
              <a:latin typeface="ＭＳ Ｐゴシック" panose="020B0600070205080204" pitchFamily="50" charset="-128"/>
              <a:ea typeface="ＭＳ Ｐゴシック" panose="020B0600070205080204" pitchFamily="50" charset="-128"/>
            </a:rPr>
            <a:t>6,393</a:t>
          </a:r>
          <a:r>
            <a:rPr kumimoji="1" lang="ja-JP" altLang="en-US" sz="1300">
              <a:latin typeface="ＭＳ Ｐゴシック" panose="020B0600070205080204" pitchFamily="50" charset="-128"/>
              <a:ea typeface="ＭＳ Ｐゴシック" panose="020B0600070205080204" pitchFamily="50" charset="-128"/>
            </a:rPr>
            <a:t>円）したこと等により、グループ内平均値との差（</a:t>
          </a:r>
          <a:r>
            <a:rPr kumimoji="1" lang="en-US" altLang="ja-JP" sz="1300">
              <a:latin typeface="ＭＳ Ｐゴシック" panose="020B0600070205080204" pitchFamily="50" charset="-128"/>
              <a:ea typeface="ＭＳ Ｐゴシック" panose="020B0600070205080204" pitchFamily="50" charset="-128"/>
            </a:rPr>
            <a:t>R01</a:t>
          </a:r>
          <a:r>
            <a:rPr kumimoji="1" lang="ja-JP" altLang="en-US" sz="1300">
              <a:latin typeface="ＭＳ Ｐゴシック" panose="020B0600070205080204" pitchFamily="50" charset="-128"/>
              <a:ea typeface="ＭＳ Ｐゴシック" panose="020B0600070205080204" pitchFamily="50" charset="-128"/>
            </a:rPr>
            <a:t>決：</a:t>
          </a:r>
          <a:r>
            <a:rPr kumimoji="1" lang="en-US" altLang="ja-JP" sz="1300">
              <a:latin typeface="ＭＳ Ｐゴシック" panose="020B0600070205080204" pitchFamily="50" charset="-128"/>
              <a:ea typeface="ＭＳ Ｐゴシック" panose="020B0600070205080204" pitchFamily="50" charset="-128"/>
            </a:rPr>
            <a:t>18,293</a:t>
          </a:r>
          <a:r>
            <a:rPr kumimoji="1" lang="ja-JP" altLang="en-US" sz="1300">
              <a:latin typeface="ＭＳ Ｐゴシック" panose="020B0600070205080204" pitchFamily="50" charset="-128"/>
              <a:ea typeface="ＭＳ Ｐゴシック" panose="020B0600070205080204" pitchFamily="50" charset="-128"/>
            </a:rPr>
            <a:t>円、</a:t>
          </a:r>
          <a:r>
            <a:rPr kumimoji="1" lang="en-US" altLang="ja-JP" sz="1300">
              <a:latin typeface="ＭＳ Ｐゴシック" panose="020B0600070205080204" pitchFamily="50" charset="-128"/>
              <a:ea typeface="ＭＳ Ｐゴシック" panose="020B0600070205080204" pitchFamily="50" charset="-128"/>
            </a:rPr>
            <a:t>R02</a:t>
          </a:r>
          <a:r>
            <a:rPr kumimoji="1" lang="ja-JP" altLang="en-US" sz="1300">
              <a:latin typeface="ＭＳ Ｐゴシック" panose="020B0600070205080204" pitchFamily="50" charset="-128"/>
              <a:ea typeface="ＭＳ Ｐゴシック" panose="020B0600070205080204" pitchFamily="50" charset="-128"/>
            </a:rPr>
            <a:t>決：</a:t>
          </a:r>
          <a:r>
            <a:rPr kumimoji="1" lang="en-US" altLang="ja-JP" sz="1300">
              <a:latin typeface="ＭＳ Ｐゴシック" panose="020B0600070205080204" pitchFamily="50" charset="-128"/>
              <a:ea typeface="ＭＳ Ｐゴシック" panose="020B0600070205080204" pitchFamily="50" charset="-128"/>
            </a:rPr>
            <a:t>13,772</a:t>
          </a:r>
          <a:r>
            <a:rPr kumimoji="1" lang="ja-JP" altLang="en-US" sz="1300">
              <a:latin typeface="ＭＳ Ｐゴシック" panose="020B0600070205080204" pitchFamily="50" charset="-128"/>
              <a:ea typeface="ＭＳ Ｐゴシック" panose="020B0600070205080204" pitchFamily="50" charset="-128"/>
            </a:rPr>
            <a:t>円）が小さくなりました。</a:t>
          </a:r>
        </a:p>
      </xdr:txBody>
    </xdr:sp>
    <xdr:clientData/>
  </xdr:twoCellAnchor>
  <xdr:oneCellAnchor>
    <xdr:from>
      <xdr:col>3</xdr:col>
      <xdr:colOff>95250</xdr:colOff>
      <xdr:row>77</xdr:row>
      <xdr:rowOff>6350</xdr:rowOff>
    </xdr:from>
    <xdr:ext cx="349839" cy="225703"/>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27391</xdr:rowOff>
    </xdr:from>
    <xdr:to>
      <xdr:col>23</xdr:col>
      <xdr:colOff>133350</xdr:colOff>
      <xdr:row>88</xdr:row>
      <xdr:rowOff>11630</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743391"/>
          <a:ext cx="0" cy="135583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87</xdr:row>
      <xdr:rowOff>155157</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0713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170,482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11630</xdr:rowOff>
    </xdr:from>
    <xdr:to>
      <xdr:col>24</xdr:col>
      <xdr:colOff>12700</xdr:colOff>
      <xdr:row>88</xdr:row>
      <xdr:rowOff>11630</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0992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113768</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4868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27391</xdr:rowOff>
    </xdr:from>
    <xdr:to>
      <xdr:col>24</xdr:col>
      <xdr:colOff>12700</xdr:colOff>
      <xdr:row>80</xdr:row>
      <xdr:rowOff>27391</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7433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84</xdr:row>
      <xdr:rowOff>32167</xdr:rowOff>
    </xdr:from>
    <xdr:to>
      <xdr:col>23</xdr:col>
      <xdr:colOff>133350</xdr:colOff>
      <xdr:row>84</xdr:row>
      <xdr:rowOff>51350</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flipV="1">
          <a:off x="4114800" y="14433967"/>
          <a:ext cx="838200" cy="19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8475</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389592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163398</xdr:rowOff>
    </xdr:from>
    <xdr:to>
      <xdr:col>23</xdr:col>
      <xdr:colOff>184150</xdr:colOff>
      <xdr:row>82</xdr:row>
      <xdr:rowOff>93548</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0508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84</xdr:row>
      <xdr:rowOff>26352</xdr:rowOff>
    </xdr:from>
    <xdr:to>
      <xdr:col>19</xdr:col>
      <xdr:colOff>133350</xdr:colOff>
      <xdr:row>84</xdr:row>
      <xdr:rowOff>51350</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428152"/>
          <a:ext cx="889000" cy="24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73490</xdr:rowOff>
    </xdr:from>
    <xdr:to>
      <xdr:col>19</xdr:col>
      <xdr:colOff>184150</xdr:colOff>
      <xdr:row>82</xdr:row>
      <xdr:rowOff>3640</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396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13817</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729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84</xdr:row>
      <xdr:rowOff>26352</xdr:rowOff>
    </xdr:from>
    <xdr:to>
      <xdr:col>15</xdr:col>
      <xdr:colOff>82550</xdr:colOff>
      <xdr:row>84</xdr:row>
      <xdr:rowOff>43893</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4428152"/>
          <a:ext cx="889000" cy="17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81477</xdr:rowOff>
    </xdr:from>
    <xdr:to>
      <xdr:col>15</xdr:col>
      <xdr:colOff>133350</xdr:colOff>
      <xdr:row>82</xdr:row>
      <xdr:rowOff>11627</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3968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21804</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7378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84</xdr:row>
      <xdr:rowOff>43893</xdr:rowOff>
    </xdr:from>
    <xdr:to>
      <xdr:col>11</xdr:col>
      <xdr:colOff>31750</xdr:colOff>
      <xdr:row>84</xdr:row>
      <xdr:rowOff>52943</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445693"/>
          <a:ext cx="889000" cy="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75564</xdr:rowOff>
    </xdr:from>
    <xdr:to>
      <xdr:col>11</xdr:col>
      <xdr:colOff>82550</xdr:colOff>
      <xdr:row>82</xdr:row>
      <xdr:rowOff>5714</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3963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15891</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731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154060</xdr:rowOff>
    </xdr:from>
    <xdr:to>
      <xdr:col>7</xdr:col>
      <xdr:colOff>31750</xdr:colOff>
      <xdr:row>82</xdr:row>
      <xdr:rowOff>84210</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041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94387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810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152817</xdr:rowOff>
    </xdr:from>
    <xdr:to>
      <xdr:col>23</xdr:col>
      <xdr:colOff>184150</xdr:colOff>
      <xdr:row>84</xdr:row>
      <xdr:rowOff>82967</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383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83</xdr:row>
      <xdr:rowOff>124894</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3552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142,912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84</xdr:row>
      <xdr:rowOff>550</xdr:rowOff>
    </xdr:from>
    <xdr:to>
      <xdr:col>19</xdr:col>
      <xdr:colOff>184150</xdr:colOff>
      <xdr:row>84</xdr:row>
      <xdr:rowOff>102150</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402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86927</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488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83</xdr:row>
      <xdr:rowOff>147002</xdr:rowOff>
    </xdr:from>
    <xdr:to>
      <xdr:col>15</xdr:col>
      <xdr:colOff>133350</xdr:colOff>
      <xdr:row>84</xdr:row>
      <xdr:rowOff>77152</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377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61929</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4637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164543</xdr:rowOff>
    </xdr:from>
    <xdr:to>
      <xdr:col>11</xdr:col>
      <xdr:colOff>82550</xdr:colOff>
      <xdr:row>84</xdr:row>
      <xdr:rowOff>94693</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394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79470</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481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2143</xdr:rowOff>
    </xdr:from>
    <xdr:to>
      <xdr:col>7</xdr:col>
      <xdr:colOff>31750</xdr:colOff>
      <xdr:row>84</xdr:row>
      <xdr:rowOff>103743</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403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88520</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490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昇給及び昇格の厳格な運用により、ラスパイレス指数は国を下回っています。</a:t>
          </a:r>
        </a:p>
        <a:p>
          <a:r>
            <a:rPr kumimoji="1" lang="ja-JP" altLang="en-US" sz="1300">
              <a:latin typeface="ＭＳ Ｐゴシック" panose="020B0600070205080204" pitchFamily="50" charset="-128"/>
              <a:ea typeface="ＭＳ Ｐゴシック" panose="020B0600070205080204" pitchFamily="50" charset="-128"/>
            </a:rPr>
            <a:t>　今後においても、本県職員の給与水準については、県人事委員会の勧告による地域民間準拠を基本に、適正なものとなるよう努めます。</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160020</xdr:rowOff>
    </xdr:from>
    <xdr:to>
      <xdr:col>81</xdr:col>
      <xdr:colOff>44450</xdr:colOff>
      <xdr:row>87</xdr:row>
      <xdr:rowOff>123189</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218920"/>
          <a:ext cx="0" cy="82041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87</xdr:row>
      <xdr:rowOff>95266</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011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87</xdr:row>
      <xdr:rowOff>123189</xdr:rowOff>
    </xdr:from>
    <xdr:to>
      <xdr:col>81</xdr:col>
      <xdr:colOff>133350</xdr:colOff>
      <xdr:row>87</xdr:row>
      <xdr:rowOff>123189</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039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81</xdr:row>
      <xdr:rowOff>74947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962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160020</xdr:rowOff>
    </xdr:from>
    <xdr:to>
      <xdr:col>81</xdr:col>
      <xdr:colOff>133350</xdr:colOff>
      <xdr:row>82</xdr:row>
      <xdr:rowOff>160020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218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82</xdr:row>
      <xdr:rowOff>111761</xdr:rowOff>
    </xdr:from>
    <xdr:to>
      <xdr:col>81</xdr:col>
      <xdr:colOff>44450</xdr:colOff>
      <xdr:row>83</xdr:row>
      <xdr:rowOff>36830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170661"/>
          <a:ext cx="838200" cy="96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27957</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42975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55880</xdr:rowOff>
    </xdr:from>
    <xdr:to>
      <xdr:col>81</xdr:col>
      <xdr:colOff>95250</xdr:colOff>
      <xdr:row>84</xdr:row>
      <xdr:rowOff>157480</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45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82</xdr:row>
      <xdr:rowOff>15239</xdr:rowOff>
    </xdr:from>
    <xdr:to>
      <xdr:col>77</xdr:col>
      <xdr:colOff>44450</xdr:colOff>
      <xdr:row>82</xdr:row>
      <xdr:rowOff>111761</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074139"/>
          <a:ext cx="889000" cy="96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104139</xdr:rowOff>
    </xdr:from>
    <xdr:to>
      <xdr:col>77</xdr:col>
      <xdr:colOff>95250</xdr:colOff>
      <xdr:row>85</xdr:row>
      <xdr:rowOff>34289</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19066</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5923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81</xdr:row>
      <xdr:rowOff>41911</xdr:rowOff>
    </xdr:from>
    <xdr:to>
      <xdr:col>72</xdr:col>
      <xdr:colOff>203200</xdr:colOff>
      <xdr:row>82</xdr:row>
      <xdr:rowOff>15239</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3929361"/>
          <a:ext cx="889000" cy="144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152400</xdr:rowOff>
    </xdr:from>
    <xdr:to>
      <xdr:col>73</xdr:col>
      <xdr:colOff>44450</xdr:colOff>
      <xdr:row>85</xdr:row>
      <xdr:rowOff>82550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67327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80</xdr:row>
      <xdr:rowOff>20320</xdr:rowOff>
    </xdr:from>
    <xdr:to>
      <xdr:col>68</xdr:col>
      <xdr:colOff>152400</xdr:colOff>
      <xdr:row>81</xdr:row>
      <xdr:rowOff>41911</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3512800" y="13736320"/>
          <a:ext cx="889000" cy="193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152400</xdr:rowOff>
    </xdr:from>
    <xdr:to>
      <xdr:col>68</xdr:col>
      <xdr:colOff>203200</xdr:colOff>
      <xdr:row>85</xdr:row>
      <xdr:rowOff>82550</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67327</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67327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157480</xdr:rowOff>
    </xdr:from>
    <xdr:to>
      <xdr:col>81</xdr:col>
      <xdr:colOff>95250</xdr:colOff>
      <xdr:row>83</xdr:row>
      <xdr:rowOff>87630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21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82</xdr:row>
      <xdr:rowOff>78757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13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82</xdr:row>
      <xdr:rowOff>60961</xdr:rowOff>
    </xdr:from>
    <xdr:to>
      <xdr:col>77</xdr:col>
      <xdr:colOff>95250</xdr:colOff>
      <xdr:row>82</xdr:row>
      <xdr:rowOff>162561</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119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81</xdr:row>
      <xdr:rowOff>1288</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38887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81</xdr:row>
      <xdr:rowOff>135889</xdr:rowOff>
    </xdr:from>
    <xdr:to>
      <xdr:col>73</xdr:col>
      <xdr:colOff>44450</xdr:colOff>
      <xdr:row>82</xdr:row>
      <xdr:rowOff>66039</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023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80</xdr:row>
      <xdr:rowOff>76216</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37922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80</xdr:row>
      <xdr:rowOff>162561</xdr:rowOff>
    </xdr:from>
    <xdr:to>
      <xdr:col>68</xdr:col>
      <xdr:colOff>203200</xdr:colOff>
      <xdr:row>81</xdr:row>
      <xdr:rowOff>92711</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3878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79</xdr:row>
      <xdr:rowOff>102888</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3647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79</xdr:row>
      <xdr:rowOff>140970</xdr:rowOff>
    </xdr:from>
    <xdr:to>
      <xdr:col>64</xdr:col>
      <xdr:colOff>152400</xdr:colOff>
      <xdr:row>80</xdr:row>
      <xdr:rowOff>71120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3685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78</xdr:row>
      <xdr:rowOff>81297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3454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[1,372.70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従来より事務事業を抜本的に見直すとともに、組織の見直しを行い、メリハリをつけた職員数の削減を行ってきたところです。</a:t>
          </a:r>
        </a:p>
        <a:p>
          <a:r>
            <a:rPr kumimoji="1" lang="ja-JP" altLang="en-US" sz="1100">
              <a:latin typeface="ＭＳ Ｐゴシック" panose="020B0600070205080204" pitchFamily="50" charset="-128"/>
              <a:ea typeface="ＭＳ Ｐゴシック" panose="020B0600070205080204" pitchFamily="50" charset="-128"/>
            </a:rPr>
            <a:t>　特に知事部局においては、６次に亘って定員管理計画を策定し、平成</a:t>
          </a:r>
          <a:r>
            <a:rPr kumimoji="1" lang="en-US" altLang="ja-JP" sz="1100">
              <a:latin typeface="ＭＳ Ｐゴシック" panose="020B0600070205080204" pitchFamily="50" charset="-128"/>
              <a:ea typeface="ＭＳ Ｐゴシック" panose="020B0600070205080204" pitchFamily="50" charset="-128"/>
            </a:rPr>
            <a:t>10</a:t>
          </a:r>
          <a:r>
            <a:rPr kumimoji="1" lang="ja-JP" altLang="en-US" sz="1100">
              <a:latin typeface="ＭＳ Ｐゴシック" panose="020B0600070205080204" pitchFamily="50" charset="-128"/>
              <a:ea typeface="ＭＳ Ｐゴシック" panose="020B0600070205080204" pitchFamily="50" charset="-128"/>
            </a:rPr>
            <a:t>年度からの職員数削減により、平成</a:t>
          </a:r>
          <a:r>
            <a:rPr kumimoji="1" lang="en-US" altLang="ja-JP" sz="1100">
              <a:latin typeface="ＭＳ Ｐゴシック" panose="020B0600070205080204" pitchFamily="50" charset="-128"/>
              <a:ea typeface="ＭＳ Ｐゴシック" panose="020B0600070205080204" pitchFamily="50" charset="-128"/>
            </a:rPr>
            <a:t>10</a:t>
          </a:r>
          <a:r>
            <a:rPr kumimoji="1" lang="ja-JP" altLang="en-US" sz="1100">
              <a:latin typeface="ＭＳ Ｐゴシック" panose="020B0600070205080204" pitchFamily="50" charset="-128"/>
              <a:ea typeface="ＭＳ Ｐゴシック" panose="020B0600070205080204" pitchFamily="50" charset="-128"/>
            </a:rPr>
            <a:t>年度の職員数（</a:t>
          </a:r>
          <a:r>
            <a:rPr kumimoji="1" lang="en-US" altLang="ja-JP" sz="1100">
              <a:latin typeface="ＭＳ Ｐゴシック" panose="020B0600070205080204" pitchFamily="50" charset="-128"/>
              <a:ea typeface="ＭＳ Ｐゴシック" panose="020B0600070205080204" pitchFamily="50" charset="-128"/>
            </a:rPr>
            <a:t>3,674</a:t>
          </a:r>
          <a:r>
            <a:rPr kumimoji="1" lang="ja-JP" altLang="en-US" sz="1100">
              <a:latin typeface="ＭＳ Ｐゴシック" panose="020B0600070205080204" pitchFamily="50" charset="-128"/>
              <a:ea typeface="ＭＳ Ｐゴシック" panose="020B0600070205080204" pitchFamily="50" charset="-128"/>
            </a:rPr>
            <a:t>人）の約４分の１にあたる職員数を削減し、平成</a:t>
          </a:r>
          <a:r>
            <a:rPr kumimoji="1" lang="en-US" altLang="ja-JP" sz="1100">
              <a:latin typeface="ＭＳ Ｐゴシック" panose="020B0600070205080204" pitchFamily="50" charset="-128"/>
              <a:ea typeface="ＭＳ Ｐゴシック" panose="020B0600070205080204" pitchFamily="50" charset="-128"/>
            </a:rPr>
            <a:t>22</a:t>
          </a:r>
          <a:r>
            <a:rPr kumimoji="1" lang="ja-JP" altLang="en-US" sz="1100">
              <a:latin typeface="ＭＳ Ｐゴシック" panose="020B0600070205080204" pitchFamily="50" charset="-128"/>
              <a:ea typeface="ＭＳ Ｐゴシック" panose="020B0600070205080204" pitchFamily="50" charset="-128"/>
            </a:rPr>
            <a:t>年度に全国で最も少ない</a:t>
          </a:r>
          <a:r>
            <a:rPr kumimoji="1" lang="en-US" altLang="ja-JP" sz="1100">
              <a:latin typeface="ＭＳ Ｐゴシック" panose="020B0600070205080204" pitchFamily="50" charset="-128"/>
              <a:ea typeface="ＭＳ Ｐゴシック" panose="020B0600070205080204" pitchFamily="50" charset="-128"/>
            </a:rPr>
            <a:t>2,800</a:t>
          </a:r>
          <a:r>
            <a:rPr kumimoji="1" lang="ja-JP" altLang="en-US" sz="1100">
              <a:latin typeface="ＭＳ Ｐゴシック" panose="020B0600070205080204" pitchFamily="50" charset="-128"/>
              <a:ea typeface="ＭＳ Ｐゴシック" panose="020B0600070205080204" pitchFamily="50" charset="-128"/>
            </a:rPr>
            <a:t>人体制（</a:t>
          </a:r>
          <a:r>
            <a:rPr kumimoji="1" lang="en-US" altLang="ja-JP" sz="1100">
              <a:latin typeface="ＭＳ Ｐゴシック" panose="020B0600070205080204" pitchFamily="50" charset="-128"/>
              <a:ea typeface="ＭＳ Ｐゴシック" panose="020B0600070205080204" pitchFamily="50" charset="-128"/>
            </a:rPr>
            <a:t>2,779</a:t>
          </a:r>
          <a:r>
            <a:rPr kumimoji="1" lang="ja-JP" altLang="en-US" sz="1100">
              <a:latin typeface="ＭＳ Ｐゴシック" panose="020B0600070205080204" pitchFamily="50" charset="-128"/>
              <a:ea typeface="ＭＳ Ｐゴシック" panose="020B0600070205080204" pitchFamily="50" charset="-128"/>
            </a:rPr>
            <a:t>人）を達成しています。</a:t>
          </a:r>
        </a:p>
        <a:p>
          <a:r>
            <a:rPr kumimoji="1" lang="ja-JP" altLang="en-US" sz="1100">
              <a:latin typeface="ＭＳ Ｐゴシック" panose="020B0600070205080204" pitchFamily="50" charset="-128"/>
              <a:ea typeface="ＭＳ Ｐゴシック" panose="020B0600070205080204" pitchFamily="50" charset="-128"/>
            </a:rPr>
            <a:t>　これまでの定員管理を踏まえ、今後とも、適正な定員管理と人員配置を行います。</a:t>
          </a:r>
        </a:p>
        <a:p>
          <a:r>
            <a:rPr kumimoji="1" lang="ja-JP" altLang="en-US" sz="1100">
              <a:latin typeface="ＭＳ Ｐゴシック" panose="020B0600070205080204" pitchFamily="50" charset="-128"/>
              <a:ea typeface="ＭＳ Ｐゴシック" panose="020B0600070205080204" pitchFamily="50" charset="-128"/>
            </a:rPr>
            <a:t>　なお、人口</a:t>
          </a:r>
          <a:r>
            <a:rPr kumimoji="1" lang="en-US" altLang="ja-JP" sz="1100">
              <a:latin typeface="ＭＳ Ｐゴシック" panose="020B0600070205080204" pitchFamily="50" charset="-128"/>
              <a:ea typeface="ＭＳ Ｐゴシック" panose="020B0600070205080204" pitchFamily="50" charset="-128"/>
            </a:rPr>
            <a:t>10</a:t>
          </a:r>
          <a:r>
            <a:rPr kumimoji="1" lang="ja-JP" altLang="en-US" sz="1100">
              <a:latin typeface="ＭＳ Ｐゴシック" panose="020B0600070205080204" pitchFamily="50" charset="-128"/>
              <a:ea typeface="ＭＳ Ｐゴシック" panose="020B0600070205080204" pitchFamily="50" charset="-128"/>
            </a:rPr>
            <a:t>万人当たり職員数については、本県の人口が</a:t>
          </a:r>
          <a:r>
            <a:rPr kumimoji="1" lang="en-US" altLang="ja-JP" sz="1100">
              <a:latin typeface="ＭＳ Ｐゴシック" panose="020B0600070205080204" pitchFamily="50" charset="-128"/>
              <a:ea typeface="ＭＳ Ｐゴシック" panose="020B0600070205080204" pitchFamily="50" charset="-128"/>
            </a:rPr>
            <a:t>973,922</a:t>
          </a:r>
          <a:r>
            <a:rPr kumimoji="1" lang="ja-JP" altLang="en-US" sz="1100">
              <a:latin typeface="ＭＳ Ｐゴシック" panose="020B0600070205080204" pitchFamily="50" charset="-128"/>
              <a:ea typeface="ＭＳ Ｐゴシック" panose="020B0600070205080204" pitchFamily="50" charset="-128"/>
            </a:rPr>
            <a:t>人（</a:t>
          </a:r>
          <a:r>
            <a:rPr kumimoji="1" lang="en-US" altLang="ja-JP" sz="1100">
              <a:latin typeface="ＭＳ Ｐゴシック" panose="020B0600070205080204" pitchFamily="50" charset="-128"/>
              <a:ea typeface="ＭＳ Ｐゴシック" panose="020B0600070205080204" pitchFamily="50" charset="-128"/>
            </a:rPr>
            <a:t>R3.1.1</a:t>
          </a:r>
          <a:r>
            <a:rPr kumimoji="1" lang="ja-JP" altLang="en-US" sz="1100">
              <a:latin typeface="ＭＳ Ｐゴシック" panose="020B0600070205080204" pitchFamily="50" charset="-128"/>
              <a:ea typeface="ＭＳ Ｐゴシック" panose="020B0600070205080204" pitchFamily="50" charset="-128"/>
            </a:rPr>
            <a:t>住民基本台帳人口）と比較的少ないことから、財政力指数を同じくするグループや都道府県の平均に比して数値が高くなっているものと思われます。</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4" name="定員管理の状況グラフ枠">
          <a:extLst>
            <a:ext uri="{FF2B5EF4-FFF2-40B4-BE49-F238E27FC236}">
              <a16:creationId xmlns:a16="http://schemas.microsoft.com/office/drawing/2014/main" id="{00000000-0008-0000-0300-000030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102562</xdr:rowOff>
    </xdr:from>
    <xdr:to>
      <xdr:col>81</xdr:col>
      <xdr:colOff>44450</xdr:colOff>
      <xdr:row>66</xdr:row>
      <xdr:rowOff>6963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flipV="1">
          <a:off x="17018000" y="10218112"/>
          <a:ext cx="0" cy="110455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65</xdr:row>
      <xdr:rowOff>150490</xdr:rowOff>
    </xdr:from>
    <xdr:ext cx="762000" cy="259045"/>
    <xdr:sp macro="" textlink="">
      <xdr:nvSpPr>
        <xdr:cNvPr id="306" name="定員管理の状況最小値テキスト">
          <a:extLst>
            <a:ext uri="{FF2B5EF4-FFF2-40B4-BE49-F238E27FC236}">
              <a16:creationId xmlns:a16="http://schemas.microsoft.com/office/drawing/2014/main" id="{00000000-0008-0000-0300-000032010000}"/>
            </a:ext>
          </a:extLst>
        </xdr:cNvPr>
        <xdr:cNvSpPr txBox="1"/>
      </xdr:nvSpPr>
      <xdr:spPr>
        <a:xfrm>
          <a:off x="17106900" y="11294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1,662.41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6963</xdr:rowOff>
    </xdr:from>
    <xdr:to>
      <xdr:col>81</xdr:col>
      <xdr:colOff>133350</xdr:colOff>
      <xdr:row>66</xdr:row>
      <xdr:rowOff>6963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13226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17489</xdr:rowOff>
    </xdr:from>
    <xdr:ext cx="762000" cy="259045"/>
    <xdr:sp macro="" textlink="">
      <xdr:nvSpPr>
        <xdr:cNvPr id="308" name="定員管理の状況最大値テキスト">
          <a:extLst>
            <a:ext uri="{FF2B5EF4-FFF2-40B4-BE49-F238E27FC236}">
              <a16:creationId xmlns:a16="http://schemas.microsoft.com/office/drawing/2014/main" id="{00000000-0008-0000-0300-000034010000}"/>
            </a:ext>
          </a:extLst>
        </xdr:cNvPr>
        <xdr:cNvSpPr txBox="1"/>
      </xdr:nvSpPr>
      <xdr:spPr>
        <a:xfrm>
          <a:off x="17106900" y="99615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102562</xdr:rowOff>
    </xdr:from>
    <xdr:to>
      <xdr:col>81</xdr:col>
      <xdr:colOff>133350</xdr:colOff>
      <xdr:row>59</xdr:row>
      <xdr:rowOff>102562</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02181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62</xdr:row>
      <xdr:rowOff>17163</xdr:rowOff>
    </xdr:from>
    <xdr:to>
      <xdr:col>81</xdr:col>
      <xdr:colOff>44450</xdr:colOff>
      <xdr:row>62</xdr:row>
      <xdr:rowOff>110204</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6179800" y="10647063"/>
          <a:ext cx="838200" cy="93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34514</xdr:rowOff>
    </xdr:from>
    <xdr:ext cx="762000" cy="259045"/>
    <xdr:sp macro="" textlink="">
      <xdr:nvSpPr>
        <xdr:cNvPr id="311" name="定員管理の状況平均値テキスト">
          <a:extLst>
            <a:ext uri="{FF2B5EF4-FFF2-40B4-BE49-F238E27FC236}">
              <a16:creationId xmlns:a16="http://schemas.microsoft.com/office/drawing/2014/main" id="{00000000-0008-0000-0300-000037010000}"/>
            </a:ext>
          </a:extLst>
        </xdr:cNvPr>
        <xdr:cNvSpPr txBox="1"/>
      </xdr:nvSpPr>
      <xdr:spPr>
        <a:xfrm>
          <a:off x="17106900" y="1032151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17987</xdr:rowOff>
    </xdr:from>
    <xdr:to>
      <xdr:col>81</xdr:col>
      <xdr:colOff>95250</xdr:colOff>
      <xdr:row>61</xdr:row>
      <xdr:rowOff>119587</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9672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62</xdr:row>
      <xdr:rowOff>10165</xdr:rowOff>
    </xdr:from>
    <xdr:to>
      <xdr:col>77</xdr:col>
      <xdr:colOff>44450</xdr:colOff>
      <xdr:row>62</xdr:row>
      <xdr:rowOff>17163</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5290800" y="10640065"/>
          <a:ext cx="889000" cy="6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126679</xdr:rowOff>
    </xdr:from>
    <xdr:to>
      <xdr:col>77</xdr:col>
      <xdr:colOff>95250</xdr:colOff>
      <xdr:row>61</xdr:row>
      <xdr:rowOff>56829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129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67006</xdr:rowOff>
    </xdr:from>
    <xdr:ext cx="7366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5798800" y="1018255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61</xdr:row>
      <xdr:rowOff>156801</xdr:rowOff>
    </xdr:from>
    <xdr:to>
      <xdr:col>72</xdr:col>
      <xdr:colOff>203200</xdr:colOff>
      <xdr:row>62</xdr:row>
      <xdr:rowOff>10165</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4401800" y="10615251"/>
          <a:ext cx="889000" cy="24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115640</xdr:rowOff>
    </xdr:from>
    <xdr:to>
      <xdr:col>73</xdr:col>
      <xdr:colOff>44450</xdr:colOff>
      <xdr:row>61</xdr:row>
      <xdr:rowOff>45790</xdr:rowOff>
    </xdr:to>
    <xdr:sp macro="" textlink="">
      <xdr:nvSpPr>
        <xdr:cNvPr id="317" name="フローチャート: 判断 316">
          <a:extLst>
            <a:ext uri="{FF2B5EF4-FFF2-40B4-BE49-F238E27FC236}">
              <a16:creationId xmlns:a16="http://schemas.microsoft.com/office/drawing/2014/main" id="{00000000-0008-0000-0300-00003D010000}"/>
            </a:ext>
          </a:extLst>
        </xdr:cNvPr>
        <xdr:cNvSpPr/>
      </xdr:nvSpPr>
      <xdr:spPr>
        <a:xfrm>
          <a:off x="15240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55967</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4909800" y="1017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61</xdr:row>
      <xdr:rowOff>156801</xdr:rowOff>
    </xdr:from>
    <xdr:to>
      <xdr:col>68</xdr:col>
      <xdr:colOff>152400</xdr:colOff>
      <xdr:row>61</xdr:row>
      <xdr:rowOff>161949</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flipV="1">
          <a:off x="13512800" y="10615251"/>
          <a:ext cx="889000" cy="5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101322</xdr:rowOff>
    </xdr:from>
    <xdr:to>
      <xdr:col>68</xdr:col>
      <xdr:colOff>203200</xdr:colOff>
      <xdr:row>61</xdr:row>
      <xdr:rowOff>31472</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4351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41649</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020800" y="10157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87588</xdr:rowOff>
    </xdr:from>
    <xdr:to>
      <xdr:col>64</xdr:col>
      <xdr:colOff>152400</xdr:colOff>
      <xdr:row>61</xdr:row>
      <xdr:rowOff>17738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3462000" y="10374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27915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3131800" y="101434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59404</xdr:rowOff>
    </xdr:from>
    <xdr:to>
      <xdr:col>81</xdr:col>
      <xdr:colOff>95250</xdr:colOff>
      <xdr:row>62</xdr:row>
      <xdr:rowOff>161004</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967200" y="10689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62</xdr:row>
      <xdr:rowOff>31481</xdr:rowOff>
    </xdr:from>
    <xdr:ext cx="762000" cy="259045"/>
    <xdr:sp macro="" textlink="">
      <xdr:nvSpPr>
        <xdr:cNvPr id="330" name="定員管理の状況該当値テキスト">
          <a:extLst>
            <a:ext uri="{FF2B5EF4-FFF2-40B4-BE49-F238E27FC236}">
              <a16:creationId xmlns:a16="http://schemas.microsoft.com/office/drawing/2014/main" id="{00000000-0008-0000-0300-00004A010000}"/>
            </a:ext>
          </a:extLst>
        </xdr:cNvPr>
        <xdr:cNvSpPr txBox="1"/>
      </xdr:nvSpPr>
      <xdr:spPr>
        <a:xfrm>
          <a:off x="17106900" y="106613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61</xdr:row>
      <xdr:rowOff>137813</xdr:rowOff>
    </xdr:from>
    <xdr:to>
      <xdr:col>77</xdr:col>
      <xdr:colOff>95250</xdr:colOff>
      <xdr:row>62</xdr:row>
      <xdr:rowOff>67963</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129000" y="10596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52740</xdr:rowOff>
    </xdr:from>
    <xdr:ext cx="7366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798800" y="106826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130815</xdr:rowOff>
    </xdr:from>
    <xdr:to>
      <xdr:col>73</xdr:col>
      <xdr:colOff>44450</xdr:colOff>
      <xdr:row>62</xdr:row>
      <xdr:rowOff>60965</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5240000" y="10589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62</xdr:row>
      <xdr:rowOff>45742</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909800" y="10675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61</xdr:row>
      <xdr:rowOff>106001</xdr:rowOff>
    </xdr:from>
    <xdr:to>
      <xdr:col>68</xdr:col>
      <xdr:colOff>203200</xdr:colOff>
      <xdr:row>62</xdr:row>
      <xdr:rowOff>36151</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4351000" y="10564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62</xdr:row>
      <xdr:rowOff>20928</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020800" y="106508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111149</xdr:rowOff>
    </xdr:from>
    <xdr:to>
      <xdr:col>64</xdr:col>
      <xdr:colOff>152400</xdr:colOff>
      <xdr:row>62</xdr:row>
      <xdr:rowOff>41299</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3462000" y="10569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26076</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131800" y="106559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元利償還金等から算入公債費等を控除した額は、今回算定対象外となった</a:t>
          </a:r>
          <a:r>
            <a:rPr kumimoji="1" lang="en-US" altLang="ja-JP" sz="1300">
              <a:latin typeface="ＭＳ Ｐゴシック" panose="020B0600070205080204" pitchFamily="50" charset="-128"/>
              <a:ea typeface="ＭＳ Ｐゴシック" panose="020B0600070205080204" pitchFamily="50" charset="-128"/>
            </a:rPr>
            <a:t>H29</a:t>
          </a:r>
          <a:r>
            <a:rPr kumimoji="1" lang="ja-JP" altLang="en-US" sz="1300">
              <a:latin typeface="ＭＳ Ｐゴシック" panose="020B0600070205080204" pitchFamily="50" charset="-128"/>
              <a:ea typeface="ＭＳ Ｐゴシック" panose="020B0600070205080204" pitchFamily="50" charset="-128"/>
            </a:rPr>
            <a:t>と比べ、利子償還金の減などにより、約</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億円減少した結果、実質公債費比率は低下しました。</a:t>
          </a:r>
        </a:p>
        <a:p>
          <a:r>
            <a:rPr kumimoji="1" lang="ja-JP" altLang="en-US" sz="1300">
              <a:latin typeface="ＭＳ Ｐゴシック" panose="020B0600070205080204" pitchFamily="50" charset="-128"/>
              <a:ea typeface="ＭＳ Ｐゴシック" panose="020B0600070205080204" pitchFamily="50" charset="-128"/>
            </a:rPr>
            <a:t>　 新たな財政運営指針に基づき、一般会計及び全会計の臨時財政対策債を除く県債残高を減少させるとともに、元金プライマリーバランスの黒字化を図り、一般会計及び全会計の県債残高の減少を目指します。</a:t>
          </a:r>
        </a:p>
      </xdr:txBody>
    </xdr:sp>
    <xdr:clientData/>
  </xdr:twoCellAnchor>
  <xdr:oneCellAnchor>
    <xdr:from>
      <xdr:col>61</xdr:col>
      <xdr:colOff>6350</xdr:colOff>
      <xdr:row>32</xdr:row>
      <xdr:rowOff>101600</xdr:rowOff>
    </xdr:from>
    <xdr:ext cx="298543" cy="225703"/>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146352</xdr:rowOff>
    </xdr:from>
    <xdr:to>
      <xdr:col>81</xdr:col>
      <xdr:colOff>44450</xdr:colOff>
      <xdr:row>44</xdr:row>
      <xdr:rowOff>142119</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318552"/>
          <a:ext cx="0" cy="136736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114196</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6579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142119</xdr:rowOff>
    </xdr:from>
    <xdr:to>
      <xdr:col>81</xdr:col>
      <xdr:colOff>133350</xdr:colOff>
      <xdr:row>44</xdr:row>
      <xdr:rowOff>142119</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6859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61279</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6062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146352</xdr:rowOff>
    </xdr:from>
    <xdr:to>
      <xdr:col>81</xdr:col>
      <xdr:colOff>133350</xdr:colOff>
      <xdr:row>36</xdr:row>
      <xdr:rowOff>146352</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3185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38</xdr:row>
      <xdr:rowOff>10281</xdr:rowOff>
    </xdr:from>
    <xdr:to>
      <xdr:col>81</xdr:col>
      <xdr:colOff>44450</xdr:colOff>
      <xdr:row>38</xdr:row>
      <xdr:rowOff>21772</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flipV="1">
          <a:off x="16179800" y="6525381"/>
          <a:ext cx="838200" cy="11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82749</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9407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110672</xdr:rowOff>
    </xdr:from>
    <xdr:to>
      <xdr:col>81</xdr:col>
      <xdr:colOff>95250</xdr:colOff>
      <xdr:row>41</xdr:row>
      <xdr:rowOff>40822</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38</xdr:row>
      <xdr:rowOff>21772</xdr:rowOff>
    </xdr:from>
    <xdr:to>
      <xdr:col>77</xdr:col>
      <xdr:colOff>44450</xdr:colOff>
      <xdr:row>38</xdr:row>
      <xdr:rowOff>67733</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flipV="1">
          <a:off x="15290800" y="6536872"/>
          <a:ext cx="889000" cy="45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8165</xdr:rowOff>
    </xdr:from>
    <xdr:to>
      <xdr:col>77</xdr:col>
      <xdr:colOff>95250</xdr:colOff>
      <xdr:row>41</xdr:row>
      <xdr:rowOff>109765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94542</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71239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67733</xdr:rowOff>
    </xdr:from>
    <xdr:to>
      <xdr:col>72</xdr:col>
      <xdr:colOff>203200</xdr:colOff>
      <xdr:row>38</xdr:row>
      <xdr:rowOff>102205</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4401800" y="6582833"/>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65617</xdr:rowOff>
    </xdr:from>
    <xdr:to>
      <xdr:col>73</xdr:col>
      <xdr:colOff>44450</xdr:colOff>
      <xdr:row>41</xdr:row>
      <xdr:rowOff>167217</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151994</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38</xdr:row>
      <xdr:rowOff>102205</xdr:rowOff>
    </xdr:from>
    <xdr:to>
      <xdr:col>68</xdr:col>
      <xdr:colOff>152400</xdr:colOff>
      <xdr:row>38</xdr:row>
      <xdr:rowOff>159657</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3512800" y="6617305"/>
          <a:ext cx="889000" cy="57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100088</xdr:rowOff>
    </xdr:from>
    <xdr:to>
      <xdr:col>68</xdr:col>
      <xdr:colOff>203200</xdr:colOff>
      <xdr:row>42</xdr:row>
      <xdr:rowOff>30238</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15015</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7215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123069</xdr:rowOff>
    </xdr:from>
    <xdr:to>
      <xdr:col>64</xdr:col>
      <xdr:colOff>152400</xdr:colOff>
      <xdr:row>42</xdr:row>
      <xdr:rowOff>53219</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7152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37996</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72388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37</xdr:row>
      <xdr:rowOff>130931</xdr:rowOff>
    </xdr:from>
    <xdr:to>
      <xdr:col>81</xdr:col>
      <xdr:colOff>95250</xdr:colOff>
      <xdr:row>38</xdr:row>
      <xdr:rowOff>61081</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6474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36</xdr:row>
      <xdr:rowOff>147458</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63196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37</xdr:row>
      <xdr:rowOff>142422</xdr:rowOff>
    </xdr:from>
    <xdr:to>
      <xdr:col>77</xdr:col>
      <xdr:colOff>95250</xdr:colOff>
      <xdr:row>38</xdr:row>
      <xdr:rowOff>72572</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6486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36</xdr:row>
      <xdr:rowOff>82749</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62549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38</xdr:row>
      <xdr:rowOff>16933</xdr:rowOff>
    </xdr:from>
    <xdr:to>
      <xdr:col>73</xdr:col>
      <xdr:colOff>44450</xdr:colOff>
      <xdr:row>38</xdr:row>
      <xdr:rowOff>118533</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36</xdr:row>
      <xdr:rowOff>128710</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630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38</xdr:row>
      <xdr:rowOff>51405</xdr:rowOff>
    </xdr:from>
    <xdr:to>
      <xdr:col>68</xdr:col>
      <xdr:colOff>203200</xdr:colOff>
      <xdr:row>38</xdr:row>
      <xdr:rowOff>153005</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6566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36</xdr:row>
      <xdr:rowOff>163182</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63353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38</xdr:row>
      <xdr:rowOff>108857</xdr:rowOff>
    </xdr:from>
    <xdr:to>
      <xdr:col>64</xdr:col>
      <xdr:colOff>152400</xdr:colOff>
      <xdr:row>39</xdr:row>
      <xdr:rowOff>39007</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6623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37</xdr:row>
      <xdr:rowOff>49184</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6392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[197.6%]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基準財政需要額に算入される公債費等が約</a:t>
          </a:r>
          <a:r>
            <a:rPr kumimoji="1" lang="en-US" altLang="ja-JP" sz="1300">
              <a:latin typeface="ＭＳ Ｐゴシック" panose="020B0600070205080204" pitchFamily="50" charset="-128"/>
              <a:ea typeface="ＭＳ Ｐゴシック" panose="020B0600070205080204" pitchFamily="50" charset="-128"/>
            </a:rPr>
            <a:t>64</a:t>
          </a:r>
          <a:r>
            <a:rPr kumimoji="1" lang="ja-JP" altLang="en-US" sz="1300">
              <a:latin typeface="ＭＳ Ｐゴシック" panose="020B0600070205080204" pitchFamily="50" charset="-128"/>
              <a:ea typeface="ＭＳ Ｐゴシック" panose="020B0600070205080204" pitchFamily="50" charset="-128"/>
            </a:rPr>
            <a:t>億円減少した一方、地方債現在高が約</a:t>
          </a:r>
          <a:r>
            <a:rPr kumimoji="1" lang="en-US" altLang="ja-JP" sz="1300">
              <a:latin typeface="ＭＳ Ｐゴシック" panose="020B0600070205080204" pitchFamily="50" charset="-128"/>
              <a:ea typeface="ＭＳ Ｐゴシック" panose="020B0600070205080204" pitchFamily="50" charset="-128"/>
            </a:rPr>
            <a:t>42</a:t>
          </a:r>
          <a:r>
            <a:rPr kumimoji="1" lang="ja-JP" altLang="en-US" sz="1300">
              <a:latin typeface="ＭＳ Ｐゴシック" panose="020B0600070205080204" pitchFamily="50" charset="-128"/>
              <a:ea typeface="ＭＳ Ｐゴシック" panose="020B0600070205080204" pitchFamily="50" charset="-128"/>
            </a:rPr>
            <a:t>億円減少及び職員の新陳代謝に伴う退職手当負担見込額が約</a:t>
          </a:r>
          <a:r>
            <a:rPr kumimoji="1" lang="en-US" altLang="ja-JP" sz="1300">
              <a:latin typeface="ＭＳ Ｐゴシック" panose="020B0600070205080204" pitchFamily="50" charset="-128"/>
              <a:ea typeface="ＭＳ Ｐゴシック" panose="020B0600070205080204" pitchFamily="50" charset="-128"/>
            </a:rPr>
            <a:t>56</a:t>
          </a:r>
          <a:r>
            <a:rPr kumimoji="1" lang="ja-JP" altLang="en-US" sz="1300">
              <a:latin typeface="ＭＳ Ｐゴシック" panose="020B0600070205080204" pitchFamily="50" charset="-128"/>
              <a:ea typeface="ＭＳ Ｐゴシック" panose="020B0600070205080204" pitchFamily="50" charset="-128"/>
            </a:rPr>
            <a:t>億円減少したことなどにより、将来負担すべき実質的負債が約</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億円減少した結果、将来負担比率は前年度比で下降しました。</a:t>
          </a:r>
        </a:p>
        <a:p>
          <a:r>
            <a:rPr kumimoji="1" lang="ja-JP" altLang="en-US" sz="1300">
              <a:latin typeface="ＭＳ Ｐゴシック" panose="020B0600070205080204" pitchFamily="50" charset="-128"/>
              <a:ea typeface="ＭＳ Ｐゴシック" panose="020B0600070205080204" pitchFamily="50" charset="-128"/>
            </a:rPr>
            <a:t>　新たな財政運営指針に基づき、一般会計及び全会計の臨時財政対策債を除く県債残高を減少させるとともに、元金プライマリーバランスの黒字化を図り、一般会計及び全会計の県債残高の減少を目指します。</a:t>
          </a: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40471</xdr:rowOff>
    </xdr:from>
    <xdr:to>
      <xdr:col>81</xdr:col>
      <xdr:colOff>44450</xdr:colOff>
      <xdr:row>22</xdr:row>
      <xdr:rowOff>11176</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269321"/>
          <a:ext cx="0" cy="151375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154703</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755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11176</xdr:rowOff>
    </xdr:from>
    <xdr:to>
      <xdr:col>81</xdr:col>
      <xdr:colOff>133350</xdr:colOff>
      <xdr:row>22</xdr:row>
      <xdr:rowOff>11176</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7830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11</xdr:row>
      <xdr:rowOff>126848</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0127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40471</xdr:rowOff>
    </xdr:from>
    <xdr:to>
      <xdr:col>81</xdr:col>
      <xdr:colOff>133350</xdr:colOff>
      <xdr:row>13</xdr:row>
      <xdr:rowOff>40471</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269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16</xdr:row>
      <xdr:rowOff>10329</xdr:rowOff>
    </xdr:from>
    <xdr:to>
      <xdr:col>81</xdr:col>
      <xdr:colOff>44450</xdr:colOff>
      <xdr:row>16</xdr:row>
      <xdr:rowOff>52959</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2753529"/>
          <a:ext cx="838200" cy="42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151867</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30665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8340</xdr:rowOff>
    </xdr:from>
    <xdr:to>
      <xdr:col>81</xdr:col>
      <xdr:colOff>95250</xdr:colOff>
      <xdr:row>18</xdr:row>
      <xdr:rowOff>109940</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30944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16</xdr:row>
      <xdr:rowOff>23199</xdr:rowOff>
    </xdr:from>
    <xdr:to>
      <xdr:col>77</xdr:col>
      <xdr:colOff>44450</xdr:colOff>
      <xdr:row>16</xdr:row>
      <xdr:rowOff>52959</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5290800" y="2766399"/>
          <a:ext cx="889000" cy="29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41317</xdr:rowOff>
    </xdr:from>
    <xdr:to>
      <xdr:col>77</xdr:col>
      <xdr:colOff>95250</xdr:colOff>
      <xdr:row>18</xdr:row>
      <xdr:rowOff>142917</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3127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127694</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32137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16</xdr:row>
      <xdr:rowOff>5503</xdr:rowOff>
    </xdr:from>
    <xdr:to>
      <xdr:col>72</xdr:col>
      <xdr:colOff>203200</xdr:colOff>
      <xdr:row>16</xdr:row>
      <xdr:rowOff>23199</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4401800" y="2748703"/>
          <a:ext cx="889000" cy="17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13166</xdr:rowOff>
    </xdr:from>
    <xdr:to>
      <xdr:col>73</xdr:col>
      <xdr:colOff>44450</xdr:colOff>
      <xdr:row>18</xdr:row>
      <xdr:rowOff>114766</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3099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99542</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3185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15</xdr:row>
      <xdr:rowOff>141563</xdr:rowOff>
    </xdr:from>
    <xdr:to>
      <xdr:col>68</xdr:col>
      <xdr:colOff>152400</xdr:colOff>
      <xdr:row>16</xdr:row>
      <xdr:rowOff>5503</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3512800" y="2713313"/>
          <a:ext cx="889000" cy="35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17</xdr:row>
      <xdr:rowOff>170138</xdr:rowOff>
    </xdr:from>
    <xdr:to>
      <xdr:col>68</xdr:col>
      <xdr:colOff>203200</xdr:colOff>
      <xdr:row>18</xdr:row>
      <xdr:rowOff>100288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3084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85065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31711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161290</xdr:rowOff>
    </xdr:from>
    <xdr:to>
      <xdr:col>64</xdr:col>
      <xdr:colOff>152400</xdr:colOff>
      <xdr:row>18</xdr:row>
      <xdr:rowOff>91440</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307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76217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3162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15</xdr:row>
      <xdr:rowOff>130979</xdr:rowOff>
    </xdr:from>
    <xdr:to>
      <xdr:col>81</xdr:col>
      <xdr:colOff>95250</xdr:colOff>
      <xdr:row>16</xdr:row>
      <xdr:rowOff>61129</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7027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147506</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5478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16</xdr:row>
      <xdr:rowOff>2159</xdr:rowOff>
    </xdr:from>
    <xdr:to>
      <xdr:col>77</xdr:col>
      <xdr:colOff>95250</xdr:colOff>
      <xdr:row>16</xdr:row>
      <xdr:rowOff>103759</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2745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14</xdr:row>
      <xdr:rowOff>113936</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251423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15</xdr:row>
      <xdr:rowOff>143849</xdr:rowOff>
    </xdr:from>
    <xdr:to>
      <xdr:col>73</xdr:col>
      <xdr:colOff>44450</xdr:colOff>
      <xdr:row>16</xdr:row>
      <xdr:rowOff>73999</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2715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14</xdr:row>
      <xdr:rowOff>84176</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4844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15</xdr:row>
      <xdr:rowOff>126153</xdr:rowOff>
    </xdr:from>
    <xdr:to>
      <xdr:col>68</xdr:col>
      <xdr:colOff>203200</xdr:colOff>
      <xdr:row>16</xdr:row>
      <xdr:rowOff>56303</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2697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14</xdr:row>
      <xdr:rowOff>66480</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4667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15</xdr:row>
      <xdr:rowOff>90763</xdr:rowOff>
    </xdr:from>
    <xdr:to>
      <xdr:col>64</xdr:col>
      <xdr:colOff>152400</xdr:colOff>
      <xdr:row>16</xdr:row>
      <xdr:rowOff>20913</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26625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14</xdr:row>
      <xdr:rowOff>31090</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431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973,922
959,812
1,876.78
492,818,320
478,524,231
9,781,439
261,686,857
860,538,903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197.6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令和２年度決算については、経常一般財源及び臨時財政対策債等の合計額は地方交付税の増等により増加（＋</a:t>
          </a:r>
          <a:r>
            <a:rPr kumimoji="1" lang="en-US" altLang="ja-JP" sz="1200">
              <a:latin typeface="ＭＳ Ｐゴシック" panose="020B0600070205080204" pitchFamily="50" charset="-128"/>
              <a:ea typeface="ＭＳ Ｐゴシック" panose="020B0600070205080204" pitchFamily="50" charset="-128"/>
            </a:rPr>
            <a:t>1,547,551</a:t>
          </a:r>
          <a:r>
            <a:rPr kumimoji="1" lang="ja-JP" altLang="en-US" sz="1200">
              <a:latin typeface="ＭＳ Ｐゴシック" panose="020B0600070205080204" pitchFamily="50" charset="-128"/>
              <a:ea typeface="ＭＳ Ｐゴシック" panose="020B0600070205080204" pitchFamily="50" charset="-128"/>
            </a:rPr>
            <a:t>千円）したものの、令和２年度は退職手当債の充当がなかったこと等により、経常経費充当一般財源がそれ以上に増加（＋</a:t>
          </a:r>
          <a:r>
            <a:rPr kumimoji="1" lang="en-US" altLang="ja-JP" sz="1200">
              <a:latin typeface="ＭＳ Ｐゴシック" panose="020B0600070205080204" pitchFamily="50" charset="-128"/>
              <a:ea typeface="ＭＳ Ｐゴシック" panose="020B0600070205080204" pitchFamily="50" charset="-128"/>
            </a:rPr>
            <a:t>1,240,248</a:t>
          </a:r>
          <a:r>
            <a:rPr kumimoji="1" lang="ja-JP" altLang="en-US" sz="1200">
              <a:latin typeface="ＭＳ Ｐゴシック" panose="020B0600070205080204" pitchFamily="50" charset="-128"/>
              <a:ea typeface="ＭＳ Ｐゴシック" panose="020B0600070205080204" pitchFamily="50" charset="-128"/>
            </a:rPr>
            <a:t>千円）したことで、経常収支比率は</a:t>
          </a:r>
          <a:r>
            <a:rPr kumimoji="1" lang="en-US" altLang="ja-JP" sz="1200">
              <a:latin typeface="ＭＳ Ｐゴシック" panose="020B0600070205080204" pitchFamily="50" charset="-128"/>
              <a:ea typeface="ＭＳ Ｐゴシック" panose="020B0600070205080204" pitchFamily="50" charset="-128"/>
            </a:rPr>
            <a:t>0.2</a:t>
          </a:r>
          <a:r>
            <a:rPr kumimoji="1" lang="ja-JP" altLang="en-US" sz="1200">
              <a:latin typeface="ＭＳ Ｐゴシック" panose="020B0600070205080204" pitchFamily="50" charset="-128"/>
              <a:ea typeface="ＭＳ Ｐゴシック" panose="020B0600070205080204" pitchFamily="50" charset="-128"/>
            </a:rPr>
            <a:t>ポイント上昇しました。</a:t>
          </a:r>
        </a:p>
        <a:p>
          <a:r>
            <a:rPr kumimoji="1" lang="ja-JP" altLang="en-US" sz="1200">
              <a:latin typeface="ＭＳ Ｐゴシック" panose="020B0600070205080204" pitchFamily="50" charset="-128"/>
              <a:ea typeface="ＭＳ Ｐゴシック" panose="020B0600070205080204" pitchFamily="50" charset="-128"/>
            </a:rPr>
            <a:t>　今後も新たな財政運営指針にのっとり、定員数及び給与水準の適正な管理を通じて総人件費の抑制を図ります。</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81280</xdr:rowOff>
    </xdr:from>
    <xdr:to>
      <xdr:col>24</xdr:col>
      <xdr:colOff>25400</xdr:colOff>
      <xdr:row>41</xdr:row>
      <xdr:rowOff>46990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10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19067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048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46990</xdr:rowOff>
    </xdr:from>
    <xdr:to>
      <xdr:col>24</xdr:col>
      <xdr:colOff>114300</xdr:colOff>
      <xdr:row>41</xdr:row>
      <xdr:rowOff>46990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076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167657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54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81280</xdr:rowOff>
    </xdr:from>
    <xdr:to>
      <xdr:col>24</xdr:col>
      <xdr:colOff>114300</xdr:colOff>
      <xdr:row>34</xdr:row>
      <xdr:rowOff>81280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10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41</xdr:row>
      <xdr:rowOff>1270</xdr:rowOff>
    </xdr:from>
    <xdr:to>
      <xdr:col>24</xdr:col>
      <xdr:colOff>25400</xdr:colOff>
      <xdr:row>41</xdr:row>
      <xdr:rowOff>46990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a:off x="3987800" y="703072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24147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024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7620</xdr:rowOff>
    </xdr:from>
    <xdr:to>
      <xdr:col>24</xdr:col>
      <xdr:colOff>76200</xdr:colOff>
      <xdr:row>36</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79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41</xdr:row>
      <xdr:rowOff>1270</xdr:rowOff>
    </xdr:from>
    <xdr:to>
      <xdr:col>19</xdr:col>
      <xdr:colOff>187325</xdr:colOff>
      <xdr:row>41</xdr:row>
      <xdr:rowOff>46990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70307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144780</xdr:rowOff>
    </xdr:from>
    <xdr:to>
      <xdr:col>20</xdr:col>
      <xdr:colOff>38100</xdr:colOff>
      <xdr:row>37</xdr:row>
      <xdr:rowOff>74930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316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85107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0858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149860</xdr:rowOff>
    </xdr:from>
    <xdr:to>
      <xdr:col>15</xdr:col>
      <xdr:colOff>98425</xdr:colOff>
      <xdr:row>41</xdr:row>
      <xdr:rowOff>46990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700786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99060</xdr:rowOff>
    </xdr:from>
    <xdr:to>
      <xdr:col>15</xdr:col>
      <xdr:colOff>149225</xdr:colOff>
      <xdr:row>37</xdr:row>
      <xdr:rowOff>29210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271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39387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04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149860</xdr:rowOff>
    </xdr:from>
    <xdr:to>
      <xdr:col>11</xdr:col>
      <xdr:colOff>9525</xdr:colOff>
      <xdr:row>41</xdr:row>
      <xdr:rowOff>92710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700786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53340</xdr:rowOff>
    </xdr:from>
    <xdr:to>
      <xdr:col>11</xdr:col>
      <xdr:colOff>60325</xdr:colOff>
      <xdr:row>36</xdr:row>
      <xdr:rowOff>154940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225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165117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5994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121920</xdr:rowOff>
    </xdr:from>
    <xdr:to>
      <xdr:col>6</xdr:col>
      <xdr:colOff>171450</xdr:colOff>
      <xdr:row>39</xdr:row>
      <xdr:rowOff>52070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37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62247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405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40</xdr:row>
      <xdr:rowOff>167640</xdr:rowOff>
    </xdr:from>
    <xdr:to>
      <xdr:col>24</xdr:col>
      <xdr:colOff>76200</xdr:colOff>
      <xdr:row>41</xdr:row>
      <xdr:rowOff>97790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7025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76217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934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121920</xdr:rowOff>
    </xdr:from>
    <xdr:to>
      <xdr:col>20</xdr:col>
      <xdr:colOff>38100</xdr:colOff>
      <xdr:row>41</xdr:row>
      <xdr:rowOff>52070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979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36847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70662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167640</xdr:rowOff>
    </xdr:from>
    <xdr:to>
      <xdr:col>15</xdr:col>
      <xdr:colOff>149225</xdr:colOff>
      <xdr:row>41</xdr:row>
      <xdr:rowOff>97790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7025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82567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711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99060</xdr:rowOff>
    </xdr:from>
    <xdr:to>
      <xdr:col>11</xdr:col>
      <xdr:colOff>60325</xdr:colOff>
      <xdr:row>41</xdr:row>
      <xdr:rowOff>29210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957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13987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7043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41910</xdr:rowOff>
    </xdr:from>
    <xdr:to>
      <xdr:col>6</xdr:col>
      <xdr:colOff>171450</xdr:colOff>
      <xdr:row>41</xdr:row>
      <xdr:rowOff>143510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7071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128287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7157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物件費における経常収支比率は、グループ内平均値を上回っています。</a:t>
          </a:r>
        </a:p>
        <a:p>
          <a:r>
            <a:rPr kumimoji="1" lang="ja-JP" altLang="en-US" sz="1200">
              <a:latin typeface="ＭＳ Ｐゴシック" panose="020B0600070205080204" pitchFamily="50" charset="-128"/>
              <a:ea typeface="ＭＳ Ｐゴシック" panose="020B0600070205080204" pitchFamily="50" charset="-128"/>
            </a:rPr>
            <a:t>　令和２年度決算において経常収支比率が</a:t>
          </a:r>
          <a:r>
            <a:rPr kumimoji="1" lang="en-US" altLang="ja-JP" sz="1200">
              <a:latin typeface="ＭＳ Ｐゴシック" panose="020B0600070205080204" pitchFamily="50" charset="-128"/>
              <a:ea typeface="ＭＳ Ｐゴシック" panose="020B0600070205080204" pitchFamily="50" charset="-128"/>
            </a:rPr>
            <a:t>0.4</a:t>
          </a:r>
          <a:r>
            <a:rPr kumimoji="1" lang="ja-JP" altLang="en-US" sz="1200">
              <a:latin typeface="ＭＳ Ｐゴシック" panose="020B0600070205080204" pitchFamily="50" charset="-128"/>
              <a:ea typeface="ＭＳ Ｐゴシック" panose="020B0600070205080204" pitchFamily="50" charset="-128"/>
            </a:rPr>
            <a:t>ポイント低下しましたが、豊島廃棄物等処理施設撤去等事業に要する経費の減少等に伴い、経常経費充当一般財源の所要額が減少したこと（▲</a:t>
          </a:r>
          <a:r>
            <a:rPr kumimoji="1" lang="en-US" altLang="ja-JP" sz="1200">
              <a:latin typeface="ＭＳ Ｐゴシック" panose="020B0600070205080204" pitchFamily="50" charset="-128"/>
              <a:ea typeface="ＭＳ Ｐゴシック" panose="020B0600070205080204" pitchFamily="50" charset="-128"/>
            </a:rPr>
            <a:t>1,040,023</a:t>
          </a:r>
          <a:r>
            <a:rPr kumimoji="1" lang="ja-JP" altLang="en-US" sz="1200">
              <a:latin typeface="ＭＳ Ｐゴシック" panose="020B0600070205080204" pitchFamily="50" charset="-128"/>
              <a:ea typeface="ＭＳ Ｐゴシック" panose="020B0600070205080204" pitchFamily="50" charset="-128"/>
            </a:rPr>
            <a:t>千円） 等が影響していると考えられます。</a:t>
          </a:r>
        </a:p>
        <a:p>
          <a:r>
            <a:rPr kumimoji="1" lang="ja-JP" altLang="en-US" sz="1200">
              <a:latin typeface="ＭＳ Ｐゴシック" panose="020B0600070205080204" pitchFamily="50" charset="-128"/>
              <a:ea typeface="ＭＳ Ｐゴシック" panose="020B0600070205080204" pitchFamily="50" charset="-128"/>
            </a:rPr>
            <a:t>　新たな財政運営指針に基づき、事務事業の廃止・見直し、行政経費の削減などの歳出抑制策に取り組んでいきます。</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107950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368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22877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107950</xdr:rowOff>
    </xdr:from>
    <xdr:to>
      <xdr:col>82</xdr:col>
      <xdr:colOff>196850</xdr:colOff>
      <xdr:row>13</xdr:row>
      <xdr:rowOff>107950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36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88900</xdr:rowOff>
    </xdr:from>
    <xdr:to>
      <xdr:col>82</xdr:col>
      <xdr:colOff>107950</xdr:colOff>
      <xdr:row>19</xdr:row>
      <xdr:rowOff>69850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1750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111777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512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95250</xdr:rowOff>
    </xdr:from>
    <xdr:to>
      <xdr:col>82</xdr:col>
      <xdr:colOff>158750</xdr:colOff>
      <xdr:row>16</xdr:row>
      <xdr:rowOff>25400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165100</xdr:rowOff>
    </xdr:from>
    <xdr:to>
      <xdr:col>78</xdr:col>
      <xdr:colOff>69850</xdr:colOff>
      <xdr:row>19</xdr:row>
      <xdr:rowOff>69850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2512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0</xdr:rowOff>
    </xdr:from>
    <xdr:to>
      <xdr:col>78</xdr:col>
      <xdr:colOff>120650</xdr:colOff>
      <xdr:row>16</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111777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51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165100</xdr:rowOff>
    </xdr:from>
    <xdr:to>
      <xdr:col>73</xdr:col>
      <xdr:colOff>180975</xdr:colOff>
      <xdr:row>19</xdr:row>
      <xdr:rowOff>69850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flipV="1">
          <a:off x="13893800" y="32512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111777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51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19</xdr:row>
      <xdr:rowOff>69850</xdr:rowOff>
    </xdr:from>
    <xdr:to>
      <xdr:col>69</xdr:col>
      <xdr:colOff>92075</xdr:colOff>
      <xdr:row>19</xdr:row>
      <xdr:rowOff>107950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flipV="1">
          <a:off x="13004800" y="33274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15</xdr:row>
      <xdr:rowOff>133350</xdr:rowOff>
    </xdr:from>
    <xdr:to>
      <xdr:col>69</xdr:col>
      <xdr:colOff>142875</xdr:colOff>
      <xdr:row>16</xdr:row>
      <xdr:rowOff>63500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73677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57150</xdr:rowOff>
    </xdr:from>
    <xdr:to>
      <xdr:col>65</xdr:col>
      <xdr:colOff>53975</xdr:colOff>
      <xdr:row>15</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62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168927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39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38100</xdr:rowOff>
    </xdr:from>
    <xdr:to>
      <xdr:col>82</xdr:col>
      <xdr:colOff>158750</xdr:colOff>
      <xdr:row>18</xdr:row>
      <xdr:rowOff>139700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12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10177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19</xdr:row>
      <xdr:rowOff>19050</xdr:rowOff>
    </xdr:from>
    <xdr:to>
      <xdr:col>78</xdr:col>
      <xdr:colOff>120650</xdr:colOff>
      <xdr:row>19</xdr:row>
      <xdr:rowOff>120650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27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105427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362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114300</xdr:rowOff>
    </xdr:from>
    <xdr:to>
      <xdr:col>74</xdr:col>
      <xdr:colOff>31750</xdr:colOff>
      <xdr:row>19</xdr:row>
      <xdr:rowOff>44450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20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29227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28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19</xdr:row>
      <xdr:rowOff>19050</xdr:rowOff>
    </xdr:from>
    <xdr:to>
      <xdr:col>69</xdr:col>
      <xdr:colOff>142875</xdr:colOff>
      <xdr:row>19</xdr:row>
      <xdr:rowOff>120650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27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19</xdr:row>
      <xdr:rowOff>105427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36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57150</xdr:rowOff>
    </xdr:from>
    <xdr:to>
      <xdr:col>65</xdr:col>
      <xdr:colOff>53975</xdr:colOff>
      <xdr:row>19</xdr:row>
      <xdr:rowOff>158750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31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19</xdr:row>
      <xdr:rowOff>143527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40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令和２年度決算については、経常収支比率に変動はありませんでした。</a:t>
          </a:r>
        </a:p>
        <a:p>
          <a:r>
            <a:rPr kumimoji="1" lang="ja-JP" altLang="en-US" sz="1300">
              <a:latin typeface="ＭＳ Ｐゴシック" panose="020B0600070205080204" pitchFamily="50" charset="-128"/>
              <a:ea typeface="ＭＳ Ｐゴシック" panose="020B0600070205080204" pitchFamily="50" charset="-128"/>
            </a:rPr>
            <a:t>　今後も社会保障関係経費の増加が見込まれますが、新たな財政運営指針に沿って、収支均衡を図り、持続的な財政運営に努めます。</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115570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33958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87647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546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115570</xdr:rowOff>
    </xdr:from>
    <xdr:to>
      <xdr:col>24</xdr:col>
      <xdr:colOff>114300</xdr:colOff>
      <xdr:row>61</xdr:row>
      <xdr:rowOff>115570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5740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56</xdr:row>
      <xdr:rowOff>35560</xdr:rowOff>
    </xdr:from>
    <xdr:to>
      <xdr:col>24</xdr:col>
      <xdr:colOff>25400</xdr:colOff>
      <xdr:row>56</xdr:row>
      <xdr:rowOff>35560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3987800" y="963676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151147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580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7620</xdr:rowOff>
    </xdr:from>
    <xdr:to>
      <xdr:col>24</xdr:col>
      <xdr:colOff>76200</xdr:colOff>
      <xdr:row>56</xdr:row>
      <xdr:rowOff>109220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56</xdr:row>
      <xdr:rowOff>12700</xdr:rowOff>
    </xdr:from>
    <xdr:to>
      <xdr:col>19</xdr:col>
      <xdr:colOff>187325</xdr:colOff>
      <xdr:row>56</xdr:row>
      <xdr:rowOff>35560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098800" y="961390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12700</xdr:rowOff>
    </xdr:from>
    <xdr:to>
      <xdr:col>15</xdr:col>
      <xdr:colOff>98425</xdr:colOff>
      <xdr:row>56</xdr:row>
      <xdr:rowOff>12700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2209800" y="9613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156210</xdr:rowOff>
    </xdr:from>
    <xdr:to>
      <xdr:col>15</xdr:col>
      <xdr:colOff>149225</xdr:colOff>
      <xdr:row>56</xdr:row>
      <xdr:rowOff>86360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71137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12700</xdr:rowOff>
    </xdr:from>
    <xdr:to>
      <xdr:col>11</xdr:col>
      <xdr:colOff>9525</xdr:colOff>
      <xdr:row>56</xdr:row>
      <xdr:rowOff>12700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1320800" y="9613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71137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73677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156210</xdr:rowOff>
    </xdr:from>
    <xdr:to>
      <xdr:col>24</xdr:col>
      <xdr:colOff>76200</xdr:colOff>
      <xdr:row>56</xdr:row>
      <xdr:rowOff>86360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9585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1287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9431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156210</xdr:rowOff>
    </xdr:from>
    <xdr:to>
      <xdr:col>20</xdr:col>
      <xdr:colOff>38100</xdr:colOff>
      <xdr:row>56</xdr:row>
      <xdr:rowOff>86360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9585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96537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93548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133350</xdr:rowOff>
    </xdr:from>
    <xdr:to>
      <xdr:col>15</xdr:col>
      <xdr:colOff>149225</xdr:colOff>
      <xdr:row>56</xdr:row>
      <xdr:rowOff>63500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73677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133350</xdr:rowOff>
    </xdr:from>
    <xdr:to>
      <xdr:col>11</xdr:col>
      <xdr:colOff>60325</xdr:colOff>
      <xdr:row>56</xdr:row>
      <xdr:rowOff>63500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73677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48277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ＭＳ Ｐゴシック" panose="020B0600070205080204" pitchFamily="50" charset="-128"/>
              <a:ea typeface="ＭＳ Ｐゴシック" panose="020B0600070205080204" pitchFamily="50" charset="-128"/>
            </a:rPr>
            <a:t>　例年、その他（維持修繕費、貸付金、繰出金）の経常収支比率がグループ内平均値と比べて高いのは、経常経費充当一般財源のうち維持補修費分の占める割合が類似団体と比較し大きいことが影響していると考えられます（維持補修費のうち経常経費充当一般財源は次の通り推移。</a:t>
          </a:r>
          <a:r>
            <a:rPr kumimoji="1" lang="en-US" altLang="ja-JP" sz="900">
              <a:latin typeface="ＭＳ Ｐゴシック" panose="020B0600070205080204" pitchFamily="50" charset="-128"/>
              <a:ea typeface="ＭＳ Ｐゴシック" panose="020B0600070205080204" pitchFamily="50" charset="-128"/>
            </a:rPr>
            <a:t>H28</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5,231,264</a:t>
          </a:r>
          <a:r>
            <a:rPr kumimoji="1" lang="ja-JP" altLang="en-US" sz="900">
              <a:latin typeface="ＭＳ Ｐゴシック" panose="020B0600070205080204" pitchFamily="50" charset="-128"/>
              <a:ea typeface="ＭＳ Ｐゴシック" panose="020B0600070205080204" pitchFamily="50" charset="-128"/>
            </a:rPr>
            <a:t>千円、</a:t>
          </a:r>
          <a:r>
            <a:rPr kumimoji="1" lang="en-US" altLang="ja-JP" sz="900">
              <a:latin typeface="ＭＳ Ｐゴシック" panose="020B0600070205080204" pitchFamily="50" charset="-128"/>
              <a:ea typeface="ＭＳ Ｐゴシック" panose="020B0600070205080204" pitchFamily="50" charset="-128"/>
            </a:rPr>
            <a:t>H29</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5,610,690</a:t>
          </a:r>
          <a:r>
            <a:rPr kumimoji="1" lang="ja-JP" altLang="en-US" sz="900">
              <a:latin typeface="ＭＳ Ｐゴシック" panose="020B0600070205080204" pitchFamily="50" charset="-128"/>
              <a:ea typeface="ＭＳ Ｐゴシック" panose="020B0600070205080204" pitchFamily="50" charset="-128"/>
            </a:rPr>
            <a:t>千円、</a:t>
          </a:r>
          <a:r>
            <a:rPr kumimoji="1" lang="en-US" altLang="ja-JP" sz="900">
              <a:latin typeface="ＭＳ Ｐゴシック" panose="020B0600070205080204" pitchFamily="50" charset="-128"/>
              <a:ea typeface="ＭＳ Ｐゴシック" panose="020B0600070205080204" pitchFamily="50" charset="-128"/>
            </a:rPr>
            <a:t>H30</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5,187,081</a:t>
          </a:r>
          <a:r>
            <a:rPr kumimoji="1" lang="ja-JP" altLang="en-US" sz="900">
              <a:latin typeface="ＭＳ Ｐゴシック" panose="020B0600070205080204" pitchFamily="50" charset="-128"/>
              <a:ea typeface="ＭＳ Ｐゴシック" panose="020B0600070205080204" pitchFamily="50" charset="-128"/>
            </a:rPr>
            <a:t>千円、</a:t>
          </a:r>
          <a:r>
            <a:rPr kumimoji="1" lang="en-US" altLang="ja-JP" sz="900">
              <a:latin typeface="ＭＳ Ｐゴシック" panose="020B0600070205080204" pitchFamily="50" charset="-128"/>
              <a:ea typeface="ＭＳ Ｐゴシック" panose="020B0600070205080204" pitchFamily="50" charset="-128"/>
            </a:rPr>
            <a:t>R01</a:t>
          </a:r>
          <a:r>
            <a:rPr kumimoji="1" lang="ja-JP" altLang="en-US" sz="900">
              <a:latin typeface="ＭＳ Ｐゴシック" panose="020B0600070205080204" pitchFamily="50" charset="-128"/>
              <a:ea typeface="ＭＳ Ｐゴシック" panose="020B0600070205080204" pitchFamily="50" charset="-128"/>
            </a:rPr>
            <a:t>決：</a:t>
          </a:r>
          <a:r>
            <a:rPr kumimoji="1" lang="en-US" altLang="ja-JP" sz="900">
              <a:latin typeface="ＭＳ Ｐゴシック" panose="020B0600070205080204" pitchFamily="50" charset="-128"/>
              <a:ea typeface="ＭＳ Ｐゴシック" panose="020B0600070205080204" pitchFamily="50" charset="-128"/>
            </a:rPr>
            <a:t>4,874,989</a:t>
          </a:r>
          <a:r>
            <a:rPr kumimoji="1" lang="ja-JP" altLang="en-US" sz="900">
              <a:latin typeface="ＭＳ Ｐゴシック" panose="020B0600070205080204" pitchFamily="50" charset="-128"/>
              <a:ea typeface="ＭＳ Ｐゴシック" panose="020B0600070205080204" pitchFamily="50" charset="-128"/>
            </a:rPr>
            <a:t>千円、</a:t>
          </a:r>
          <a:r>
            <a:rPr kumimoji="1" lang="en-US" altLang="ja-JP" sz="900">
              <a:latin typeface="ＭＳ Ｐゴシック" panose="020B0600070205080204" pitchFamily="50" charset="-128"/>
              <a:ea typeface="ＭＳ Ｐゴシック" panose="020B0600070205080204" pitchFamily="50" charset="-128"/>
            </a:rPr>
            <a:t>R02</a:t>
          </a:r>
          <a:r>
            <a:rPr kumimoji="1" lang="ja-JP" altLang="en-US" sz="900">
              <a:latin typeface="ＭＳ Ｐゴシック" panose="020B0600070205080204" pitchFamily="50" charset="-128"/>
              <a:ea typeface="ＭＳ Ｐゴシック" panose="020B0600070205080204" pitchFamily="50" charset="-128"/>
            </a:rPr>
            <a:t>決：</a:t>
          </a:r>
          <a:r>
            <a:rPr kumimoji="1" lang="en-US" altLang="ja-JP" sz="900">
              <a:latin typeface="ＭＳ Ｐゴシック" panose="020B0600070205080204" pitchFamily="50" charset="-128"/>
              <a:ea typeface="ＭＳ Ｐゴシック" panose="020B0600070205080204" pitchFamily="50" charset="-128"/>
            </a:rPr>
            <a:t>3,890,466</a:t>
          </a:r>
          <a:r>
            <a:rPr kumimoji="1" lang="ja-JP" altLang="en-US" sz="900">
              <a:latin typeface="ＭＳ Ｐゴシック" panose="020B0600070205080204" pitchFamily="50" charset="-128"/>
              <a:ea typeface="ＭＳ Ｐゴシック" panose="020B0600070205080204" pitchFamily="50" charset="-128"/>
            </a:rPr>
            <a:t>千円）。</a:t>
          </a:r>
        </a:p>
        <a:p>
          <a:r>
            <a:rPr kumimoji="1" lang="ja-JP" altLang="en-US" sz="900">
              <a:latin typeface="ＭＳ Ｐゴシック" panose="020B0600070205080204" pitchFamily="50" charset="-128"/>
              <a:ea typeface="ＭＳ Ｐゴシック" panose="020B0600070205080204" pitchFamily="50" charset="-128"/>
            </a:rPr>
            <a:t>　令和２年度は、維持補修費のうち経常的経費充当一般財源が対前年度より減少（▲</a:t>
          </a:r>
          <a:r>
            <a:rPr kumimoji="1" lang="en-US" altLang="ja-JP" sz="900">
              <a:latin typeface="ＭＳ Ｐゴシック" panose="020B0600070205080204" pitchFamily="50" charset="-128"/>
              <a:ea typeface="ＭＳ Ｐゴシック" panose="020B0600070205080204" pitchFamily="50" charset="-128"/>
            </a:rPr>
            <a:t>984,523</a:t>
          </a:r>
          <a:r>
            <a:rPr kumimoji="1" lang="ja-JP" altLang="en-US" sz="900">
              <a:latin typeface="ＭＳ Ｐゴシック" panose="020B0600070205080204" pitchFamily="50" charset="-128"/>
              <a:ea typeface="ＭＳ Ｐゴシック" panose="020B0600070205080204" pitchFamily="50" charset="-128"/>
            </a:rPr>
            <a:t>千円）したこと等に伴い、その他の経常収支比率も</a:t>
          </a:r>
          <a:r>
            <a:rPr kumimoji="1" lang="en-US" altLang="ja-JP" sz="900">
              <a:latin typeface="ＭＳ Ｐゴシック" panose="020B0600070205080204" pitchFamily="50" charset="-128"/>
              <a:ea typeface="ＭＳ Ｐゴシック" panose="020B0600070205080204" pitchFamily="50" charset="-128"/>
            </a:rPr>
            <a:t>0.6</a:t>
          </a:r>
          <a:r>
            <a:rPr kumimoji="1" lang="ja-JP" altLang="en-US" sz="900">
              <a:latin typeface="ＭＳ Ｐゴシック" panose="020B0600070205080204" pitchFamily="50" charset="-128"/>
              <a:ea typeface="ＭＳ Ｐゴシック" panose="020B0600070205080204" pitchFamily="50" charset="-128"/>
            </a:rPr>
            <a:t>ポイント低下しました。</a:t>
          </a:r>
        </a:p>
        <a:p>
          <a:r>
            <a:rPr kumimoji="1" lang="ja-JP" altLang="en-US" sz="900">
              <a:latin typeface="ＭＳ Ｐゴシック" panose="020B0600070205080204" pitchFamily="50" charset="-128"/>
              <a:ea typeface="ＭＳ Ｐゴシック" panose="020B0600070205080204" pitchFamily="50" charset="-128"/>
            </a:rPr>
            <a:t>　県有建物や公共土木施設等の老朽化が進み、今後も多額の維持補修費用を要すると見込まれることから、これらの県有公共施設等の総合的な管理を推進し、財政負担の軽減と平準化を図っていきます。</a:t>
          </a: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1" name="その他グラフ枠">
          <a:extLst>
            <a:ext uri="{FF2B5EF4-FFF2-40B4-BE49-F238E27FC236}">
              <a16:creationId xmlns:a16="http://schemas.microsoft.com/office/drawing/2014/main" id="{00000000-0008-0000-0400-0000E7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31750</xdr:rowOff>
    </xdr:from>
    <xdr:to>
      <xdr:col>82</xdr:col>
      <xdr:colOff>107950</xdr:colOff>
      <xdr:row>59</xdr:row>
      <xdr:rowOff>107950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flipV="1">
          <a:off x="16510000" y="9118600"/>
          <a:ext cx="0" cy="1104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80027</xdr:rowOff>
    </xdr:from>
    <xdr:ext cx="762000" cy="259045"/>
    <xdr:sp macro="" textlink="">
      <xdr:nvSpPr>
        <xdr:cNvPr id="233" name="その他最小値テキスト">
          <a:extLst>
            <a:ext uri="{FF2B5EF4-FFF2-40B4-BE49-F238E27FC236}">
              <a16:creationId xmlns:a16="http://schemas.microsoft.com/office/drawing/2014/main" id="{00000000-0008-0000-0400-0000E9000000}"/>
            </a:ext>
          </a:extLst>
        </xdr:cNvPr>
        <xdr:cNvSpPr txBox="1"/>
      </xdr:nvSpPr>
      <xdr:spPr>
        <a:xfrm>
          <a:off x="16598900" y="10195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59</xdr:row>
      <xdr:rowOff>107950</xdr:rowOff>
    </xdr:from>
    <xdr:to>
      <xdr:col>82</xdr:col>
      <xdr:colOff>196850</xdr:colOff>
      <xdr:row>59</xdr:row>
      <xdr:rowOff>107950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10223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118127</xdr:rowOff>
    </xdr:from>
    <xdr:ext cx="762000" cy="259045"/>
    <xdr:sp macro="" textlink="">
      <xdr:nvSpPr>
        <xdr:cNvPr id="235" name="その他最大値テキスト">
          <a:extLst>
            <a:ext uri="{FF2B5EF4-FFF2-40B4-BE49-F238E27FC236}">
              <a16:creationId xmlns:a16="http://schemas.microsoft.com/office/drawing/2014/main" id="{00000000-0008-0000-0400-0000EB000000}"/>
            </a:ext>
          </a:extLst>
        </xdr:cNvPr>
        <xdr:cNvSpPr txBox="1"/>
      </xdr:nvSpPr>
      <xdr:spPr>
        <a:xfrm>
          <a:off x="16598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31750</xdr:rowOff>
    </xdr:from>
    <xdr:to>
      <xdr:col>82</xdr:col>
      <xdr:colOff>196850</xdr:colOff>
      <xdr:row>53</xdr:row>
      <xdr:rowOff>31750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6421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88900</xdr:rowOff>
    </xdr:from>
    <xdr:to>
      <xdr:col>82</xdr:col>
      <xdr:colOff>107950</xdr:colOff>
      <xdr:row>59</xdr:row>
      <xdr:rowOff>146050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flipV="1">
          <a:off x="15671800" y="1003300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16527</xdr:rowOff>
    </xdr:from>
    <xdr:ext cx="762000" cy="259045"/>
    <xdr:sp macro="" textlink="">
      <xdr:nvSpPr>
        <xdr:cNvPr id="238" name="その他平均値テキスト">
          <a:extLst>
            <a:ext uri="{FF2B5EF4-FFF2-40B4-BE49-F238E27FC236}">
              <a16:creationId xmlns:a16="http://schemas.microsoft.com/office/drawing/2014/main" id="{00000000-0008-0000-0400-0000EE000000}"/>
            </a:ext>
          </a:extLst>
        </xdr:cNvPr>
        <xdr:cNvSpPr txBox="1"/>
      </xdr:nvSpPr>
      <xdr:spPr>
        <a:xfrm>
          <a:off x="16598900" y="9789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0</xdr:rowOff>
    </xdr:from>
    <xdr:to>
      <xdr:col>82</xdr:col>
      <xdr:colOff>158750</xdr:colOff>
      <xdr:row>58</xdr:row>
      <xdr:rowOff>101600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64592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146050</xdr:rowOff>
    </xdr:from>
    <xdr:to>
      <xdr:col>78</xdr:col>
      <xdr:colOff>69850</xdr:colOff>
      <xdr:row>60</xdr:row>
      <xdr:rowOff>50800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flipV="1">
          <a:off x="14782800" y="10261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57</xdr:row>
      <xdr:rowOff>95250</xdr:rowOff>
    </xdr:from>
    <xdr:to>
      <xdr:col>78</xdr:col>
      <xdr:colOff>120650</xdr:colOff>
      <xdr:row>58</xdr:row>
      <xdr:rowOff>25400</xdr:rowOff>
    </xdr:to>
    <xdr:sp macro="" textlink="">
      <xdr:nvSpPr>
        <xdr:cNvPr id="241" name="フローチャート: 判断 240">
          <a:extLst>
            <a:ext uri="{FF2B5EF4-FFF2-40B4-BE49-F238E27FC236}">
              <a16:creationId xmlns:a16="http://schemas.microsoft.com/office/drawing/2014/main" id="{00000000-0008-0000-0400-0000F1000000}"/>
            </a:ext>
          </a:extLst>
        </xdr:cNvPr>
        <xdr:cNvSpPr/>
      </xdr:nvSpPr>
      <xdr:spPr>
        <a:xfrm>
          <a:off x="156210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35577</xdr:rowOff>
    </xdr:from>
    <xdr:ext cx="736600" cy="259045"/>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a:off x="15290800" y="9636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55</xdr:row>
      <xdr:rowOff>146050</xdr:rowOff>
    </xdr:from>
    <xdr:to>
      <xdr:col>73</xdr:col>
      <xdr:colOff>180975</xdr:colOff>
      <xdr:row>60</xdr:row>
      <xdr:rowOff>50800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a:off x="13893800" y="9575800"/>
          <a:ext cx="889000" cy="762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38100</xdr:rowOff>
    </xdr:from>
    <xdr:to>
      <xdr:col>74</xdr:col>
      <xdr:colOff>31750</xdr:colOff>
      <xdr:row>58</xdr:row>
      <xdr:rowOff>139700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4732000" y="998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149877</xdr:rowOff>
    </xdr:from>
    <xdr:ext cx="7620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4401800" y="975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55</xdr:row>
      <xdr:rowOff>69850</xdr:rowOff>
    </xdr:from>
    <xdr:to>
      <xdr:col>69</xdr:col>
      <xdr:colOff>92075</xdr:colOff>
      <xdr:row>55</xdr:row>
      <xdr:rowOff>146050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3004800" y="9499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38100</xdr:rowOff>
    </xdr:from>
    <xdr:to>
      <xdr:col>69</xdr:col>
      <xdr:colOff>142875</xdr:colOff>
      <xdr:row>54</xdr:row>
      <xdr:rowOff>139700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3843000" y="929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52</xdr:row>
      <xdr:rowOff>149877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35128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0</xdr:rowOff>
    </xdr:from>
    <xdr:to>
      <xdr:col>65</xdr:col>
      <xdr:colOff>53975</xdr:colOff>
      <xdr:row>54</xdr:row>
      <xdr:rowOff>101600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2954000" y="925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111777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2623800"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38100</xdr:rowOff>
    </xdr:from>
    <xdr:to>
      <xdr:col>82</xdr:col>
      <xdr:colOff>158750</xdr:colOff>
      <xdr:row>58</xdr:row>
      <xdr:rowOff>139700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6459200" y="998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10177</xdr:rowOff>
    </xdr:from>
    <xdr:ext cx="762000" cy="259045"/>
    <xdr:sp macro="" textlink="">
      <xdr:nvSpPr>
        <xdr:cNvPr id="257" name="その他該当値テキスト">
          <a:extLst>
            <a:ext uri="{FF2B5EF4-FFF2-40B4-BE49-F238E27FC236}">
              <a16:creationId xmlns:a16="http://schemas.microsoft.com/office/drawing/2014/main" id="{00000000-0008-0000-0400-000001010000}"/>
            </a:ext>
          </a:extLst>
        </xdr:cNvPr>
        <xdr:cNvSpPr txBox="1"/>
      </xdr:nvSpPr>
      <xdr:spPr>
        <a:xfrm>
          <a:off x="16598900" y="995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95250</xdr:rowOff>
    </xdr:from>
    <xdr:to>
      <xdr:col>78</xdr:col>
      <xdr:colOff>120650</xdr:colOff>
      <xdr:row>60</xdr:row>
      <xdr:rowOff>25400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5621000" y="1021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10177</xdr:rowOff>
    </xdr:from>
    <xdr:ext cx="7366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5290800" y="10297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60</xdr:row>
      <xdr:rowOff>0</xdr:rowOff>
    </xdr:from>
    <xdr:to>
      <xdr:col>74</xdr:col>
      <xdr:colOff>31750</xdr:colOff>
      <xdr:row>60</xdr:row>
      <xdr:rowOff>101600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4732000" y="1028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86377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4401800" y="1037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55</xdr:row>
      <xdr:rowOff>95250</xdr:rowOff>
    </xdr:from>
    <xdr:to>
      <xdr:col>69</xdr:col>
      <xdr:colOff>142875</xdr:colOff>
      <xdr:row>56</xdr:row>
      <xdr:rowOff>25400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3843000" y="952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10177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3512800" y="961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55</xdr:row>
      <xdr:rowOff>19050</xdr:rowOff>
    </xdr:from>
    <xdr:to>
      <xdr:col>65</xdr:col>
      <xdr:colOff>53975</xdr:colOff>
      <xdr:row>55</xdr:row>
      <xdr:rowOff>120650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2954000" y="944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105427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2623800" y="953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4" name="テキスト ボックス 273">
          <a:extLst>
            <a:ext uri="{FF2B5EF4-FFF2-40B4-BE49-F238E27FC236}">
              <a16:creationId xmlns:a16="http://schemas.microsoft.com/office/drawing/2014/main" id="{00000000-0008-0000-0400-000012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補助費等における経常収支比率については、前年度に比べ、全国的な地方消費税の増加に伴う地方消費税交付金の増加等に伴い、経常経費充当一般財源が増加（＋</a:t>
          </a:r>
          <a:r>
            <a:rPr kumimoji="1" lang="en-US" altLang="ja-JP" sz="1200">
              <a:latin typeface="ＭＳ Ｐゴシック" panose="020B0600070205080204" pitchFamily="50" charset="-128"/>
              <a:ea typeface="ＭＳ Ｐゴシック" panose="020B0600070205080204" pitchFamily="50" charset="-128"/>
            </a:rPr>
            <a:t>816,293</a:t>
          </a:r>
          <a:r>
            <a:rPr kumimoji="1" lang="ja-JP" altLang="en-US" sz="1200">
              <a:latin typeface="ＭＳ Ｐゴシック" panose="020B0600070205080204" pitchFamily="50" charset="-128"/>
              <a:ea typeface="ＭＳ Ｐゴシック" panose="020B0600070205080204" pitchFamily="50" charset="-128"/>
            </a:rPr>
            <a:t>千円）したこと等により、対前年度と比較して</a:t>
          </a:r>
          <a:r>
            <a:rPr kumimoji="1" lang="en-US" altLang="ja-JP" sz="1200">
              <a:latin typeface="ＭＳ Ｐゴシック" panose="020B0600070205080204" pitchFamily="50" charset="-128"/>
              <a:ea typeface="ＭＳ Ｐゴシック" panose="020B0600070205080204" pitchFamily="50" charset="-128"/>
            </a:rPr>
            <a:t>0.2</a:t>
          </a:r>
          <a:r>
            <a:rPr kumimoji="1" lang="ja-JP" altLang="en-US" sz="1200">
              <a:latin typeface="ＭＳ Ｐゴシック" panose="020B0600070205080204" pitchFamily="50" charset="-128"/>
              <a:ea typeface="ＭＳ Ｐゴシック" panose="020B0600070205080204" pitchFamily="50" charset="-128"/>
            </a:rPr>
            <a:t>ポイント上昇したと考えられます。</a:t>
          </a:r>
        </a:p>
        <a:p>
          <a:r>
            <a:rPr kumimoji="1" lang="ja-JP" altLang="en-US" sz="1200">
              <a:latin typeface="ＭＳ Ｐゴシック" panose="020B0600070205080204" pitchFamily="50" charset="-128"/>
              <a:ea typeface="ＭＳ Ｐゴシック" panose="020B0600070205080204" pitchFamily="50" charset="-128"/>
            </a:rPr>
            <a:t>　今後も社会保障関係経費の増加が見込まれますが、新たな財政運営指針に沿って、収支均衡を図り、持続的な財政運営に努めます。</a:t>
          </a:r>
        </a:p>
      </xdr:txBody>
    </xdr:sp>
    <xdr:clientData/>
  </xdr:twoCellAnchor>
  <xdr:oneCellAnchor>
    <xdr:from>
      <xdr:col>62</xdr:col>
      <xdr:colOff>6350</xdr:colOff>
      <xdr:row>29</xdr:row>
      <xdr:rowOff>107950</xdr:rowOff>
    </xdr:from>
    <xdr:ext cx="298543" cy="225703"/>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0" name="補助費等グラフ枠">
          <a:extLst>
            <a:ext uri="{FF2B5EF4-FFF2-40B4-BE49-F238E27FC236}">
              <a16:creationId xmlns:a16="http://schemas.microsoft.com/office/drawing/2014/main" id="{00000000-0008-0000-0400-000022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127000</xdr:rowOff>
    </xdr:from>
    <xdr:to>
      <xdr:col>82</xdr:col>
      <xdr:colOff>107950</xdr:colOff>
      <xdr:row>40</xdr:row>
      <xdr:rowOff>50800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flipV="1">
          <a:off x="16510000" y="56134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2" name="補助費等最小値テキスト">
          <a:extLst>
            <a:ext uri="{FF2B5EF4-FFF2-40B4-BE49-F238E27FC236}">
              <a16:creationId xmlns:a16="http://schemas.microsoft.com/office/drawing/2014/main" id="{00000000-0008-0000-0400-000024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41927</xdr:rowOff>
    </xdr:from>
    <xdr:ext cx="762000" cy="259045"/>
    <xdr:sp macro="" textlink="">
      <xdr:nvSpPr>
        <xdr:cNvPr id="294" name="補助費等最大値テキスト">
          <a:extLst>
            <a:ext uri="{FF2B5EF4-FFF2-40B4-BE49-F238E27FC236}">
              <a16:creationId xmlns:a16="http://schemas.microsoft.com/office/drawing/2014/main" id="{00000000-0008-0000-0400-000026010000}"/>
            </a:ext>
          </a:extLst>
        </xdr:cNvPr>
        <xdr:cNvSpPr txBox="1"/>
      </xdr:nvSpPr>
      <xdr:spPr>
        <a:xfrm>
          <a:off x="16598900" y="535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127000</xdr:rowOff>
    </xdr:from>
    <xdr:to>
      <xdr:col>82</xdr:col>
      <xdr:colOff>196850</xdr:colOff>
      <xdr:row>32</xdr:row>
      <xdr:rowOff>127000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6421100" y="5613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36</xdr:row>
      <xdr:rowOff>127000</xdr:rowOff>
    </xdr:from>
    <xdr:to>
      <xdr:col>82</xdr:col>
      <xdr:colOff>107950</xdr:colOff>
      <xdr:row>36</xdr:row>
      <xdr:rowOff>152400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5671800" y="6299200"/>
          <a:ext cx="8382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162577</xdr:rowOff>
    </xdr:from>
    <xdr:ext cx="762000" cy="259045"/>
    <xdr:sp macro="" textlink="">
      <xdr:nvSpPr>
        <xdr:cNvPr id="297" name="補助費等平均値テキスト">
          <a:extLst>
            <a:ext uri="{FF2B5EF4-FFF2-40B4-BE49-F238E27FC236}">
              <a16:creationId xmlns:a16="http://schemas.microsoft.com/office/drawing/2014/main" id="{00000000-0008-0000-0400-000029010000}"/>
            </a:ext>
          </a:extLst>
        </xdr:cNvPr>
        <xdr:cNvSpPr txBox="1"/>
      </xdr:nvSpPr>
      <xdr:spPr>
        <a:xfrm>
          <a:off x="16598900" y="6334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36</xdr:row>
      <xdr:rowOff>63500</xdr:rowOff>
    </xdr:from>
    <xdr:to>
      <xdr:col>78</xdr:col>
      <xdr:colOff>69850</xdr:colOff>
      <xdr:row>36</xdr:row>
      <xdr:rowOff>127000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4782800" y="62357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165100</xdr:rowOff>
    </xdr:from>
    <xdr:to>
      <xdr:col>78</xdr:col>
      <xdr:colOff>120650</xdr:colOff>
      <xdr:row>37</xdr:row>
      <xdr:rowOff>95250</xdr:rowOff>
    </xdr:to>
    <xdr:sp macro="" textlink="">
      <xdr:nvSpPr>
        <xdr:cNvPr id="300" name="フローチャート: 判断 299">
          <a:extLst>
            <a:ext uri="{FF2B5EF4-FFF2-40B4-BE49-F238E27FC236}">
              <a16:creationId xmlns:a16="http://schemas.microsoft.com/office/drawing/2014/main" id="{00000000-0008-0000-0400-00002C010000}"/>
            </a:ext>
          </a:extLst>
        </xdr:cNvPr>
        <xdr:cNvSpPr/>
      </xdr:nvSpPr>
      <xdr:spPr>
        <a:xfrm>
          <a:off x="15621000" y="633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80027</xdr:rowOff>
    </xdr:from>
    <xdr:ext cx="736600" cy="259045"/>
    <xdr:sp macro="" textlink="">
      <xdr:nvSpPr>
        <xdr:cNvPr id="301" name="テキスト ボックス 300">
          <a:extLst>
            <a:ext uri="{FF2B5EF4-FFF2-40B4-BE49-F238E27FC236}">
              <a16:creationId xmlns:a16="http://schemas.microsoft.com/office/drawing/2014/main" id="{00000000-0008-0000-0400-00002D010000}"/>
            </a:ext>
          </a:extLst>
        </xdr:cNvPr>
        <xdr:cNvSpPr txBox="1"/>
      </xdr:nvSpPr>
      <xdr:spPr>
        <a:xfrm>
          <a:off x="15290800" y="6423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36</xdr:row>
      <xdr:rowOff>63500</xdr:rowOff>
    </xdr:from>
    <xdr:to>
      <xdr:col>73</xdr:col>
      <xdr:colOff>180975</xdr:colOff>
      <xdr:row>37</xdr:row>
      <xdr:rowOff>158750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flipV="1">
          <a:off x="13893800" y="6235700"/>
          <a:ext cx="889000" cy="26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63500</xdr:rowOff>
    </xdr:from>
    <xdr:to>
      <xdr:col>74</xdr:col>
      <xdr:colOff>31750</xdr:colOff>
      <xdr:row>36</xdr:row>
      <xdr:rowOff>165100</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4732000" y="623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149877</xdr:rowOff>
    </xdr:from>
    <xdr:ext cx="762000" cy="259045"/>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a:off x="14401800" y="632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69850</xdr:rowOff>
    </xdr:from>
    <xdr:to>
      <xdr:col>69</xdr:col>
      <xdr:colOff>92075</xdr:colOff>
      <xdr:row>37</xdr:row>
      <xdr:rowOff>158750</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3004800" y="64135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35577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3512800" y="620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101600</xdr:rowOff>
    </xdr:from>
    <xdr:to>
      <xdr:col>65</xdr:col>
      <xdr:colOff>53975</xdr:colOff>
      <xdr:row>37</xdr:row>
      <xdr:rowOff>31750</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2954000" y="6273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41927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26238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101600</xdr:rowOff>
    </xdr:from>
    <xdr:to>
      <xdr:col>82</xdr:col>
      <xdr:colOff>158750</xdr:colOff>
      <xdr:row>37</xdr:row>
      <xdr:rowOff>31750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6459200" y="6273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35</xdr:row>
      <xdr:rowOff>118127</xdr:rowOff>
    </xdr:from>
    <xdr:ext cx="762000" cy="259045"/>
    <xdr:sp macro="" textlink="">
      <xdr:nvSpPr>
        <xdr:cNvPr id="316" name="補助費等該当値テキスト">
          <a:extLst>
            <a:ext uri="{FF2B5EF4-FFF2-40B4-BE49-F238E27FC236}">
              <a16:creationId xmlns:a16="http://schemas.microsoft.com/office/drawing/2014/main" id="{00000000-0008-0000-0400-00003C010000}"/>
            </a:ext>
          </a:extLst>
        </xdr:cNvPr>
        <xdr:cNvSpPr txBox="1"/>
      </xdr:nvSpPr>
      <xdr:spPr>
        <a:xfrm>
          <a:off x="16598900" y="611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36</xdr:row>
      <xdr:rowOff>76200</xdr:rowOff>
    </xdr:from>
    <xdr:to>
      <xdr:col>78</xdr:col>
      <xdr:colOff>120650</xdr:colOff>
      <xdr:row>37</xdr:row>
      <xdr:rowOff>6350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5621000" y="624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16527</xdr:rowOff>
    </xdr:from>
    <xdr:ext cx="7366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290800" y="6017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36</xdr:row>
      <xdr:rowOff>12700</xdr:rowOff>
    </xdr:from>
    <xdr:to>
      <xdr:col>74</xdr:col>
      <xdr:colOff>31750</xdr:colOff>
      <xdr:row>36</xdr:row>
      <xdr:rowOff>114300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4732000" y="6184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124477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4401800" y="595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107950</xdr:rowOff>
    </xdr:from>
    <xdr:to>
      <xdr:col>69</xdr:col>
      <xdr:colOff>142875</xdr:colOff>
      <xdr:row>38</xdr:row>
      <xdr:rowOff>38100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3843000" y="645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22877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3512800" y="6537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19050</xdr:rowOff>
    </xdr:from>
    <xdr:to>
      <xdr:col>65</xdr:col>
      <xdr:colOff>53975</xdr:colOff>
      <xdr:row>37</xdr:row>
      <xdr:rowOff>120650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29540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105427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2623800" y="644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3" name="テキスト ボックス 332">
          <a:extLst>
            <a:ext uri="{FF2B5EF4-FFF2-40B4-BE49-F238E27FC236}">
              <a16:creationId xmlns:a16="http://schemas.microsoft.com/office/drawing/2014/main" id="{00000000-0008-0000-0400-00004D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公債費における経常収支比率はグループ内平均値を下回って推移しています。</a:t>
          </a:r>
        </a:p>
        <a:p>
          <a:r>
            <a:rPr kumimoji="1" lang="ja-JP" altLang="en-US" sz="1100">
              <a:latin typeface="ＭＳ Ｐゴシック" panose="020B0600070205080204" pitchFamily="50" charset="-128"/>
              <a:ea typeface="ＭＳ Ｐゴシック" panose="020B0600070205080204" pitchFamily="50" charset="-128"/>
            </a:rPr>
            <a:t>　令和２年度は、利子償還金の減等により、公債費のうち経常的経費充当一般財源は対前年度より減少（▲</a:t>
          </a:r>
          <a:r>
            <a:rPr kumimoji="1" lang="en-US" altLang="ja-JP" sz="1100">
              <a:latin typeface="ＭＳ Ｐゴシック" panose="020B0600070205080204" pitchFamily="50" charset="-128"/>
              <a:ea typeface="ＭＳ Ｐゴシック" panose="020B0600070205080204" pitchFamily="50" charset="-128"/>
            </a:rPr>
            <a:t>55,140</a:t>
          </a:r>
          <a:r>
            <a:rPr kumimoji="1" lang="ja-JP" altLang="en-US" sz="1100">
              <a:latin typeface="ＭＳ Ｐゴシック" panose="020B0600070205080204" pitchFamily="50" charset="-128"/>
              <a:ea typeface="ＭＳ Ｐゴシック" panose="020B0600070205080204" pitchFamily="50" charset="-128"/>
            </a:rPr>
            <a:t>千円）したこと等に伴い、経常収支比率は</a:t>
          </a:r>
          <a:r>
            <a:rPr kumimoji="1" lang="en-US" altLang="ja-JP" sz="1100">
              <a:latin typeface="ＭＳ Ｐゴシック" panose="020B0600070205080204" pitchFamily="50" charset="-128"/>
              <a:ea typeface="ＭＳ Ｐゴシック" panose="020B0600070205080204" pitchFamily="50" charset="-128"/>
            </a:rPr>
            <a:t>0.2</a:t>
          </a:r>
          <a:r>
            <a:rPr kumimoji="1" lang="ja-JP" altLang="en-US" sz="1100">
              <a:latin typeface="ＭＳ Ｐゴシック" panose="020B0600070205080204" pitchFamily="50" charset="-128"/>
              <a:ea typeface="ＭＳ Ｐゴシック" panose="020B0600070205080204" pitchFamily="50" charset="-128"/>
            </a:rPr>
            <a:t>ポイント低下しました。</a:t>
          </a:r>
        </a:p>
        <a:p>
          <a:r>
            <a:rPr kumimoji="1" lang="ja-JP" altLang="en-US" sz="1100">
              <a:latin typeface="ＭＳ Ｐゴシック" panose="020B0600070205080204" pitchFamily="50" charset="-128"/>
              <a:ea typeface="ＭＳ Ｐゴシック" panose="020B0600070205080204" pitchFamily="50" charset="-128"/>
            </a:rPr>
            <a:t>　新たな財政運営指針に基づき、一般会計及び全会計の臨時財政対策債を除く県債残高を減少させるとともに、元金プライマリーバランスの黒字化を図り、一般会計及び全会計の県債残高の減少を目指します。</a:t>
          </a:r>
        </a:p>
      </xdr:txBody>
    </xdr:sp>
    <xdr:clientData/>
  </xdr:twoCellAnchor>
  <xdr:oneCellAnchor>
    <xdr:from>
      <xdr:col>3</xdr:col>
      <xdr:colOff>123825</xdr:colOff>
      <xdr:row>69</xdr:row>
      <xdr:rowOff>107950</xdr:rowOff>
    </xdr:from>
    <xdr:ext cx="298543" cy="225703"/>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9" name="公債費グラフ枠">
          <a:extLst>
            <a:ext uri="{FF2B5EF4-FFF2-40B4-BE49-F238E27FC236}">
              <a16:creationId xmlns:a16="http://schemas.microsoft.com/office/drawing/2014/main" id="{00000000-0008-0000-0400-00005D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127000</xdr:rowOff>
    </xdr:from>
    <xdr:to>
      <xdr:col>24</xdr:col>
      <xdr:colOff>25400</xdr:colOff>
      <xdr:row>80</xdr:row>
      <xdr:rowOff>76200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flipV="1">
          <a:off x="4826000" y="12471400"/>
          <a:ext cx="0" cy="1320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48277</xdr:rowOff>
    </xdr:from>
    <xdr:ext cx="762000" cy="259045"/>
    <xdr:sp macro="" textlink="">
      <xdr:nvSpPr>
        <xdr:cNvPr id="351" name="公債費最小値テキスト">
          <a:extLst>
            <a:ext uri="{FF2B5EF4-FFF2-40B4-BE49-F238E27FC236}">
              <a16:creationId xmlns:a16="http://schemas.microsoft.com/office/drawing/2014/main" id="{00000000-0008-0000-0400-00005F010000}"/>
            </a:ext>
          </a:extLst>
        </xdr:cNvPr>
        <xdr:cNvSpPr txBox="1"/>
      </xdr:nvSpPr>
      <xdr:spPr>
        <a:xfrm>
          <a:off x="4914900" y="1376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76200</xdr:rowOff>
    </xdr:from>
    <xdr:to>
      <xdr:col>24</xdr:col>
      <xdr:colOff>114300</xdr:colOff>
      <xdr:row>80</xdr:row>
      <xdr:rowOff>76200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4737100" y="13792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41927</xdr:rowOff>
    </xdr:from>
    <xdr:ext cx="762000" cy="259045"/>
    <xdr:sp macro="" textlink="">
      <xdr:nvSpPr>
        <xdr:cNvPr id="353" name="公債費最大値テキスト">
          <a:extLst>
            <a:ext uri="{FF2B5EF4-FFF2-40B4-BE49-F238E27FC236}">
              <a16:creationId xmlns:a16="http://schemas.microsoft.com/office/drawing/2014/main" id="{00000000-0008-0000-0400-000061010000}"/>
            </a:ext>
          </a:extLst>
        </xdr:cNvPr>
        <xdr:cNvSpPr txBox="1"/>
      </xdr:nvSpPr>
      <xdr:spPr>
        <a:xfrm>
          <a:off x="4914900" y="1221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127000</xdr:rowOff>
    </xdr:from>
    <xdr:to>
      <xdr:col>24</xdr:col>
      <xdr:colOff>114300</xdr:colOff>
      <xdr:row>72</xdr:row>
      <xdr:rowOff>127000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4737100" y="12471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74</xdr:row>
      <xdr:rowOff>38100</xdr:rowOff>
    </xdr:from>
    <xdr:to>
      <xdr:col>24</xdr:col>
      <xdr:colOff>25400</xdr:colOff>
      <xdr:row>74</xdr:row>
      <xdr:rowOff>63500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3987800" y="12725400"/>
          <a:ext cx="8382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168927</xdr:rowOff>
    </xdr:from>
    <xdr:ext cx="762000" cy="259045"/>
    <xdr:sp macro="" textlink="">
      <xdr:nvSpPr>
        <xdr:cNvPr id="356" name="公債費平均値テキスト">
          <a:extLst>
            <a:ext uri="{FF2B5EF4-FFF2-40B4-BE49-F238E27FC236}">
              <a16:creationId xmlns:a16="http://schemas.microsoft.com/office/drawing/2014/main" id="{00000000-0008-0000-0400-000064010000}"/>
            </a:ext>
          </a:extLst>
        </xdr:cNvPr>
        <xdr:cNvSpPr txBox="1"/>
      </xdr:nvSpPr>
      <xdr:spPr>
        <a:xfrm>
          <a:off x="4914900" y="130276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25400</xdr:rowOff>
    </xdr:from>
    <xdr:to>
      <xdr:col>24</xdr:col>
      <xdr:colOff>76200</xdr:colOff>
      <xdr:row>76</xdr:row>
      <xdr:rowOff>127000</xdr:rowOff>
    </xdr:to>
    <xdr:sp macro="" textlink="">
      <xdr:nvSpPr>
        <xdr:cNvPr id="357" name="フローチャート: 判断 356">
          <a:extLst>
            <a:ext uri="{FF2B5EF4-FFF2-40B4-BE49-F238E27FC236}">
              <a16:creationId xmlns:a16="http://schemas.microsoft.com/office/drawing/2014/main" id="{00000000-0008-0000-0400-000065010000}"/>
            </a:ext>
          </a:extLst>
        </xdr:cNvPr>
        <xdr:cNvSpPr/>
      </xdr:nvSpPr>
      <xdr:spPr>
        <a:xfrm>
          <a:off x="4775200" y="1305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74</xdr:row>
      <xdr:rowOff>63500</xdr:rowOff>
    </xdr:from>
    <xdr:to>
      <xdr:col>19</xdr:col>
      <xdr:colOff>187325</xdr:colOff>
      <xdr:row>74</xdr:row>
      <xdr:rowOff>63500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3098800" y="12750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101600</xdr:rowOff>
    </xdr:from>
    <xdr:to>
      <xdr:col>20</xdr:col>
      <xdr:colOff>38100</xdr:colOff>
      <xdr:row>77</xdr:row>
      <xdr:rowOff>31750</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3937000" y="1313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16527</xdr:rowOff>
    </xdr:from>
    <xdr:ext cx="736600" cy="259045"/>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3606800" y="13218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74</xdr:row>
      <xdr:rowOff>63500</xdr:rowOff>
    </xdr:from>
    <xdr:to>
      <xdr:col>15</xdr:col>
      <xdr:colOff>98425</xdr:colOff>
      <xdr:row>74</xdr:row>
      <xdr:rowOff>101600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flipV="1">
          <a:off x="2209800" y="127508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139700</xdr:rowOff>
    </xdr:from>
    <xdr:to>
      <xdr:col>15</xdr:col>
      <xdr:colOff>149225</xdr:colOff>
      <xdr:row>77</xdr:row>
      <xdr:rowOff>69850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048000" y="1316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54627</xdr:rowOff>
    </xdr:from>
    <xdr:ext cx="762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27178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74</xdr:row>
      <xdr:rowOff>101600</xdr:rowOff>
    </xdr:from>
    <xdr:to>
      <xdr:col>11</xdr:col>
      <xdr:colOff>9525</xdr:colOff>
      <xdr:row>74</xdr:row>
      <xdr:rowOff>139700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1320800" y="127889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107950</xdr:rowOff>
    </xdr:from>
    <xdr:to>
      <xdr:col>11</xdr:col>
      <xdr:colOff>60325</xdr:colOff>
      <xdr:row>78</xdr:row>
      <xdr:rowOff>38100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2159000" y="1330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78</xdr:row>
      <xdr:rowOff>22877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828800" y="1339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95250</xdr:rowOff>
    </xdr:from>
    <xdr:to>
      <xdr:col>6</xdr:col>
      <xdr:colOff>171450</xdr:colOff>
      <xdr:row>78</xdr:row>
      <xdr:rowOff>25400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1270000" y="13296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10177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939800" y="1338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73</xdr:row>
      <xdr:rowOff>158750</xdr:rowOff>
    </xdr:from>
    <xdr:to>
      <xdr:col>24</xdr:col>
      <xdr:colOff>76200</xdr:colOff>
      <xdr:row>74</xdr:row>
      <xdr:rowOff>88900</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4775200" y="1267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3827</xdr:rowOff>
    </xdr:from>
    <xdr:ext cx="762000" cy="259045"/>
    <xdr:sp macro="" textlink="">
      <xdr:nvSpPr>
        <xdr:cNvPr id="375" name="公債費該当値テキスト">
          <a:extLst>
            <a:ext uri="{FF2B5EF4-FFF2-40B4-BE49-F238E27FC236}">
              <a16:creationId xmlns:a16="http://schemas.microsoft.com/office/drawing/2014/main" id="{00000000-0008-0000-0400-000077010000}"/>
            </a:ext>
          </a:extLst>
        </xdr:cNvPr>
        <xdr:cNvSpPr txBox="1"/>
      </xdr:nvSpPr>
      <xdr:spPr>
        <a:xfrm>
          <a:off x="4914900" y="1251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74</xdr:row>
      <xdr:rowOff>12700</xdr:rowOff>
    </xdr:from>
    <xdr:to>
      <xdr:col>20</xdr:col>
      <xdr:colOff>38100</xdr:colOff>
      <xdr:row>74</xdr:row>
      <xdr:rowOff>114300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3937000" y="1270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72</xdr:row>
      <xdr:rowOff>124477</xdr:rowOff>
    </xdr:from>
    <xdr:ext cx="7366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3606800" y="12468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74</xdr:row>
      <xdr:rowOff>12700</xdr:rowOff>
    </xdr:from>
    <xdr:to>
      <xdr:col>15</xdr:col>
      <xdr:colOff>149225</xdr:colOff>
      <xdr:row>74</xdr:row>
      <xdr:rowOff>114300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3048000" y="1270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72</xdr:row>
      <xdr:rowOff>124477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2717800" y="1246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74</xdr:row>
      <xdr:rowOff>50800</xdr:rowOff>
    </xdr:from>
    <xdr:to>
      <xdr:col>11</xdr:col>
      <xdr:colOff>60325</xdr:colOff>
      <xdr:row>74</xdr:row>
      <xdr:rowOff>152400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2159000" y="1273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72</xdr:row>
      <xdr:rowOff>162577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1828800" y="12506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74</xdr:row>
      <xdr:rowOff>88900</xdr:rowOff>
    </xdr:from>
    <xdr:to>
      <xdr:col>6</xdr:col>
      <xdr:colOff>171450</xdr:colOff>
      <xdr:row>75</xdr:row>
      <xdr:rowOff>19050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1270000" y="12776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29227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939800" y="1254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公債費を除く経常収支比率は、グループ内平均値を毎年上回っていますが、主に人件費及び物件費の経常収支比率が類似団体の平均値を上回っていることが主な原因と考えられます。</a:t>
          </a:r>
        </a:p>
        <a:p>
          <a:r>
            <a:rPr kumimoji="1" lang="ja-JP" altLang="en-US" sz="1300">
              <a:latin typeface="ＭＳ Ｐゴシック" panose="020B0600070205080204" pitchFamily="50" charset="-128"/>
              <a:ea typeface="ＭＳ Ｐゴシック" panose="020B0600070205080204" pitchFamily="50" charset="-128"/>
            </a:rPr>
            <a:t>　各欄記載の対策をそれぞれ行い、持続可能な財政運営を目指します。</a:t>
          </a:r>
        </a:p>
      </xdr:txBody>
    </xdr:sp>
    <xdr:clientData/>
  </xdr:twoCellAnchor>
  <xdr:oneCellAnchor>
    <xdr:from>
      <xdr:col>62</xdr:col>
      <xdr:colOff>6350</xdr:colOff>
      <xdr:row>69</xdr:row>
      <xdr:rowOff>107950</xdr:rowOff>
    </xdr:from>
    <xdr:ext cx="298543" cy="225703"/>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0" name="公債費以外グラフ枠">
          <a:extLst>
            <a:ext uri="{FF2B5EF4-FFF2-40B4-BE49-F238E27FC236}">
              <a16:creationId xmlns:a16="http://schemas.microsoft.com/office/drawing/2014/main" id="{00000000-0008-0000-0400-00009A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4535</xdr:rowOff>
    </xdr:from>
    <xdr:to>
      <xdr:col>82</xdr:col>
      <xdr:colOff>107950</xdr:colOff>
      <xdr:row>81</xdr:row>
      <xdr:rowOff>86179</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flipV="1">
          <a:off x="16510000" y="12520385"/>
          <a:ext cx="0" cy="14532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58256</xdr:rowOff>
    </xdr:from>
    <xdr:ext cx="762000" cy="259045"/>
    <xdr:sp macro="" textlink="">
      <xdr:nvSpPr>
        <xdr:cNvPr id="412" name="公債費以外最小値テキスト">
          <a:extLst>
            <a:ext uri="{FF2B5EF4-FFF2-40B4-BE49-F238E27FC236}">
              <a16:creationId xmlns:a16="http://schemas.microsoft.com/office/drawing/2014/main" id="{00000000-0008-0000-0400-00009C010000}"/>
            </a:ext>
          </a:extLst>
        </xdr:cNvPr>
        <xdr:cNvSpPr txBox="1"/>
      </xdr:nvSpPr>
      <xdr:spPr>
        <a:xfrm>
          <a:off x="165989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86179</xdr:rowOff>
    </xdr:from>
    <xdr:to>
      <xdr:col>82</xdr:col>
      <xdr:colOff>196850</xdr:colOff>
      <xdr:row>81</xdr:row>
      <xdr:rowOff>86179</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6421100" y="139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90912</xdr:rowOff>
    </xdr:from>
    <xdr:ext cx="762000" cy="259045"/>
    <xdr:sp macro="" textlink="">
      <xdr:nvSpPr>
        <xdr:cNvPr id="414" name="公債費以外最大値テキスト">
          <a:extLst>
            <a:ext uri="{FF2B5EF4-FFF2-40B4-BE49-F238E27FC236}">
              <a16:creationId xmlns:a16="http://schemas.microsoft.com/office/drawing/2014/main" id="{00000000-0008-0000-0400-00009E010000}"/>
            </a:ext>
          </a:extLst>
        </xdr:cNvPr>
        <xdr:cNvSpPr txBox="1"/>
      </xdr:nvSpPr>
      <xdr:spPr>
        <a:xfrm>
          <a:off x="16598900" y="12263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4535</xdr:rowOff>
    </xdr:from>
    <xdr:to>
      <xdr:col>82</xdr:col>
      <xdr:colOff>196850</xdr:colOff>
      <xdr:row>73</xdr:row>
      <xdr:rowOff>4535</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25203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81</xdr:row>
      <xdr:rowOff>86179</xdr:rowOff>
    </xdr:from>
    <xdr:to>
      <xdr:col>82</xdr:col>
      <xdr:colOff>107950</xdr:colOff>
      <xdr:row>82</xdr:row>
      <xdr:rowOff>12700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5671800" y="13973629"/>
          <a:ext cx="838200" cy="979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51906</xdr:rowOff>
    </xdr:from>
    <xdr:ext cx="762000" cy="259045"/>
    <xdr:sp macro="" textlink="">
      <xdr:nvSpPr>
        <xdr:cNvPr id="417" name="公債費以外平均値テキスト">
          <a:extLst>
            <a:ext uri="{FF2B5EF4-FFF2-40B4-BE49-F238E27FC236}">
              <a16:creationId xmlns:a16="http://schemas.microsoft.com/office/drawing/2014/main" id="{00000000-0008-0000-0400-0000A1010000}"/>
            </a:ext>
          </a:extLst>
        </xdr:cNvPr>
        <xdr:cNvSpPr txBox="1"/>
      </xdr:nvSpPr>
      <xdr:spPr>
        <a:xfrm>
          <a:off x="16598900" y="1308210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35379</xdr:rowOff>
    </xdr:from>
    <xdr:to>
      <xdr:col>82</xdr:col>
      <xdr:colOff>158750</xdr:colOff>
      <xdr:row>77</xdr:row>
      <xdr:rowOff>136979</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6459200" y="132370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81</xdr:row>
      <xdr:rowOff>118836</xdr:rowOff>
    </xdr:from>
    <xdr:to>
      <xdr:col>78</xdr:col>
      <xdr:colOff>69850</xdr:colOff>
      <xdr:row>82</xdr:row>
      <xdr:rowOff>12700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4782800" y="14006286"/>
          <a:ext cx="889000"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100693</xdr:rowOff>
    </xdr:from>
    <xdr:to>
      <xdr:col>78</xdr:col>
      <xdr:colOff>120650</xdr:colOff>
      <xdr:row>78</xdr:row>
      <xdr:rowOff>30843</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5621000" y="13302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41020</xdr:rowOff>
    </xdr:from>
    <xdr:ext cx="7366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5290800" y="130712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81</xdr:row>
      <xdr:rowOff>118836</xdr:rowOff>
    </xdr:from>
    <xdr:to>
      <xdr:col>73</xdr:col>
      <xdr:colOff>180975</xdr:colOff>
      <xdr:row>81</xdr:row>
      <xdr:rowOff>118836</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3893800" y="1400628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76</xdr:row>
      <xdr:rowOff>141514</xdr:rowOff>
    </xdr:from>
    <xdr:to>
      <xdr:col>74</xdr:col>
      <xdr:colOff>31750</xdr:colOff>
      <xdr:row>77</xdr:row>
      <xdr:rowOff>71664</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4732000" y="1317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81841</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4401800" y="12940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81</xdr:row>
      <xdr:rowOff>69850</xdr:rowOff>
    </xdr:from>
    <xdr:to>
      <xdr:col>69</xdr:col>
      <xdr:colOff>92075</xdr:colOff>
      <xdr:row>81</xdr:row>
      <xdr:rowOff>118836</xdr:rowOff>
    </xdr:to>
    <xdr:cxnSp macro="">
      <xdr:nvCxnSpPr>
        <xdr:cNvPr id="425" name="直線コネクタ 424">
          <a:extLst>
            <a:ext uri="{FF2B5EF4-FFF2-40B4-BE49-F238E27FC236}">
              <a16:creationId xmlns:a16="http://schemas.microsoft.com/office/drawing/2014/main" id="{00000000-0008-0000-0400-0000A9010000}"/>
            </a:ext>
          </a:extLst>
        </xdr:cNvPr>
        <xdr:cNvCxnSpPr/>
      </xdr:nvCxnSpPr>
      <xdr:spPr>
        <a:xfrm>
          <a:off x="13004800" y="13957300"/>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76</xdr:row>
      <xdr:rowOff>59871</xdr:rowOff>
    </xdr:from>
    <xdr:to>
      <xdr:col>69</xdr:col>
      <xdr:colOff>142875</xdr:colOff>
      <xdr:row>76</xdr:row>
      <xdr:rowOff>161471</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3843000" y="13090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199</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3512800" y="12858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76200</xdr:rowOff>
    </xdr:from>
    <xdr:to>
      <xdr:col>65</xdr:col>
      <xdr:colOff>53975</xdr:colOff>
      <xdr:row>77</xdr:row>
      <xdr:rowOff>6350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2954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16527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2623800" y="1287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81</xdr:row>
      <xdr:rowOff>35379</xdr:rowOff>
    </xdr:from>
    <xdr:to>
      <xdr:col>82</xdr:col>
      <xdr:colOff>158750</xdr:colOff>
      <xdr:row>81</xdr:row>
      <xdr:rowOff>136979</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6459200" y="13922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80</xdr:row>
      <xdr:rowOff>115406</xdr:rowOff>
    </xdr:from>
    <xdr:ext cx="762000" cy="259045"/>
    <xdr:sp macro="" textlink="">
      <xdr:nvSpPr>
        <xdr:cNvPr id="436" name="公債費以外該当値テキスト">
          <a:extLst>
            <a:ext uri="{FF2B5EF4-FFF2-40B4-BE49-F238E27FC236}">
              <a16:creationId xmlns:a16="http://schemas.microsoft.com/office/drawing/2014/main" id="{00000000-0008-0000-0400-0000B4010000}"/>
            </a:ext>
          </a:extLst>
        </xdr:cNvPr>
        <xdr:cNvSpPr txBox="1"/>
      </xdr:nvSpPr>
      <xdr:spPr>
        <a:xfrm>
          <a:off x="16598900" y="138314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81</xdr:row>
      <xdr:rowOff>133350</xdr:rowOff>
    </xdr:from>
    <xdr:to>
      <xdr:col>78</xdr:col>
      <xdr:colOff>120650</xdr:colOff>
      <xdr:row>82</xdr:row>
      <xdr:rowOff>63500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5621000" y="1402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82</xdr:row>
      <xdr:rowOff>48277</xdr:rowOff>
    </xdr:from>
    <xdr:ext cx="7366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5290800" y="14107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81</xdr:row>
      <xdr:rowOff>68036</xdr:rowOff>
    </xdr:from>
    <xdr:to>
      <xdr:col>74</xdr:col>
      <xdr:colOff>31750</xdr:colOff>
      <xdr:row>81</xdr:row>
      <xdr:rowOff>169636</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4732000" y="139554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154413</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4401800" y="14041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81</xdr:row>
      <xdr:rowOff>68036</xdr:rowOff>
    </xdr:from>
    <xdr:to>
      <xdr:col>69</xdr:col>
      <xdr:colOff>142875</xdr:colOff>
      <xdr:row>81</xdr:row>
      <xdr:rowOff>169636</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3843000" y="139554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154413</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3512800" y="14041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81</xdr:row>
      <xdr:rowOff>19050</xdr:rowOff>
    </xdr:from>
    <xdr:to>
      <xdr:col>65</xdr:col>
      <xdr:colOff>53975</xdr:colOff>
      <xdr:row>81</xdr:row>
      <xdr:rowOff>120650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2954000" y="1390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81</xdr:row>
      <xdr:rowOff>105427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2623800" y="1399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24141</xdr:rowOff>
    </xdr:from>
    <xdr:to>
      <xdr:col>29</xdr:col>
      <xdr:colOff>127000</xdr:colOff>
      <xdr:row>20</xdr:row>
      <xdr:rowOff>48568</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29166"/>
          <a:ext cx="0" cy="1396027"/>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20645</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97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48568</xdr:rowOff>
    </xdr:from>
    <xdr:to>
      <xdr:col>30</xdr:col>
      <xdr:colOff>25400</xdr:colOff>
      <xdr:row>20</xdr:row>
      <xdr:rowOff>48568</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2519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110518</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726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135,358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24141</xdr:rowOff>
    </xdr:from>
    <xdr:to>
      <xdr:col>30</xdr:col>
      <xdr:colOff>25400</xdr:colOff>
      <xdr:row>12</xdr:row>
      <xdr:rowOff>24141</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2916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15</xdr:row>
      <xdr:rowOff>97717</xdr:rowOff>
    </xdr:from>
    <xdr:to>
      <xdr:col>29</xdr:col>
      <xdr:colOff>127000</xdr:colOff>
      <xdr:row>15</xdr:row>
      <xdr:rowOff>101996</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2717092"/>
          <a:ext cx="647700" cy="427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17</xdr:row>
      <xdr:rowOff>44467</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30067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72390</xdr:rowOff>
    </xdr:from>
    <xdr:to>
      <xdr:col>29</xdr:col>
      <xdr:colOff>177800</xdr:colOff>
      <xdr:row>18</xdr:row>
      <xdr:rowOff>2540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15</xdr:row>
      <xdr:rowOff>97717</xdr:rowOff>
    </xdr:from>
    <xdr:to>
      <xdr:col>26</xdr:col>
      <xdr:colOff>50800</xdr:colOff>
      <xdr:row>15</xdr:row>
      <xdr:rowOff>116887</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flipV="1">
          <a:off x="4305300" y="2717092"/>
          <a:ext cx="698500" cy="1917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52992</xdr:rowOff>
    </xdr:from>
    <xdr:to>
      <xdr:col>26</xdr:col>
      <xdr:colOff>101600</xdr:colOff>
      <xdr:row>17</xdr:row>
      <xdr:rowOff>154592</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139369</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31016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15</xdr:row>
      <xdr:rowOff>116887</xdr:rowOff>
    </xdr:from>
    <xdr:to>
      <xdr:col>22</xdr:col>
      <xdr:colOff>114300</xdr:colOff>
      <xdr:row>15</xdr:row>
      <xdr:rowOff>143633</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flipV="1">
          <a:off x="3606800" y="2736262"/>
          <a:ext cx="698500" cy="2674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61156</xdr:rowOff>
    </xdr:from>
    <xdr:to>
      <xdr:col>22</xdr:col>
      <xdr:colOff>165100</xdr:colOff>
      <xdr:row>17</xdr:row>
      <xdr:rowOff>162756</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147533</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31098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15</xdr:row>
      <xdr:rowOff>143633</xdr:rowOff>
    </xdr:from>
    <xdr:to>
      <xdr:col>18</xdr:col>
      <xdr:colOff>177800</xdr:colOff>
      <xdr:row>15</xdr:row>
      <xdr:rowOff>161138</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flipV="1">
          <a:off x="2908300" y="2763008"/>
          <a:ext cx="698500" cy="1750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68243</xdr:rowOff>
    </xdr:from>
    <xdr:to>
      <xdr:col>19</xdr:col>
      <xdr:colOff>38100</xdr:colOff>
      <xdr:row>17</xdr:row>
      <xdr:rowOff>169843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154620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3116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82187</xdr:rowOff>
    </xdr:from>
    <xdr:to>
      <xdr:col>15</xdr:col>
      <xdr:colOff>101600</xdr:colOff>
      <xdr:row>17</xdr:row>
      <xdr:rowOff>12337</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28730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168564</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29593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51196</xdr:rowOff>
    </xdr:from>
    <xdr:to>
      <xdr:col>29</xdr:col>
      <xdr:colOff>177800</xdr:colOff>
      <xdr:row>15</xdr:row>
      <xdr:rowOff>152796</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267057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14</xdr:row>
      <xdr:rowOff>67723</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25156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46917</xdr:rowOff>
    </xdr:from>
    <xdr:to>
      <xdr:col>26</xdr:col>
      <xdr:colOff>101600</xdr:colOff>
      <xdr:row>15</xdr:row>
      <xdr:rowOff>148517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266629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158694</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24351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66087</xdr:rowOff>
    </xdr:from>
    <xdr:to>
      <xdr:col>22</xdr:col>
      <xdr:colOff>165100</xdr:colOff>
      <xdr:row>15</xdr:row>
      <xdr:rowOff>167687</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26854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6414</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24543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92833</xdr:rowOff>
    </xdr:from>
    <xdr:to>
      <xdr:col>19</xdr:col>
      <xdr:colOff>38100</xdr:colOff>
      <xdr:row>16</xdr:row>
      <xdr:rowOff>22983</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271220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33160</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24810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110338</xdr:rowOff>
    </xdr:from>
    <xdr:to>
      <xdr:col>15</xdr:col>
      <xdr:colOff>101600</xdr:colOff>
      <xdr:row>16</xdr:row>
      <xdr:rowOff>40488</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272971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50665</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24985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108072</xdr:rowOff>
    </xdr:from>
    <xdr:to>
      <xdr:col>29</xdr:col>
      <xdr:colOff>127000</xdr:colOff>
      <xdr:row>37</xdr:row>
      <xdr:rowOff>155301</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32622"/>
          <a:ext cx="0" cy="124737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127378</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20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155301</xdr:rowOff>
    </xdr:from>
    <xdr:to>
      <xdr:col>30</xdr:col>
      <xdr:colOff>25400</xdr:colOff>
      <xdr:row>37</xdr:row>
      <xdr:rowOff>155301</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8000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22999</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76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108072</xdr:rowOff>
    </xdr:from>
    <xdr:to>
      <xdr:col>30</xdr:col>
      <xdr:colOff>25400</xdr:colOff>
      <xdr:row>33</xdr:row>
      <xdr:rowOff>108072</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3262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312395</xdr:rowOff>
    </xdr:from>
    <xdr:to>
      <xdr:col>29</xdr:col>
      <xdr:colOff>127000</xdr:colOff>
      <xdr:row>36</xdr:row>
      <xdr:rowOff>38715</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922745"/>
          <a:ext cx="647700" cy="6922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88018</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35546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242941</xdr:rowOff>
    </xdr:from>
    <xdr:to>
      <xdr:col>29</xdr:col>
      <xdr:colOff>177800</xdr:colOff>
      <xdr:row>35</xdr:row>
      <xdr:rowOff>1641</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36</xdr:row>
      <xdr:rowOff>13066</xdr:rowOff>
    </xdr:from>
    <xdr:to>
      <xdr:col>26</xdr:col>
      <xdr:colOff>50800</xdr:colOff>
      <xdr:row>36</xdr:row>
      <xdr:rowOff>38715</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966316"/>
          <a:ext cx="698500" cy="2564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275036</xdr:rowOff>
    </xdr:from>
    <xdr:to>
      <xdr:col>26</xdr:col>
      <xdr:colOff>101600</xdr:colOff>
      <xdr:row>35</xdr:row>
      <xdr:rowOff>33736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43913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3113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316052</xdr:rowOff>
    </xdr:from>
    <xdr:to>
      <xdr:col>22</xdr:col>
      <xdr:colOff>114300</xdr:colOff>
      <xdr:row>36</xdr:row>
      <xdr:rowOff>13066</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926402"/>
          <a:ext cx="698500" cy="3991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242529</xdr:rowOff>
    </xdr:from>
    <xdr:to>
      <xdr:col>22</xdr:col>
      <xdr:colOff>165100</xdr:colOff>
      <xdr:row>35</xdr:row>
      <xdr:rowOff>1229</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11406</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278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269555</xdr:rowOff>
    </xdr:from>
    <xdr:to>
      <xdr:col>18</xdr:col>
      <xdr:colOff>177800</xdr:colOff>
      <xdr:row>35</xdr:row>
      <xdr:rowOff>316052</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879905"/>
          <a:ext cx="698500" cy="4649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138654</xdr:rowOff>
    </xdr:from>
    <xdr:to>
      <xdr:col>19</xdr:col>
      <xdr:colOff>38100</xdr:colOff>
      <xdr:row>34</xdr:row>
      <xdr:rowOff>240254</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4061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250431</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1749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148209</xdr:rowOff>
    </xdr:from>
    <xdr:to>
      <xdr:col>15</xdr:col>
      <xdr:colOff>101600</xdr:colOff>
      <xdr:row>34</xdr:row>
      <xdr:rowOff>249810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415659"/>
          <a:ext cx="101600" cy="101601"/>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259986</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1845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32,175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261595</xdr:rowOff>
    </xdr:from>
    <xdr:to>
      <xdr:col>29</xdr:col>
      <xdr:colOff>177800</xdr:colOff>
      <xdr:row>36</xdr:row>
      <xdr:rowOff>20295</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87194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233672</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8440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330815</xdr:rowOff>
    </xdr:from>
    <xdr:to>
      <xdr:col>26</xdr:col>
      <xdr:colOff>101600</xdr:colOff>
      <xdr:row>36</xdr:row>
      <xdr:rowOff>89515</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94116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74292</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0275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305166</xdr:rowOff>
    </xdr:from>
    <xdr:to>
      <xdr:col>22</xdr:col>
      <xdr:colOff>165100</xdr:colOff>
      <xdr:row>36</xdr:row>
      <xdr:rowOff>63866</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91551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48643</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0018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265252</xdr:rowOff>
    </xdr:from>
    <xdr:to>
      <xdr:col>19</xdr:col>
      <xdr:colOff>38100</xdr:colOff>
      <xdr:row>36</xdr:row>
      <xdr:rowOff>23952</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87560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8729</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9619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218755</xdr:rowOff>
    </xdr:from>
    <xdr:to>
      <xdr:col>15</xdr:col>
      <xdr:colOff>101600</xdr:colOff>
      <xdr:row>35</xdr:row>
      <xdr:rowOff>320355</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82910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305132</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9154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973,922
959,812
1,876.78
492,818,320
478,524,231
9,781,439
261,686,857
860,538,903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197.6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94731</xdr:rowOff>
    </xdr:from>
    <xdr:to>
      <xdr:col>24</xdr:col>
      <xdr:colOff>62865</xdr:colOff>
      <xdr:row>39</xdr:row>
      <xdr:rowOff>163213</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8231"/>
          <a:ext cx="1270" cy="16115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167040</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8535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163213</xdr:rowOff>
    </xdr:from>
    <xdr:to>
      <xdr:col>24</xdr:col>
      <xdr:colOff>152400</xdr:colOff>
      <xdr:row>39</xdr:row>
      <xdr:rowOff>163213</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8497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41408</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3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147,377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94731</xdr:rowOff>
    </xdr:from>
    <xdr:to>
      <xdr:col>24</xdr:col>
      <xdr:colOff>152400</xdr:colOff>
      <xdr:row>30</xdr:row>
      <xdr:rowOff>94731</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8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94209</xdr:rowOff>
    </xdr:from>
    <xdr:to>
      <xdr:col>24</xdr:col>
      <xdr:colOff>63500</xdr:colOff>
      <xdr:row>34</xdr:row>
      <xdr:rowOff>105802</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5923509"/>
          <a:ext cx="838200" cy="11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102433</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27463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124006</xdr:rowOff>
    </xdr:from>
    <xdr:to>
      <xdr:col>24</xdr:col>
      <xdr:colOff>114300</xdr:colOff>
      <xdr:row>37</xdr:row>
      <xdr:rowOff>54156</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94209</xdr:rowOff>
    </xdr:from>
    <xdr:to>
      <xdr:col>19</xdr:col>
      <xdr:colOff>177800</xdr:colOff>
      <xdr:row>34</xdr:row>
      <xdr:rowOff>109753</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923509"/>
          <a:ext cx="889000" cy="15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104543</xdr:rowOff>
    </xdr:from>
    <xdr:to>
      <xdr:col>20</xdr:col>
      <xdr:colOff>38100</xdr:colOff>
      <xdr:row>37</xdr:row>
      <xdr:rowOff>34693</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37</xdr:row>
      <xdr:rowOff>25820</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3694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109753</xdr:rowOff>
    </xdr:from>
    <xdr:to>
      <xdr:col>15</xdr:col>
      <xdr:colOff>50800</xdr:colOff>
      <xdr:row>34</xdr:row>
      <xdr:rowOff>141855</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939053"/>
          <a:ext cx="889000" cy="32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124333</xdr:rowOff>
    </xdr:from>
    <xdr:to>
      <xdr:col>15</xdr:col>
      <xdr:colOff>101600</xdr:colOff>
      <xdr:row>37</xdr:row>
      <xdr:rowOff>54483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37</xdr:row>
      <xdr:rowOff>45610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3892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141855</xdr:rowOff>
    </xdr:from>
    <xdr:to>
      <xdr:col>10</xdr:col>
      <xdr:colOff>114300</xdr:colOff>
      <xdr:row>34</xdr:row>
      <xdr:rowOff>159131</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971155"/>
          <a:ext cx="889000" cy="172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137951</xdr:rowOff>
    </xdr:from>
    <xdr:to>
      <xdr:col>10</xdr:col>
      <xdr:colOff>165100</xdr:colOff>
      <xdr:row>37</xdr:row>
      <xdr:rowOff>68101</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31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59228</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4028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105033</xdr:rowOff>
    </xdr:from>
    <xdr:to>
      <xdr:col>6</xdr:col>
      <xdr:colOff>38100</xdr:colOff>
      <xdr:row>36</xdr:row>
      <xdr:rowOff>35183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105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26310</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198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55002</xdr:rowOff>
    </xdr:from>
    <xdr:to>
      <xdr:col>24</xdr:col>
      <xdr:colOff>114300</xdr:colOff>
      <xdr:row>34</xdr:row>
      <xdr:rowOff>156602</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8843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77879</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7357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43409</xdr:rowOff>
    </xdr:from>
    <xdr:to>
      <xdr:col>20</xdr:col>
      <xdr:colOff>38100</xdr:colOff>
      <xdr:row>34</xdr:row>
      <xdr:rowOff>145009</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872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32</xdr:row>
      <xdr:rowOff>161536</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6479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58953</xdr:rowOff>
    </xdr:from>
    <xdr:to>
      <xdr:col>15</xdr:col>
      <xdr:colOff>101600</xdr:colOff>
      <xdr:row>34</xdr:row>
      <xdr:rowOff>160553</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888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5630</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6634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91055</xdr:rowOff>
    </xdr:from>
    <xdr:to>
      <xdr:col>10</xdr:col>
      <xdr:colOff>165100</xdr:colOff>
      <xdr:row>35</xdr:row>
      <xdr:rowOff>21205</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920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37732</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6955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108331</xdr:rowOff>
    </xdr:from>
    <xdr:to>
      <xdr:col>6</xdr:col>
      <xdr:colOff>38100</xdr:colOff>
      <xdr:row>35</xdr:row>
      <xdr:rowOff>38481</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9376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33</xdr:row>
      <xdr:rowOff>55008</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7128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60</xdr:row>
      <xdr:rowOff>111777</xdr:rowOff>
    </xdr:from>
    <xdr:ext cx="46717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94821" y="1039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物件費グラフ枠">
          <a:extLst>
            <a:ext uri="{FF2B5EF4-FFF2-40B4-BE49-F238E27FC236}">
              <a16:creationId xmlns:a16="http://schemas.microsoft.com/office/drawing/2014/main" id="{00000000-0008-0000-06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9246</xdr:rowOff>
    </xdr:from>
    <xdr:to>
      <xdr:col>24</xdr:col>
      <xdr:colOff>62865</xdr:colOff>
      <xdr:row>57</xdr:row>
      <xdr:rowOff>135737</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V="1">
          <a:off x="4633595" y="8753196"/>
          <a:ext cx="1270" cy="1155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139564</xdr:rowOff>
    </xdr:from>
    <xdr:ext cx="534377" cy="259045"/>
    <xdr:sp macro="" textlink="">
      <xdr:nvSpPr>
        <xdr:cNvPr id="115" name="物件費最小値テキスト">
          <a:extLst>
            <a:ext uri="{FF2B5EF4-FFF2-40B4-BE49-F238E27FC236}">
              <a16:creationId xmlns:a16="http://schemas.microsoft.com/office/drawing/2014/main" id="{00000000-0008-0000-0600-000073000000}"/>
            </a:ext>
          </a:extLst>
        </xdr:cNvPr>
        <xdr:cNvSpPr txBox="1"/>
      </xdr:nvSpPr>
      <xdr:spPr>
        <a:xfrm>
          <a:off x="4686300" y="9912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135737</xdr:rowOff>
    </xdr:from>
    <xdr:to>
      <xdr:col>24</xdr:col>
      <xdr:colOff>152400</xdr:colOff>
      <xdr:row>57</xdr:row>
      <xdr:rowOff>135737</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9083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127373</xdr:rowOff>
    </xdr:from>
    <xdr:ext cx="534377" cy="259045"/>
    <xdr:sp macro="" textlink="">
      <xdr:nvSpPr>
        <xdr:cNvPr id="117" name="物件費最大値テキスト">
          <a:extLst>
            <a:ext uri="{FF2B5EF4-FFF2-40B4-BE49-F238E27FC236}">
              <a16:creationId xmlns:a16="http://schemas.microsoft.com/office/drawing/2014/main" id="{00000000-0008-0000-0600-000075000000}"/>
            </a:ext>
          </a:extLst>
        </xdr:cNvPr>
        <xdr:cNvSpPr txBox="1"/>
      </xdr:nvSpPr>
      <xdr:spPr>
        <a:xfrm>
          <a:off x="4686300" y="8528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9246</xdr:rowOff>
    </xdr:from>
    <xdr:to>
      <xdr:col>24</xdr:col>
      <xdr:colOff>152400</xdr:colOff>
      <xdr:row>51</xdr:row>
      <xdr:rowOff>9246</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4546600" y="87531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61823</xdr:rowOff>
    </xdr:from>
    <xdr:to>
      <xdr:col>24</xdr:col>
      <xdr:colOff>63500</xdr:colOff>
      <xdr:row>54</xdr:row>
      <xdr:rowOff>66396</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3797300" y="9320123"/>
          <a:ext cx="838200" cy="4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72738</xdr:rowOff>
    </xdr:from>
    <xdr:ext cx="534377" cy="259045"/>
    <xdr:sp macro="" textlink="">
      <xdr:nvSpPr>
        <xdr:cNvPr id="120" name="物件費平均値テキスト">
          <a:extLst>
            <a:ext uri="{FF2B5EF4-FFF2-40B4-BE49-F238E27FC236}">
              <a16:creationId xmlns:a16="http://schemas.microsoft.com/office/drawing/2014/main" id="{00000000-0008-0000-0600-000078000000}"/>
            </a:ext>
          </a:extLst>
        </xdr:cNvPr>
        <xdr:cNvSpPr txBox="1"/>
      </xdr:nvSpPr>
      <xdr:spPr>
        <a:xfrm>
          <a:off x="4686300" y="95024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94311</xdr:rowOff>
    </xdr:from>
    <xdr:to>
      <xdr:col>24</xdr:col>
      <xdr:colOff>114300</xdr:colOff>
      <xdr:row>56</xdr:row>
      <xdr:rowOff>24461</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4584700" y="9524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54</xdr:row>
      <xdr:rowOff>66396</xdr:rowOff>
    </xdr:from>
    <xdr:to>
      <xdr:col>19</xdr:col>
      <xdr:colOff>177800</xdr:colOff>
      <xdr:row>54</xdr:row>
      <xdr:rowOff>108306</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2908300" y="9324696"/>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113741</xdr:rowOff>
    </xdr:from>
    <xdr:to>
      <xdr:col>20</xdr:col>
      <xdr:colOff>38100</xdr:colOff>
      <xdr:row>57</xdr:row>
      <xdr:rowOff>43891</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3746500" y="9714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35018</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3517411" y="9807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54</xdr:row>
      <xdr:rowOff>14580</xdr:rowOff>
    </xdr:from>
    <xdr:to>
      <xdr:col>15</xdr:col>
      <xdr:colOff>50800</xdr:colOff>
      <xdr:row>54</xdr:row>
      <xdr:rowOff>108306</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a:off x="2019300" y="9272880"/>
          <a:ext cx="889000" cy="93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128905</xdr:rowOff>
    </xdr:from>
    <xdr:to>
      <xdr:col>15</xdr:col>
      <xdr:colOff>101600</xdr:colOff>
      <xdr:row>57</xdr:row>
      <xdr:rowOff>59055</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2857500" y="9730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50182</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2641111" y="9822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53</xdr:row>
      <xdr:rowOff>112802</xdr:rowOff>
    </xdr:from>
    <xdr:to>
      <xdr:col>10</xdr:col>
      <xdr:colOff>114300</xdr:colOff>
      <xdr:row>54</xdr:row>
      <xdr:rowOff>14580</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a:off x="1130300" y="9199652"/>
          <a:ext cx="889000" cy="73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144526</xdr:rowOff>
    </xdr:from>
    <xdr:to>
      <xdr:col>10</xdr:col>
      <xdr:colOff>165100</xdr:colOff>
      <xdr:row>57</xdr:row>
      <xdr:rowOff>74676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968500" y="9745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65803</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752111" y="9838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70231</xdr:rowOff>
    </xdr:from>
    <xdr:to>
      <xdr:col>6</xdr:col>
      <xdr:colOff>38100</xdr:colOff>
      <xdr:row>58</xdr:row>
      <xdr:rowOff>381</xdr:rowOff>
    </xdr:to>
    <xdr:sp macro="" textlink="">
      <xdr:nvSpPr>
        <xdr:cNvPr id="131" name="フローチャート: 判断 130">
          <a:extLst>
            <a:ext uri="{FF2B5EF4-FFF2-40B4-BE49-F238E27FC236}">
              <a16:creationId xmlns:a16="http://schemas.microsoft.com/office/drawing/2014/main" id="{00000000-0008-0000-0600-000083000000}"/>
            </a:ext>
          </a:extLst>
        </xdr:cNvPr>
        <xdr:cNvSpPr/>
      </xdr:nvSpPr>
      <xdr:spPr>
        <a:xfrm>
          <a:off x="1079500" y="98428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162958</xdr:rowOff>
    </xdr:from>
    <xdr:ext cx="534377"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863111" y="99356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11023</xdr:rowOff>
    </xdr:from>
    <xdr:to>
      <xdr:col>24</xdr:col>
      <xdr:colOff>114300</xdr:colOff>
      <xdr:row>54</xdr:row>
      <xdr:rowOff>112623</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4584700" y="9269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33900</xdr:rowOff>
    </xdr:from>
    <xdr:ext cx="534377" cy="259045"/>
    <xdr:sp macro="" textlink="">
      <xdr:nvSpPr>
        <xdr:cNvPr id="139" name="物件費該当値テキスト">
          <a:extLst>
            <a:ext uri="{FF2B5EF4-FFF2-40B4-BE49-F238E27FC236}">
              <a16:creationId xmlns:a16="http://schemas.microsoft.com/office/drawing/2014/main" id="{00000000-0008-0000-0600-00008B000000}"/>
            </a:ext>
          </a:extLst>
        </xdr:cNvPr>
        <xdr:cNvSpPr txBox="1"/>
      </xdr:nvSpPr>
      <xdr:spPr>
        <a:xfrm>
          <a:off x="4686300" y="91207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54</xdr:row>
      <xdr:rowOff>15596</xdr:rowOff>
    </xdr:from>
    <xdr:to>
      <xdr:col>20</xdr:col>
      <xdr:colOff>38100</xdr:colOff>
      <xdr:row>54</xdr:row>
      <xdr:rowOff>117196</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3746500" y="92738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52</xdr:row>
      <xdr:rowOff>133723</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3517411" y="9049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54</xdr:row>
      <xdr:rowOff>57506</xdr:rowOff>
    </xdr:from>
    <xdr:to>
      <xdr:col>15</xdr:col>
      <xdr:colOff>101600</xdr:colOff>
      <xdr:row>54</xdr:row>
      <xdr:rowOff>159106</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2857500" y="9315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53</xdr:row>
      <xdr:rowOff>4183</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2641111" y="90910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53</xdr:row>
      <xdr:rowOff>135230</xdr:rowOff>
    </xdr:from>
    <xdr:to>
      <xdr:col>10</xdr:col>
      <xdr:colOff>165100</xdr:colOff>
      <xdr:row>54</xdr:row>
      <xdr:rowOff>65380</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968500" y="9222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52</xdr:row>
      <xdr:rowOff>81907</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1752111" y="89973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53</xdr:row>
      <xdr:rowOff>62002</xdr:rowOff>
    </xdr:from>
    <xdr:to>
      <xdr:col>6</xdr:col>
      <xdr:colOff>38100</xdr:colOff>
      <xdr:row>53</xdr:row>
      <xdr:rowOff>163602</xdr:rowOff>
    </xdr:to>
    <xdr:sp macro="" textlink="">
      <xdr:nvSpPr>
        <xdr:cNvPr id="146" name="楕円 145">
          <a:extLst>
            <a:ext uri="{FF2B5EF4-FFF2-40B4-BE49-F238E27FC236}">
              <a16:creationId xmlns:a16="http://schemas.microsoft.com/office/drawing/2014/main" id="{00000000-0008-0000-0600-000092000000}"/>
            </a:ext>
          </a:extLst>
        </xdr:cNvPr>
        <xdr:cNvSpPr/>
      </xdr:nvSpPr>
      <xdr:spPr>
        <a:xfrm>
          <a:off x="1079500" y="9148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52</xdr:row>
      <xdr:rowOff>8679</xdr:rowOff>
    </xdr:from>
    <xdr:ext cx="534377" cy="259045"/>
    <xdr:sp macro="" textlink="">
      <xdr:nvSpPr>
        <xdr:cNvPr id="147" name="テキスト ボックス 146">
          <a:extLst>
            <a:ext uri="{FF2B5EF4-FFF2-40B4-BE49-F238E27FC236}">
              <a16:creationId xmlns:a16="http://schemas.microsoft.com/office/drawing/2014/main" id="{00000000-0008-0000-0600-000093000000}"/>
            </a:ext>
          </a:extLst>
        </xdr:cNvPr>
        <xdr:cNvSpPr txBox="1"/>
      </xdr:nvSpPr>
      <xdr:spPr>
        <a:xfrm>
          <a:off x="863111" y="8924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69215</xdr:rowOff>
    </xdr:from>
    <xdr:to>
      <xdr:col>24</xdr:col>
      <xdr:colOff>62865</xdr:colOff>
      <xdr:row>78</xdr:row>
      <xdr:rowOff>62167</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242165"/>
          <a:ext cx="1270" cy="11931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65994</xdr:rowOff>
    </xdr:from>
    <xdr:ext cx="469744"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4390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62167</xdr:rowOff>
    </xdr:from>
    <xdr:to>
      <xdr:col>24</xdr:col>
      <xdr:colOff>152400</xdr:colOff>
      <xdr:row>78</xdr:row>
      <xdr:rowOff>62167</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4352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15892</xdr:rowOff>
    </xdr:from>
    <xdr:ext cx="469744"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2017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69215</xdr:rowOff>
    </xdr:from>
    <xdr:to>
      <xdr:col>24</xdr:col>
      <xdr:colOff>152400</xdr:colOff>
      <xdr:row>71</xdr:row>
      <xdr:rowOff>69215</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2421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73</xdr:row>
      <xdr:rowOff>88265</xdr:rowOff>
    </xdr:from>
    <xdr:to>
      <xdr:col>24</xdr:col>
      <xdr:colOff>63500</xdr:colOff>
      <xdr:row>74</xdr:row>
      <xdr:rowOff>64833</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3797300" y="12604115"/>
          <a:ext cx="838200" cy="148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71899</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27591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93472</xdr:rowOff>
    </xdr:from>
    <xdr:to>
      <xdr:col>24</xdr:col>
      <xdr:colOff>114300</xdr:colOff>
      <xdr:row>75</xdr:row>
      <xdr:rowOff>23622</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73</xdr:row>
      <xdr:rowOff>88265</xdr:rowOff>
    </xdr:from>
    <xdr:to>
      <xdr:col>19</xdr:col>
      <xdr:colOff>177800</xdr:colOff>
      <xdr:row>73</xdr:row>
      <xdr:rowOff>89598</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908300" y="12604115"/>
          <a:ext cx="889000" cy="1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13652</xdr:rowOff>
    </xdr:from>
    <xdr:to>
      <xdr:col>20</xdr:col>
      <xdr:colOff>38100</xdr:colOff>
      <xdr:row>76</xdr:row>
      <xdr:rowOff>115252</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106379</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3136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73</xdr:row>
      <xdr:rowOff>34734</xdr:rowOff>
    </xdr:from>
    <xdr:to>
      <xdr:col>15</xdr:col>
      <xdr:colOff>50800</xdr:colOff>
      <xdr:row>73</xdr:row>
      <xdr:rowOff>89598</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2019300" y="12550584"/>
          <a:ext cx="8890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36703</xdr:rowOff>
    </xdr:from>
    <xdr:to>
      <xdr:col>15</xdr:col>
      <xdr:colOff>101600</xdr:colOff>
      <xdr:row>75</xdr:row>
      <xdr:rowOff>138303</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129430</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2988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73</xdr:row>
      <xdr:rowOff>34734</xdr:rowOff>
    </xdr:from>
    <xdr:to>
      <xdr:col>10</xdr:col>
      <xdr:colOff>114300</xdr:colOff>
      <xdr:row>73</xdr:row>
      <xdr:rowOff>56452</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flipV="1">
          <a:off x="1130300" y="12550584"/>
          <a:ext cx="889000" cy="21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2604</xdr:rowOff>
    </xdr:from>
    <xdr:to>
      <xdr:col>10</xdr:col>
      <xdr:colOff>165100</xdr:colOff>
      <xdr:row>75</xdr:row>
      <xdr:rowOff>104204</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2861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95331</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29540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69469</xdr:rowOff>
    </xdr:from>
    <xdr:to>
      <xdr:col>6</xdr:col>
      <xdr:colOff>38100</xdr:colOff>
      <xdr:row>75</xdr:row>
      <xdr:rowOff>171069</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2928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162196</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30209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14033</xdr:rowOff>
    </xdr:from>
    <xdr:to>
      <xdr:col>24</xdr:col>
      <xdr:colOff>114300</xdr:colOff>
      <xdr:row>74</xdr:row>
      <xdr:rowOff>115633</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2701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36910</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25527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73</xdr:row>
      <xdr:rowOff>37465</xdr:rowOff>
    </xdr:from>
    <xdr:to>
      <xdr:col>20</xdr:col>
      <xdr:colOff>38100</xdr:colOff>
      <xdr:row>73</xdr:row>
      <xdr:rowOff>139065</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2553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71</xdr:row>
      <xdr:rowOff>155592</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23285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73</xdr:row>
      <xdr:rowOff>38798</xdr:rowOff>
    </xdr:from>
    <xdr:to>
      <xdr:col>15</xdr:col>
      <xdr:colOff>101600</xdr:colOff>
      <xdr:row>73</xdr:row>
      <xdr:rowOff>140398</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2554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71</xdr:row>
      <xdr:rowOff>156925</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2329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72</xdr:row>
      <xdr:rowOff>155384</xdr:rowOff>
    </xdr:from>
    <xdr:to>
      <xdr:col>10</xdr:col>
      <xdr:colOff>165100</xdr:colOff>
      <xdr:row>73</xdr:row>
      <xdr:rowOff>85534</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2499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71</xdr:row>
      <xdr:rowOff>102061</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22750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73</xdr:row>
      <xdr:rowOff>5652</xdr:rowOff>
    </xdr:from>
    <xdr:to>
      <xdr:col>6</xdr:col>
      <xdr:colOff>38100</xdr:colOff>
      <xdr:row>73</xdr:row>
      <xdr:rowOff>107252</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2521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71</xdr:row>
      <xdr:rowOff>123779</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95428" y="122967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153188</xdr:rowOff>
    </xdr:from>
    <xdr:to>
      <xdr:col>24</xdr:col>
      <xdr:colOff>62865</xdr:colOff>
      <xdr:row>99</xdr:row>
      <xdr:rowOff>113867</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755138"/>
          <a:ext cx="1270" cy="13322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117694</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7091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113867</xdr:rowOff>
    </xdr:from>
    <xdr:to>
      <xdr:col>24</xdr:col>
      <xdr:colOff>152400</xdr:colOff>
      <xdr:row>99</xdr:row>
      <xdr:rowOff>113867</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7087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99865</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530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21,573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153188</xdr:rowOff>
    </xdr:from>
    <xdr:to>
      <xdr:col>24</xdr:col>
      <xdr:colOff>152400</xdr:colOff>
      <xdr:row>91</xdr:row>
      <xdr:rowOff>153188</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7551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134062</xdr:rowOff>
    </xdr:from>
    <xdr:to>
      <xdr:col>24</xdr:col>
      <xdr:colOff>63500</xdr:colOff>
      <xdr:row>96</xdr:row>
      <xdr:rowOff>153339</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3797300" y="16593262"/>
          <a:ext cx="838200" cy="19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54551</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34230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31674</xdr:rowOff>
    </xdr:from>
    <xdr:to>
      <xdr:col>24</xdr:col>
      <xdr:colOff>114300</xdr:colOff>
      <xdr:row>96</xdr:row>
      <xdr:rowOff>133274</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153339</xdr:rowOff>
    </xdr:from>
    <xdr:to>
      <xdr:col>19</xdr:col>
      <xdr:colOff>177800</xdr:colOff>
      <xdr:row>97</xdr:row>
      <xdr:rowOff>2236</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6612539"/>
          <a:ext cx="889000" cy="20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44780</xdr:rowOff>
    </xdr:from>
    <xdr:to>
      <xdr:col>20</xdr:col>
      <xdr:colOff>38100</xdr:colOff>
      <xdr:row>96</xdr:row>
      <xdr:rowOff>146380</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162907</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6279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2236</xdr:rowOff>
    </xdr:from>
    <xdr:to>
      <xdr:col>15</xdr:col>
      <xdr:colOff>50800</xdr:colOff>
      <xdr:row>97</xdr:row>
      <xdr:rowOff>13284</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6632886"/>
          <a:ext cx="889000" cy="11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68174</xdr:rowOff>
    </xdr:from>
    <xdr:to>
      <xdr:col>15</xdr:col>
      <xdr:colOff>101600</xdr:colOff>
      <xdr:row>96</xdr:row>
      <xdr:rowOff>169774</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14851</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302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13284</xdr:rowOff>
    </xdr:from>
    <xdr:to>
      <xdr:col>10</xdr:col>
      <xdr:colOff>114300</xdr:colOff>
      <xdr:row>97</xdr:row>
      <xdr:rowOff>32486</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1130300" y="16643934"/>
          <a:ext cx="889000" cy="19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51791</xdr:rowOff>
    </xdr:from>
    <xdr:to>
      <xdr:col>10</xdr:col>
      <xdr:colOff>165100</xdr:colOff>
      <xdr:row>96</xdr:row>
      <xdr:rowOff>153391</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169918</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286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127457</xdr:rowOff>
    </xdr:from>
    <xdr:to>
      <xdr:col>6</xdr:col>
      <xdr:colOff>38100</xdr:colOff>
      <xdr:row>97</xdr:row>
      <xdr:rowOff>57607</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58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95</xdr:row>
      <xdr:rowOff>74134</xdr:rowOff>
    </xdr:from>
    <xdr:ext cx="469744"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95428" y="16361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83262</xdr:rowOff>
    </xdr:from>
    <xdr:to>
      <xdr:col>24</xdr:col>
      <xdr:colOff>114300</xdr:colOff>
      <xdr:row>97</xdr:row>
      <xdr:rowOff>13412</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6542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61689</xdr:rowOff>
    </xdr:from>
    <xdr:ext cx="534377"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65208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102539</xdr:rowOff>
    </xdr:from>
    <xdr:to>
      <xdr:col>20</xdr:col>
      <xdr:colOff>38100</xdr:colOff>
      <xdr:row>97</xdr:row>
      <xdr:rowOff>32689</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6561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23816</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17411" y="166544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122886</xdr:rowOff>
    </xdr:from>
    <xdr:to>
      <xdr:col>15</xdr:col>
      <xdr:colOff>101600</xdr:colOff>
      <xdr:row>97</xdr:row>
      <xdr:rowOff>53036</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6582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44163</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41111" y="166748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133934</xdr:rowOff>
    </xdr:from>
    <xdr:to>
      <xdr:col>10</xdr:col>
      <xdr:colOff>165100</xdr:colOff>
      <xdr:row>97</xdr:row>
      <xdr:rowOff>64084</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6593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55211</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84428" y="166858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153136</xdr:rowOff>
    </xdr:from>
    <xdr:to>
      <xdr:col>6</xdr:col>
      <xdr:colOff>38100</xdr:colOff>
      <xdr:row>97</xdr:row>
      <xdr:rowOff>83286</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612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74413</xdr:rowOff>
    </xdr:from>
    <xdr:ext cx="469744"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95428" y="167050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37</xdr:row>
      <xdr:rowOff>168927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512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35</xdr:row>
      <xdr:rowOff>54627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111777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168927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補助費等グラフ枠">
          <a:extLst>
            <a:ext uri="{FF2B5EF4-FFF2-40B4-BE49-F238E27FC236}">
              <a16:creationId xmlns:a16="http://schemas.microsoft.com/office/drawing/2014/main" id="{00000000-0008-0000-06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153896</xdr:rowOff>
    </xdr:from>
    <xdr:to>
      <xdr:col>54</xdr:col>
      <xdr:colOff>189865</xdr:colOff>
      <xdr:row>35</xdr:row>
      <xdr:rowOff>74457</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flipV="1">
          <a:off x="10475595" y="5297396"/>
          <a:ext cx="1270" cy="7778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78284</xdr:rowOff>
    </xdr:from>
    <xdr:ext cx="599010" cy="259045"/>
    <xdr:sp macro="" textlink="">
      <xdr:nvSpPr>
        <xdr:cNvPr id="281" name="補助費等最小値テキスト">
          <a:extLst>
            <a:ext uri="{FF2B5EF4-FFF2-40B4-BE49-F238E27FC236}">
              <a16:creationId xmlns:a16="http://schemas.microsoft.com/office/drawing/2014/main" id="{00000000-0008-0000-0600-000019010000}"/>
            </a:ext>
          </a:extLst>
        </xdr:cNvPr>
        <xdr:cNvSpPr txBox="1"/>
      </xdr:nvSpPr>
      <xdr:spPr>
        <a:xfrm>
          <a:off x="10528300" y="60790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125,354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74457</xdr:rowOff>
    </xdr:from>
    <xdr:to>
      <xdr:col>55</xdr:col>
      <xdr:colOff>88900</xdr:colOff>
      <xdr:row>35</xdr:row>
      <xdr:rowOff>74457</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10388600" y="60752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100573</xdr:rowOff>
    </xdr:from>
    <xdr:ext cx="599010" cy="259045"/>
    <xdr:sp macro="" textlink="">
      <xdr:nvSpPr>
        <xdr:cNvPr id="283" name="補助費等最大値テキスト">
          <a:extLst>
            <a:ext uri="{FF2B5EF4-FFF2-40B4-BE49-F238E27FC236}">
              <a16:creationId xmlns:a16="http://schemas.microsoft.com/office/drawing/2014/main" id="{00000000-0008-0000-0600-00001B010000}"/>
            </a:ext>
          </a:extLst>
        </xdr:cNvPr>
        <xdr:cNvSpPr txBox="1"/>
      </xdr:nvSpPr>
      <xdr:spPr>
        <a:xfrm>
          <a:off x="10528300" y="5072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159,379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153896</xdr:rowOff>
    </xdr:from>
    <xdr:to>
      <xdr:col>55</xdr:col>
      <xdr:colOff>88900</xdr:colOff>
      <xdr:row>30</xdr:row>
      <xdr:rowOff>153896</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5297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33</xdr:row>
      <xdr:rowOff>93294</xdr:rowOff>
    </xdr:from>
    <xdr:to>
      <xdr:col>55</xdr:col>
      <xdr:colOff>0</xdr:colOff>
      <xdr:row>39</xdr:row>
      <xdr:rowOff>61588</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flipV="1">
          <a:off x="9639300" y="5751144"/>
          <a:ext cx="838200" cy="9969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106176</xdr:rowOff>
    </xdr:from>
    <xdr:ext cx="599010" cy="259045"/>
    <xdr:sp macro="" textlink="">
      <xdr:nvSpPr>
        <xdr:cNvPr id="286" name="補助費等平均値テキスト">
          <a:extLst>
            <a:ext uri="{FF2B5EF4-FFF2-40B4-BE49-F238E27FC236}">
              <a16:creationId xmlns:a16="http://schemas.microsoft.com/office/drawing/2014/main" id="{00000000-0008-0000-0600-00001E010000}"/>
            </a:ext>
          </a:extLst>
        </xdr:cNvPr>
        <xdr:cNvSpPr txBox="1"/>
      </xdr:nvSpPr>
      <xdr:spPr>
        <a:xfrm>
          <a:off x="10528300" y="542112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83299</xdr:rowOff>
    </xdr:from>
    <xdr:to>
      <xdr:col>55</xdr:col>
      <xdr:colOff>50800</xdr:colOff>
      <xdr:row>33</xdr:row>
      <xdr:rowOff>13449</xdr:rowOff>
    </xdr:to>
    <xdr:sp macro="" textlink="">
      <xdr:nvSpPr>
        <xdr:cNvPr id="287" name="フローチャート: 判断 286">
          <a:extLst>
            <a:ext uri="{FF2B5EF4-FFF2-40B4-BE49-F238E27FC236}">
              <a16:creationId xmlns:a16="http://schemas.microsoft.com/office/drawing/2014/main" id="{00000000-0008-0000-0600-00001F010000}"/>
            </a:ext>
          </a:extLst>
        </xdr:cNvPr>
        <xdr:cNvSpPr/>
      </xdr:nvSpPr>
      <xdr:spPr>
        <a:xfrm>
          <a:off x="10426700" y="55696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61588</xdr:rowOff>
    </xdr:from>
    <xdr:to>
      <xdr:col>50</xdr:col>
      <xdr:colOff>114300</xdr:colOff>
      <xdr:row>39</xdr:row>
      <xdr:rowOff>78778</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8750300" y="6748138"/>
          <a:ext cx="889000" cy="17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17783</xdr:rowOff>
    </xdr:from>
    <xdr:to>
      <xdr:col>50</xdr:col>
      <xdr:colOff>165100</xdr:colOff>
      <xdr:row>38</xdr:row>
      <xdr:rowOff>119383</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9588500" y="6532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135910</xdr:rowOff>
    </xdr:from>
    <xdr:ext cx="599010" cy="259045"/>
    <xdr:sp macro="" textlink="">
      <xdr:nvSpPr>
        <xdr:cNvPr id="290" name="テキスト ボックス 289">
          <a:extLst>
            <a:ext uri="{FF2B5EF4-FFF2-40B4-BE49-F238E27FC236}">
              <a16:creationId xmlns:a16="http://schemas.microsoft.com/office/drawing/2014/main" id="{00000000-0008-0000-0600-000022010000}"/>
            </a:ext>
          </a:extLst>
        </xdr:cNvPr>
        <xdr:cNvSpPr txBox="1"/>
      </xdr:nvSpPr>
      <xdr:spPr>
        <a:xfrm>
          <a:off x="9327095" y="63081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164298</xdr:rowOff>
    </xdr:from>
    <xdr:to>
      <xdr:col>45</xdr:col>
      <xdr:colOff>177800</xdr:colOff>
      <xdr:row>39</xdr:row>
      <xdr:rowOff>78778</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a:off x="7861300" y="6679398"/>
          <a:ext cx="889000" cy="85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39043</xdr:rowOff>
    </xdr:from>
    <xdr:to>
      <xdr:col>46</xdr:col>
      <xdr:colOff>38100</xdr:colOff>
      <xdr:row>38</xdr:row>
      <xdr:rowOff>140643</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8699500" y="6554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157169</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8450795" y="63293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164298</xdr:rowOff>
    </xdr:from>
    <xdr:to>
      <xdr:col>41</xdr:col>
      <xdr:colOff>50800</xdr:colOff>
      <xdr:row>39</xdr:row>
      <xdr:rowOff>19754</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6972300" y="6679398"/>
          <a:ext cx="889000" cy="26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12936</xdr:rowOff>
    </xdr:from>
    <xdr:to>
      <xdr:col>41</xdr:col>
      <xdr:colOff>101600</xdr:colOff>
      <xdr:row>37</xdr:row>
      <xdr:rowOff>114536</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7810500" y="6356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131063</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7561795" y="61318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115669</xdr:rowOff>
    </xdr:from>
    <xdr:to>
      <xdr:col>36</xdr:col>
      <xdr:colOff>165100</xdr:colOff>
      <xdr:row>39</xdr:row>
      <xdr:rowOff>45819</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6921500" y="6630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62346</xdr:rowOff>
    </xdr:from>
    <xdr:ext cx="534377"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6705111" y="6405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42494</xdr:rowOff>
    </xdr:from>
    <xdr:to>
      <xdr:col>55</xdr:col>
      <xdr:colOff>50800</xdr:colOff>
      <xdr:row>33</xdr:row>
      <xdr:rowOff>144094</xdr:rowOff>
    </xdr:to>
    <xdr:sp macro="" textlink="">
      <xdr:nvSpPr>
        <xdr:cNvPr id="304" name="楕円 303">
          <a:extLst>
            <a:ext uri="{FF2B5EF4-FFF2-40B4-BE49-F238E27FC236}">
              <a16:creationId xmlns:a16="http://schemas.microsoft.com/office/drawing/2014/main" id="{00000000-0008-0000-0600-000030010000}"/>
            </a:ext>
          </a:extLst>
        </xdr:cNvPr>
        <xdr:cNvSpPr/>
      </xdr:nvSpPr>
      <xdr:spPr>
        <a:xfrm>
          <a:off x="10426700" y="5700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20921</xdr:rowOff>
    </xdr:from>
    <xdr:ext cx="599010" cy="259045"/>
    <xdr:sp macro="" textlink="">
      <xdr:nvSpPr>
        <xdr:cNvPr id="305" name="補助費等該当値テキスト">
          <a:extLst>
            <a:ext uri="{FF2B5EF4-FFF2-40B4-BE49-F238E27FC236}">
              <a16:creationId xmlns:a16="http://schemas.microsoft.com/office/drawing/2014/main" id="{00000000-0008-0000-0600-000031010000}"/>
            </a:ext>
          </a:extLst>
        </xdr:cNvPr>
        <xdr:cNvSpPr txBox="1"/>
      </xdr:nvSpPr>
      <xdr:spPr>
        <a:xfrm>
          <a:off x="10528300" y="56787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139,530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10788</xdr:rowOff>
    </xdr:from>
    <xdr:to>
      <xdr:col>50</xdr:col>
      <xdr:colOff>165100</xdr:colOff>
      <xdr:row>39</xdr:row>
      <xdr:rowOff>112388</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9588500" y="6697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103515</xdr:rowOff>
    </xdr:from>
    <xdr:ext cx="534377"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9359411" y="6790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27978</xdr:rowOff>
    </xdr:from>
    <xdr:to>
      <xdr:col>46</xdr:col>
      <xdr:colOff>38100</xdr:colOff>
      <xdr:row>39</xdr:row>
      <xdr:rowOff>129578</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8699500" y="6714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120705</xdr:rowOff>
    </xdr:from>
    <xdr:ext cx="534377"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8483111" y="6807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113498</xdr:rowOff>
    </xdr:from>
    <xdr:to>
      <xdr:col>41</xdr:col>
      <xdr:colOff>101600</xdr:colOff>
      <xdr:row>39</xdr:row>
      <xdr:rowOff>43648</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7810500" y="6628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34775</xdr:rowOff>
    </xdr:from>
    <xdr:ext cx="534377"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7594111" y="6721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140404</xdr:rowOff>
    </xdr:from>
    <xdr:to>
      <xdr:col>36</xdr:col>
      <xdr:colOff>165100</xdr:colOff>
      <xdr:row>39</xdr:row>
      <xdr:rowOff>70554</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6921500" y="6655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61681</xdr:rowOff>
    </xdr:from>
    <xdr:ext cx="534377"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6705111" y="67482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7569</xdr:rowOff>
    </xdr:from>
    <xdr:to>
      <xdr:col>54</xdr:col>
      <xdr:colOff>189865</xdr:colOff>
      <xdr:row>58</xdr:row>
      <xdr:rowOff>148240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751519"/>
          <a:ext cx="1270" cy="13408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152067</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10096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67,477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148240</xdr:rowOff>
    </xdr:from>
    <xdr:to>
      <xdr:col>55</xdr:col>
      <xdr:colOff>88900</xdr:colOff>
      <xdr:row>58</xdr:row>
      <xdr:rowOff>148240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100923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125696</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5267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7569</xdr:rowOff>
    </xdr:from>
    <xdr:to>
      <xdr:col>55</xdr:col>
      <xdr:colOff>88900</xdr:colOff>
      <xdr:row>51</xdr:row>
      <xdr:rowOff>7569</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7515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140320</xdr:rowOff>
    </xdr:from>
    <xdr:to>
      <xdr:col>55</xdr:col>
      <xdr:colOff>0</xdr:colOff>
      <xdr:row>59</xdr:row>
      <xdr:rowOff>43051</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10084420"/>
          <a:ext cx="838200" cy="74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6800</xdr:rowOff>
    </xdr:from>
    <xdr:ext cx="534377"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43655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155373</xdr:rowOff>
    </xdr:from>
    <xdr:to>
      <xdr:col>55</xdr:col>
      <xdr:colOff>50800</xdr:colOff>
      <xdr:row>56</xdr:row>
      <xdr:rowOff>85523</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585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43051</xdr:rowOff>
    </xdr:from>
    <xdr:to>
      <xdr:col>50</xdr:col>
      <xdr:colOff>114300</xdr:colOff>
      <xdr:row>59</xdr:row>
      <xdr:rowOff>114342</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10158601"/>
          <a:ext cx="889000" cy="71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44110</xdr:rowOff>
    </xdr:from>
    <xdr:to>
      <xdr:col>50</xdr:col>
      <xdr:colOff>165100</xdr:colOff>
      <xdr:row>56</xdr:row>
      <xdr:rowOff>145710</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645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162237</xdr:rowOff>
    </xdr:from>
    <xdr:ext cx="534377"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59411" y="9420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59</xdr:row>
      <xdr:rowOff>114342</xdr:rowOff>
    </xdr:from>
    <xdr:to>
      <xdr:col>45</xdr:col>
      <xdr:colOff>177800</xdr:colOff>
      <xdr:row>59</xdr:row>
      <xdr:rowOff>133495</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7861300" y="10229892"/>
          <a:ext cx="889000" cy="19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23079</xdr:rowOff>
    </xdr:from>
    <xdr:to>
      <xdr:col>46</xdr:col>
      <xdr:colOff>38100</xdr:colOff>
      <xdr:row>57</xdr:row>
      <xdr:rowOff>124679</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79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141206</xdr:rowOff>
    </xdr:from>
    <xdr:ext cx="534377"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83111" y="9570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59</xdr:row>
      <xdr:rowOff>74957</xdr:rowOff>
    </xdr:from>
    <xdr:to>
      <xdr:col>41</xdr:col>
      <xdr:colOff>50800</xdr:colOff>
      <xdr:row>59</xdr:row>
      <xdr:rowOff>133495</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a:off x="6972300" y="10190507"/>
          <a:ext cx="889000" cy="585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98110</xdr:rowOff>
    </xdr:from>
    <xdr:to>
      <xdr:col>41</xdr:col>
      <xdr:colOff>101600</xdr:colOff>
      <xdr:row>58</xdr:row>
      <xdr:rowOff>28260</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870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44787</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94111" y="9645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13217</xdr:rowOff>
    </xdr:from>
    <xdr:to>
      <xdr:col>36</xdr:col>
      <xdr:colOff>165100</xdr:colOff>
      <xdr:row>58</xdr:row>
      <xdr:rowOff>114817</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9573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131344</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705111" y="97325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89520</xdr:rowOff>
    </xdr:from>
    <xdr:to>
      <xdr:col>55</xdr:col>
      <xdr:colOff>50800</xdr:colOff>
      <xdr:row>59</xdr:row>
      <xdr:rowOff>19670</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10033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4447</xdr:rowOff>
    </xdr:from>
    <xdr:ext cx="534377"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9948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163701</xdr:rowOff>
    </xdr:from>
    <xdr:to>
      <xdr:col>50</xdr:col>
      <xdr:colOff>165100</xdr:colOff>
      <xdr:row>59</xdr:row>
      <xdr:rowOff>93851</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10107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59</xdr:row>
      <xdr:rowOff>84978</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59411" y="10200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59</xdr:row>
      <xdr:rowOff>63542</xdr:rowOff>
    </xdr:from>
    <xdr:to>
      <xdr:col>46</xdr:col>
      <xdr:colOff>38100</xdr:colOff>
      <xdr:row>59</xdr:row>
      <xdr:rowOff>165142</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10179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59</xdr:row>
      <xdr:rowOff>156269</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83111" y="10271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59</xdr:row>
      <xdr:rowOff>82695</xdr:rowOff>
    </xdr:from>
    <xdr:to>
      <xdr:col>41</xdr:col>
      <xdr:colOff>101600</xdr:colOff>
      <xdr:row>60</xdr:row>
      <xdr:rowOff>12845</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101982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60</xdr:row>
      <xdr:rowOff>3972</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94111" y="102909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59</xdr:row>
      <xdr:rowOff>24157</xdr:rowOff>
    </xdr:from>
    <xdr:to>
      <xdr:col>36</xdr:col>
      <xdr:colOff>165100</xdr:colOff>
      <xdr:row>59</xdr:row>
      <xdr:rowOff>125757</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101397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59</xdr:row>
      <xdr:rowOff>116884</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705111" y="102324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49991</xdr:rowOff>
    </xdr:from>
    <xdr:to>
      <xdr:col>54</xdr:col>
      <xdr:colOff>189865</xdr:colOff>
      <xdr:row>79</xdr:row>
      <xdr:rowOff>55118</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051491"/>
          <a:ext cx="1270" cy="15481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58945</xdr:rowOff>
    </xdr:from>
    <xdr:ext cx="534377"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603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55118</xdr:rowOff>
    </xdr:from>
    <xdr:to>
      <xdr:col>55</xdr:col>
      <xdr:colOff>88900</xdr:colOff>
      <xdr:row>79</xdr:row>
      <xdr:rowOff>55118</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5996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168118</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826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49991</xdr:rowOff>
    </xdr:from>
    <xdr:to>
      <xdr:col>55</xdr:col>
      <xdr:colOff>88900</xdr:colOff>
      <xdr:row>70</xdr:row>
      <xdr:rowOff>49991</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0514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4924</xdr:rowOff>
    </xdr:from>
    <xdr:to>
      <xdr:col>55</xdr:col>
      <xdr:colOff>0</xdr:colOff>
      <xdr:row>77</xdr:row>
      <xdr:rowOff>93980</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9639300" y="13206574"/>
          <a:ext cx="838200" cy="89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137380</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265323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114503</xdr:rowOff>
    </xdr:from>
    <xdr:to>
      <xdr:col>55</xdr:col>
      <xdr:colOff>50800</xdr:colOff>
      <xdr:row>75</xdr:row>
      <xdr:rowOff>44653</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93980</xdr:rowOff>
    </xdr:from>
    <xdr:to>
      <xdr:col>50</xdr:col>
      <xdr:colOff>114300</xdr:colOff>
      <xdr:row>77</xdr:row>
      <xdr:rowOff>115077</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8750300" y="13295630"/>
          <a:ext cx="889000" cy="21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130048</xdr:rowOff>
    </xdr:from>
    <xdr:to>
      <xdr:col>50</xdr:col>
      <xdr:colOff>165100</xdr:colOff>
      <xdr:row>75</xdr:row>
      <xdr:rowOff>60198</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76725</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2592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115077</xdr:rowOff>
    </xdr:from>
    <xdr:to>
      <xdr:col>45</xdr:col>
      <xdr:colOff>177800</xdr:colOff>
      <xdr:row>77</xdr:row>
      <xdr:rowOff>119387</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7861300" y="13316727"/>
          <a:ext cx="889000" cy="4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153202</xdr:rowOff>
    </xdr:from>
    <xdr:to>
      <xdr:col>46</xdr:col>
      <xdr:colOff>38100</xdr:colOff>
      <xdr:row>75</xdr:row>
      <xdr:rowOff>83352</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99879</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2615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129282</xdr:rowOff>
    </xdr:from>
    <xdr:to>
      <xdr:col>41</xdr:col>
      <xdr:colOff>50800</xdr:colOff>
      <xdr:row>77</xdr:row>
      <xdr:rowOff>119387</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a:off x="6972300" y="13159482"/>
          <a:ext cx="889000" cy="1615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116495</xdr:rowOff>
    </xdr:from>
    <xdr:to>
      <xdr:col>41</xdr:col>
      <xdr:colOff>101600</xdr:colOff>
      <xdr:row>76</xdr:row>
      <xdr:rowOff>46645</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63172</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2750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43768</xdr:rowOff>
    </xdr:from>
    <xdr:to>
      <xdr:col>36</xdr:col>
      <xdr:colOff>165100</xdr:colOff>
      <xdr:row>76</xdr:row>
      <xdr:rowOff>145368</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3073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161895</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28491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125574</xdr:rowOff>
    </xdr:from>
    <xdr:to>
      <xdr:col>55</xdr:col>
      <xdr:colOff>50800</xdr:colOff>
      <xdr:row>77</xdr:row>
      <xdr:rowOff>55724</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3155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104001</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31342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43180</xdr:rowOff>
    </xdr:from>
    <xdr:to>
      <xdr:col>50</xdr:col>
      <xdr:colOff>165100</xdr:colOff>
      <xdr:row>77</xdr:row>
      <xdr:rowOff>144780</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3244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135907</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3337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64277</xdr:rowOff>
    </xdr:from>
    <xdr:to>
      <xdr:col>46</xdr:col>
      <xdr:colOff>38100</xdr:colOff>
      <xdr:row>77</xdr:row>
      <xdr:rowOff>165877</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3265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157004</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33586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68587</xdr:rowOff>
    </xdr:from>
    <xdr:to>
      <xdr:col>41</xdr:col>
      <xdr:colOff>101600</xdr:colOff>
      <xdr:row>77</xdr:row>
      <xdr:rowOff>170187</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3270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161314</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3362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78482</xdr:rowOff>
    </xdr:from>
    <xdr:to>
      <xdr:col>36</xdr:col>
      <xdr:colOff>165100</xdr:colOff>
      <xdr:row>77</xdr:row>
      <xdr:rowOff>8632</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3108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171209</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32014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92727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普通建設事業費 （ うち更新整備　）グラフ枠">
          <a:extLst>
            <a:ext uri="{FF2B5EF4-FFF2-40B4-BE49-F238E27FC236}">
              <a16:creationId xmlns:a16="http://schemas.microsoft.com/office/drawing/2014/main" id="{00000000-0008-0000-06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142939</xdr:rowOff>
    </xdr:from>
    <xdr:to>
      <xdr:col>54</xdr:col>
      <xdr:colOff>189865</xdr:colOff>
      <xdr:row>97</xdr:row>
      <xdr:rowOff>164542</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flipV="1">
          <a:off x="10475595" y="15401989"/>
          <a:ext cx="1270" cy="1393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168369</xdr:rowOff>
    </xdr:from>
    <xdr:ext cx="534377" cy="259045"/>
    <xdr:sp macro="" textlink="">
      <xdr:nvSpPr>
        <xdr:cNvPr id="453" name="普通建設事業費 （ うち更新整備　）最小値テキスト">
          <a:extLst>
            <a:ext uri="{FF2B5EF4-FFF2-40B4-BE49-F238E27FC236}">
              <a16:creationId xmlns:a16="http://schemas.microsoft.com/office/drawing/2014/main" id="{00000000-0008-0000-0600-0000C5010000}"/>
            </a:ext>
          </a:extLst>
        </xdr:cNvPr>
        <xdr:cNvSpPr txBox="1"/>
      </xdr:nvSpPr>
      <xdr:spPr>
        <a:xfrm>
          <a:off x="10528300" y="16799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164542</xdr:rowOff>
    </xdr:from>
    <xdr:to>
      <xdr:col>55</xdr:col>
      <xdr:colOff>88900</xdr:colOff>
      <xdr:row>97</xdr:row>
      <xdr:rowOff>164542</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67951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89616</xdr:rowOff>
    </xdr:from>
    <xdr:ext cx="534377" cy="259045"/>
    <xdr:sp macro="" textlink="">
      <xdr:nvSpPr>
        <xdr:cNvPr id="455" name="普通建設事業費 （ うち更新整備　）最大値テキスト">
          <a:extLst>
            <a:ext uri="{FF2B5EF4-FFF2-40B4-BE49-F238E27FC236}">
              <a16:creationId xmlns:a16="http://schemas.microsoft.com/office/drawing/2014/main" id="{00000000-0008-0000-0600-0000C7010000}"/>
            </a:ext>
          </a:extLst>
        </xdr:cNvPr>
        <xdr:cNvSpPr txBox="1"/>
      </xdr:nvSpPr>
      <xdr:spPr>
        <a:xfrm>
          <a:off x="10528300" y="15177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89</xdr:row>
      <xdr:rowOff>142939</xdr:rowOff>
    </xdr:from>
    <xdr:to>
      <xdr:col>55</xdr:col>
      <xdr:colOff>88900</xdr:colOff>
      <xdr:row>89</xdr:row>
      <xdr:rowOff>142939</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5401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99085</xdr:rowOff>
    </xdr:from>
    <xdr:to>
      <xdr:col>55</xdr:col>
      <xdr:colOff>0</xdr:colOff>
      <xdr:row>95</xdr:row>
      <xdr:rowOff>119126</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9639300" y="16386835"/>
          <a:ext cx="838200" cy="20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92</xdr:row>
      <xdr:rowOff>148162</xdr:rowOff>
    </xdr:from>
    <xdr:ext cx="534377" cy="259045"/>
    <xdr:sp macro="" textlink="">
      <xdr:nvSpPr>
        <xdr:cNvPr id="458" name="普通建設事業費 （ うち更新整備　）平均値テキスト">
          <a:extLst>
            <a:ext uri="{FF2B5EF4-FFF2-40B4-BE49-F238E27FC236}">
              <a16:creationId xmlns:a16="http://schemas.microsoft.com/office/drawing/2014/main" id="{00000000-0008-0000-0600-0000CA010000}"/>
            </a:ext>
          </a:extLst>
        </xdr:cNvPr>
        <xdr:cNvSpPr txBox="1"/>
      </xdr:nvSpPr>
      <xdr:spPr>
        <a:xfrm>
          <a:off x="10528300" y="1592156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125285</xdr:rowOff>
    </xdr:from>
    <xdr:to>
      <xdr:col>55</xdr:col>
      <xdr:colOff>50800</xdr:colOff>
      <xdr:row>94</xdr:row>
      <xdr:rowOff>55435</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10426700" y="16070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119126</xdr:rowOff>
    </xdr:from>
    <xdr:to>
      <xdr:col>50</xdr:col>
      <xdr:colOff>114300</xdr:colOff>
      <xdr:row>96</xdr:row>
      <xdr:rowOff>19914</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8750300" y="16406876"/>
          <a:ext cx="889000" cy="722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16205</xdr:rowOff>
    </xdr:from>
    <xdr:to>
      <xdr:col>50</xdr:col>
      <xdr:colOff>165100</xdr:colOff>
      <xdr:row>94</xdr:row>
      <xdr:rowOff>117805</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9588500" y="16132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134332</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9359411" y="15907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19914</xdr:rowOff>
    </xdr:from>
    <xdr:to>
      <xdr:col>45</xdr:col>
      <xdr:colOff>177800</xdr:colOff>
      <xdr:row>96</xdr:row>
      <xdr:rowOff>107886</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7861300" y="16479114"/>
          <a:ext cx="889000" cy="8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53848</xdr:rowOff>
    </xdr:from>
    <xdr:to>
      <xdr:col>46</xdr:col>
      <xdr:colOff>38100</xdr:colOff>
      <xdr:row>95</xdr:row>
      <xdr:rowOff>155448</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8699500" y="16341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525</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8483111" y="16116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107886</xdr:rowOff>
    </xdr:from>
    <xdr:to>
      <xdr:col>41</xdr:col>
      <xdr:colOff>50800</xdr:colOff>
      <xdr:row>96</xdr:row>
      <xdr:rowOff>163437</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flipV="1">
          <a:off x="6972300" y="16567086"/>
          <a:ext cx="889000" cy="555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66535</xdr:rowOff>
    </xdr:from>
    <xdr:to>
      <xdr:col>41</xdr:col>
      <xdr:colOff>101600</xdr:colOff>
      <xdr:row>95</xdr:row>
      <xdr:rowOff>168135</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7810500" y="16354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13212</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594111" y="161295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77470</xdr:rowOff>
    </xdr:from>
    <xdr:to>
      <xdr:col>36</xdr:col>
      <xdr:colOff>165100</xdr:colOff>
      <xdr:row>96</xdr:row>
      <xdr:rowOff>7620</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6921500" y="16365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24147</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6705111" y="16140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48285</xdr:rowOff>
    </xdr:from>
    <xdr:to>
      <xdr:col>55</xdr:col>
      <xdr:colOff>50800</xdr:colOff>
      <xdr:row>95</xdr:row>
      <xdr:rowOff>149885</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10426700" y="16336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26712</xdr:rowOff>
    </xdr:from>
    <xdr:ext cx="534377" cy="259045"/>
    <xdr:sp macro="" textlink="">
      <xdr:nvSpPr>
        <xdr:cNvPr id="477" name="普通建設事業費 （ うち更新整備　）該当値テキスト">
          <a:extLst>
            <a:ext uri="{FF2B5EF4-FFF2-40B4-BE49-F238E27FC236}">
              <a16:creationId xmlns:a16="http://schemas.microsoft.com/office/drawing/2014/main" id="{00000000-0008-0000-0600-0000DD010000}"/>
            </a:ext>
          </a:extLst>
        </xdr:cNvPr>
        <xdr:cNvSpPr txBox="1"/>
      </xdr:nvSpPr>
      <xdr:spPr>
        <a:xfrm>
          <a:off x="10528300" y="16314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68326</xdr:rowOff>
    </xdr:from>
    <xdr:to>
      <xdr:col>50</xdr:col>
      <xdr:colOff>165100</xdr:colOff>
      <xdr:row>95</xdr:row>
      <xdr:rowOff>169926</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9588500" y="163560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161053</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9359411" y="16448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140564</xdr:rowOff>
    </xdr:from>
    <xdr:to>
      <xdr:col>46</xdr:col>
      <xdr:colOff>38100</xdr:colOff>
      <xdr:row>96</xdr:row>
      <xdr:rowOff>70714</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8699500" y="16428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61841</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8483111" y="16521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57086</xdr:rowOff>
    </xdr:from>
    <xdr:to>
      <xdr:col>41</xdr:col>
      <xdr:colOff>101600</xdr:colOff>
      <xdr:row>96</xdr:row>
      <xdr:rowOff>158686</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7810500" y="16516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149813</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7594111" y="166090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112637</xdr:rowOff>
    </xdr:from>
    <xdr:to>
      <xdr:col>36</xdr:col>
      <xdr:colOff>165100</xdr:colOff>
      <xdr:row>97</xdr:row>
      <xdr:rowOff>42787</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6921500" y="165718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33914</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6705111" y="16664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25400</xdr:rowOff>
    </xdr:from>
    <xdr:to>
      <xdr:col>89</xdr:col>
      <xdr:colOff>177800</xdr:colOff>
      <xdr:row>38</xdr:row>
      <xdr:rowOff>25400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54627</xdr:rowOff>
    </xdr:from>
    <xdr:ext cx="248786"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197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82550</xdr:rowOff>
    </xdr:from>
    <xdr:to>
      <xdr:col>89</xdr:col>
      <xdr:colOff>177800</xdr:colOff>
      <xdr:row>31</xdr:row>
      <xdr:rowOff>82550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30</xdr:row>
      <xdr:rowOff>111777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25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災害復旧事業費グラフ枠">
          <a:extLst>
            <a:ext uri="{FF2B5EF4-FFF2-40B4-BE49-F238E27FC236}">
              <a16:creationId xmlns:a16="http://schemas.microsoft.com/office/drawing/2014/main" id="{00000000-0008-0000-06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83750</xdr:rowOff>
    </xdr:from>
    <xdr:to>
      <xdr:col>85</xdr:col>
      <xdr:colOff>126364</xdr:colOff>
      <xdr:row>38</xdr:row>
      <xdr:rowOff>7398</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flipV="1">
          <a:off x="16317595" y="5227250"/>
          <a:ext cx="1269" cy="1295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11225</xdr:rowOff>
    </xdr:from>
    <xdr:ext cx="378565" cy="259045"/>
    <xdr:sp macro="" textlink="">
      <xdr:nvSpPr>
        <xdr:cNvPr id="504" name="災害復旧事業費最小値テキスト">
          <a:extLst>
            <a:ext uri="{FF2B5EF4-FFF2-40B4-BE49-F238E27FC236}">
              <a16:creationId xmlns:a16="http://schemas.microsoft.com/office/drawing/2014/main" id="{00000000-0008-0000-0600-0000F8010000}"/>
            </a:ext>
          </a:extLst>
        </xdr:cNvPr>
        <xdr:cNvSpPr txBox="1"/>
      </xdr:nvSpPr>
      <xdr:spPr>
        <a:xfrm>
          <a:off x="16370300" y="6526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7398</xdr:rowOff>
    </xdr:from>
    <xdr:to>
      <xdr:col>86</xdr:col>
      <xdr:colOff>25400</xdr:colOff>
      <xdr:row>38</xdr:row>
      <xdr:rowOff>7398</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6230600" y="6522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30427</xdr:rowOff>
    </xdr:from>
    <xdr:ext cx="534377" cy="259045"/>
    <xdr:sp macro="" textlink="">
      <xdr:nvSpPr>
        <xdr:cNvPr id="506" name="災害復旧事業費最大値テキスト">
          <a:extLst>
            <a:ext uri="{FF2B5EF4-FFF2-40B4-BE49-F238E27FC236}">
              <a16:creationId xmlns:a16="http://schemas.microsoft.com/office/drawing/2014/main" id="{00000000-0008-0000-0600-0000FA010000}"/>
            </a:ext>
          </a:extLst>
        </xdr:cNvPr>
        <xdr:cNvSpPr txBox="1"/>
      </xdr:nvSpPr>
      <xdr:spPr>
        <a:xfrm>
          <a:off x="16370300" y="5002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83750</xdr:rowOff>
    </xdr:from>
    <xdr:to>
      <xdr:col>86</xdr:col>
      <xdr:colOff>25400</xdr:colOff>
      <xdr:row>30</xdr:row>
      <xdr:rowOff>83750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5227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99409</xdr:rowOff>
    </xdr:from>
    <xdr:to>
      <xdr:col>85</xdr:col>
      <xdr:colOff>127000</xdr:colOff>
      <xdr:row>38</xdr:row>
      <xdr:rowOff>7398</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5481300" y="6443059"/>
          <a:ext cx="838200" cy="79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163955</xdr:rowOff>
    </xdr:from>
    <xdr:ext cx="469744" cy="259045"/>
    <xdr:sp macro="" textlink="">
      <xdr:nvSpPr>
        <xdr:cNvPr id="509" name="災害復旧事業費平均値テキスト">
          <a:extLst>
            <a:ext uri="{FF2B5EF4-FFF2-40B4-BE49-F238E27FC236}">
              <a16:creationId xmlns:a16="http://schemas.microsoft.com/office/drawing/2014/main" id="{00000000-0008-0000-0600-0000FD010000}"/>
            </a:ext>
          </a:extLst>
        </xdr:cNvPr>
        <xdr:cNvSpPr txBox="1"/>
      </xdr:nvSpPr>
      <xdr:spPr>
        <a:xfrm>
          <a:off x="16370300" y="5993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141078</xdr:rowOff>
    </xdr:from>
    <xdr:to>
      <xdr:col>85</xdr:col>
      <xdr:colOff>177800</xdr:colOff>
      <xdr:row>36</xdr:row>
      <xdr:rowOff>71228</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6268700" y="6141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99409</xdr:rowOff>
    </xdr:from>
    <xdr:to>
      <xdr:col>81</xdr:col>
      <xdr:colOff>50800</xdr:colOff>
      <xdr:row>37</xdr:row>
      <xdr:rowOff>106953</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flipV="1">
          <a:off x="14592300" y="6443059"/>
          <a:ext cx="889000" cy="7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95987</xdr:rowOff>
    </xdr:from>
    <xdr:to>
      <xdr:col>81</xdr:col>
      <xdr:colOff>101600</xdr:colOff>
      <xdr:row>36</xdr:row>
      <xdr:rowOff>26137</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5430500" y="60967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42664</xdr:rowOff>
    </xdr:from>
    <xdr:ext cx="469744" cy="259045"/>
    <xdr:sp macro="" textlink="">
      <xdr:nvSpPr>
        <xdr:cNvPr id="513" name="テキスト ボックス 512">
          <a:extLst>
            <a:ext uri="{FF2B5EF4-FFF2-40B4-BE49-F238E27FC236}">
              <a16:creationId xmlns:a16="http://schemas.microsoft.com/office/drawing/2014/main" id="{00000000-0008-0000-0600-000001020000}"/>
            </a:ext>
          </a:extLst>
        </xdr:cNvPr>
        <xdr:cNvSpPr txBox="1"/>
      </xdr:nvSpPr>
      <xdr:spPr>
        <a:xfrm>
          <a:off x="15233728" y="5871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106953</xdr:rowOff>
    </xdr:from>
    <xdr:to>
      <xdr:col>76</xdr:col>
      <xdr:colOff>114300</xdr:colOff>
      <xdr:row>37</xdr:row>
      <xdr:rowOff>151587</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flipV="1">
          <a:off x="13703300" y="6450603"/>
          <a:ext cx="889000" cy="44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148279</xdr:rowOff>
    </xdr:from>
    <xdr:to>
      <xdr:col>76</xdr:col>
      <xdr:colOff>165100</xdr:colOff>
      <xdr:row>34</xdr:row>
      <xdr:rowOff>78429</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4541500" y="5806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94956</xdr:rowOff>
    </xdr:from>
    <xdr:ext cx="534377"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4325111" y="5581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151587</xdr:rowOff>
    </xdr:from>
    <xdr:to>
      <xdr:col>71</xdr:col>
      <xdr:colOff>177800</xdr:colOff>
      <xdr:row>37</xdr:row>
      <xdr:rowOff>155016</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2814300" y="6495237"/>
          <a:ext cx="889000" cy="3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120275</xdr:rowOff>
    </xdr:from>
    <xdr:to>
      <xdr:col>72</xdr:col>
      <xdr:colOff>38100</xdr:colOff>
      <xdr:row>35</xdr:row>
      <xdr:rowOff>50425</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3652500" y="5949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33</xdr:row>
      <xdr:rowOff>66952</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3468428" y="572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145707</xdr:rowOff>
    </xdr:from>
    <xdr:to>
      <xdr:col>67</xdr:col>
      <xdr:colOff>101600</xdr:colOff>
      <xdr:row>37</xdr:row>
      <xdr:rowOff>75857</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2763500" y="631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92384</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2579428" y="6093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128048</xdr:rowOff>
    </xdr:from>
    <xdr:to>
      <xdr:col>85</xdr:col>
      <xdr:colOff>177800</xdr:colOff>
      <xdr:row>38</xdr:row>
      <xdr:rowOff>58198</xdr:rowOff>
    </xdr:to>
    <xdr:sp macro="" textlink="">
      <xdr:nvSpPr>
        <xdr:cNvPr id="527" name="楕円 526">
          <a:extLst>
            <a:ext uri="{FF2B5EF4-FFF2-40B4-BE49-F238E27FC236}">
              <a16:creationId xmlns:a16="http://schemas.microsoft.com/office/drawing/2014/main" id="{00000000-0008-0000-0600-00000F020000}"/>
            </a:ext>
          </a:extLst>
        </xdr:cNvPr>
        <xdr:cNvSpPr/>
      </xdr:nvSpPr>
      <xdr:spPr>
        <a:xfrm>
          <a:off x="16268700" y="6471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42975</xdr:rowOff>
    </xdr:from>
    <xdr:ext cx="378565" cy="259045"/>
    <xdr:sp macro="" textlink="">
      <xdr:nvSpPr>
        <xdr:cNvPr id="528" name="災害復旧事業費該当値テキスト">
          <a:extLst>
            <a:ext uri="{FF2B5EF4-FFF2-40B4-BE49-F238E27FC236}">
              <a16:creationId xmlns:a16="http://schemas.microsoft.com/office/drawing/2014/main" id="{00000000-0008-0000-0600-000010020000}"/>
            </a:ext>
          </a:extLst>
        </xdr:cNvPr>
        <xdr:cNvSpPr txBox="1"/>
      </xdr:nvSpPr>
      <xdr:spPr>
        <a:xfrm>
          <a:off x="16370300" y="63866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48609</xdr:rowOff>
    </xdr:from>
    <xdr:to>
      <xdr:col>81</xdr:col>
      <xdr:colOff>101600</xdr:colOff>
      <xdr:row>37</xdr:row>
      <xdr:rowOff>150209</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5430500" y="6392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141336</xdr:rowOff>
    </xdr:from>
    <xdr:ext cx="469744"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5233728" y="64849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56153</xdr:rowOff>
    </xdr:from>
    <xdr:to>
      <xdr:col>76</xdr:col>
      <xdr:colOff>165100</xdr:colOff>
      <xdr:row>37</xdr:row>
      <xdr:rowOff>157753</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4541500" y="63998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148880</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4357428" y="6492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100787</xdr:rowOff>
    </xdr:from>
    <xdr:to>
      <xdr:col>72</xdr:col>
      <xdr:colOff>38100</xdr:colOff>
      <xdr:row>38</xdr:row>
      <xdr:rowOff>30938</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3652500" y="6444437"/>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38</xdr:row>
      <xdr:rowOff>22064</xdr:rowOff>
    </xdr:from>
    <xdr:ext cx="378565"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3514017" y="653716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104216</xdr:rowOff>
    </xdr:from>
    <xdr:to>
      <xdr:col>67</xdr:col>
      <xdr:colOff>101600</xdr:colOff>
      <xdr:row>38</xdr:row>
      <xdr:rowOff>34366</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2763500" y="6447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25493</xdr:rowOff>
    </xdr:from>
    <xdr:ext cx="378565"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2625017" y="65405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9" name="失業対策事業費グラフ枠">
          <a:extLst>
            <a:ext uri="{FF2B5EF4-FFF2-40B4-BE49-F238E27FC236}">
              <a16:creationId xmlns:a16="http://schemas.microsoft.com/office/drawing/2014/main" id="{00000000-0008-0000-0600-00002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1" name="失業対策事業費最小値テキスト">
          <a:extLst>
            <a:ext uri="{FF2B5EF4-FFF2-40B4-BE49-F238E27FC236}">
              <a16:creationId xmlns:a16="http://schemas.microsoft.com/office/drawing/2014/main" id="{00000000-0008-0000-0600-000027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3" name="失業対策事業費最大値テキスト">
          <a:extLst>
            <a:ext uri="{FF2B5EF4-FFF2-40B4-BE49-F238E27FC236}">
              <a16:creationId xmlns:a16="http://schemas.microsoft.com/office/drawing/2014/main" id="{00000000-0008-0000-0600-000029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6" name="失業対策事業費平均値テキスト">
          <a:extLst>
            <a:ext uri="{FF2B5EF4-FFF2-40B4-BE49-F238E27FC236}">
              <a16:creationId xmlns:a16="http://schemas.microsoft.com/office/drawing/2014/main" id="{00000000-0008-0000-0600-00002C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0" name="テキスト ボックス 559">
          <a:extLst>
            <a:ext uri="{FF2B5EF4-FFF2-40B4-BE49-F238E27FC236}">
              <a16:creationId xmlns:a16="http://schemas.microsoft.com/office/drawing/2014/main" id="{00000000-0008-0000-0600-000030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4" name="楕円 573">
          <a:extLst>
            <a:ext uri="{FF2B5EF4-FFF2-40B4-BE49-F238E27FC236}">
              <a16:creationId xmlns:a16="http://schemas.microsoft.com/office/drawing/2014/main" id="{00000000-0008-0000-0600-00003E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5" name="失業対策事業費該当値テキスト">
          <a:extLst>
            <a:ext uri="{FF2B5EF4-FFF2-40B4-BE49-F238E27FC236}">
              <a16:creationId xmlns:a16="http://schemas.microsoft.com/office/drawing/2014/main" id="{00000000-0008-0000-0600-00003F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1" name="直線コネクタ 590">
          <a:extLst>
            <a:ext uri="{FF2B5EF4-FFF2-40B4-BE49-F238E27FC236}">
              <a16:creationId xmlns:a16="http://schemas.microsoft.com/office/drawing/2014/main" id="{00000000-0008-0000-0600-00004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3" name="公債費グラフ枠">
          <a:extLst>
            <a:ext uri="{FF2B5EF4-FFF2-40B4-BE49-F238E27FC236}">
              <a16:creationId xmlns:a16="http://schemas.microsoft.com/office/drawing/2014/main" id="{00000000-0008-0000-0600-00005B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105708</xdr:rowOff>
    </xdr:from>
    <xdr:to>
      <xdr:col>85</xdr:col>
      <xdr:colOff>126364</xdr:colOff>
      <xdr:row>79</xdr:row>
      <xdr:rowOff>65725</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flipV="1">
          <a:off x="16317595" y="12450108"/>
          <a:ext cx="1269" cy="1160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69552</xdr:rowOff>
    </xdr:from>
    <xdr:ext cx="534377" cy="259045"/>
    <xdr:sp macro="" textlink="">
      <xdr:nvSpPr>
        <xdr:cNvPr id="605" name="公債費最小値テキスト">
          <a:extLst>
            <a:ext uri="{FF2B5EF4-FFF2-40B4-BE49-F238E27FC236}">
              <a16:creationId xmlns:a16="http://schemas.microsoft.com/office/drawing/2014/main" id="{00000000-0008-0000-0600-00005D020000}"/>
            </a:ext>
          </a:extLst>
        </xdr:cNvPr>
        <xdr:cNvSpPr txBox="1"/>
      </xdr:nvSpPr>
      <xdr:spPr>
        <a:xfrm>
          <a:off x="16370300" y="136141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65725</xdr:rowOff>
    </xdr:from>
    <xdr:to>
      <xdr:col>86</xdr:col>
      <xdr:colOff>25400</xdr:colOff>
      <xdr:row>79</xdr:row>
      <xdr:rowOff>65725</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6230600" y="136102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52385</xdr:rowOff>
    </xdr:from>
    <xdr:ext cx="599010" cy="259045"/>
    <xdr:sp macro="" textlink="">
      <xdr:nvSpPr>
        <xdr:cNvPr id="607" name="公債費最大値テキスト">
          <a:extLst>
            <a:ext uri="{FF2B5EF4-FFF2-40B4-BE49-F238E27FC236}">
              <a16:creationId xmlns:a16="http://schemas.microsoft.com/office/drawing/2014/main" id="{00000000-0008-0000-0600-00005F020000}"/>
            </a:ext>
          </a:extLst>
        </xdr:cNvPr>
        <xdr:cNvSpPr txBox="1"/>
      </xdr:nvSpPr>
      <xdr:spPr>
        <a:xfrm>
          <a:off x="16370300" y="122253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106,487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105708</xdr:rowOff>
    </xdr:from>
    <xdr:to>
      <xdr:col>86</xdr:col>
      <xdr:colOff>25400</xdr:colOff>
      <xdr:row>72</xdr:row>
      <xdr:rowOff>105708</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6230600" y="124501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62982</xdr:rowOff>
    </xdr:from>
    <xdr:to>
      <xdr:col>85</xdr:col>
      <xdr:colOff>127000</xdr:colOff>
      <xdr:row>78</xdr:row>
      <xdr:rowOff>106073</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5481300" y="13436082"/>
          <a:ext cx="838200" cy="43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10118</xdr:rowOff>
    </xdr:from>
    <xdr:ext cx="534377" cy="259045"/>
    <xdr:sp macro="" textlink="">
      <xdr:nvSpPr>
        <xdr:cNvPr id="610" name="公債費平均値テキスト">
          <a:extLst>
            <a:ext uri="{FF2B5EF4-FFF2-40B4-BE49-F238E27FC236}">
              <a16:creationId xmlns:a16="http://schemas.microsoft.com/office/drawing/2014/main" id="{00000000-0008-0000-0600-000062020000}"/>
            </a:ext>
          </a:extLst>
        </xdr:cNvPr>
        <xdr:cNvSpPr txBox="1"/>
      </xdr:nvSpPr>
      <xdr:spPr>
        <a:xfrm>
          <a:off x="16370300" y="1304031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158691</xdr:rowOff>
    </xdr:from>
    <xdr:to>
      <xdr:col>85</xdr:col>
      <xdr:colOff>177800</xdr:colOff>
      <xdr:row>77</xdr:row>
      <xdr:rowOff>88841</xdr:rowOff>
    </xdr:to>
    <xdr:sp macro="" textlink="">
      <xdr:nvSpPr>
        <xdr:cNvPr id="611" name="フローチャート: 判断 610">
          <a:extLst>
            <a:ext uri="{FF2B5EF4-FFF2-40B4-BE49-F238E27FC236}">
              <a16:creationId xmlns:a16="http://schemas.microsoft.com/office/drawing/2014/main" id="{00000000-0008-0000-0600-000063020000}"/>
            </a:ext>
          </a:extLst>
        </xdr:cNvPr>
        <xdr:cNvSpPr/>
      </xdr:nvSpPr>
      <xdr:spPr>
        <a:xfrm>
          <a:off x="162687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62982</xdr:rowOff>
    </xdr:from>
    <xdr:to>
      <xdr:col>81</xdr:col>
      <xdr:colOff>50800</xdr:colOff>
      <xdr:row>78</xdr:row>
      <xdr:rowOff>118028</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flipV="1">
          <a:off x="14592300" y="13436082"/>
          <a:ext cx="889000" cy="550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148520</xdr:rowOff>
    </xdr:from>
    <xdr:to>
      <xdr:col>81</xdr:col>
      <xdr:colOff>101600</xdr:colOff>
      <xdr:row>77</xdr:row>
      <xdr:rowOff>78670</xdr:rowOff>
    </xdr:to>
    <xdr:sp macro="" textlink="">
      <xdr:nvSpPr>
        <xdr:cNvPr id="613" name="フローチャート: 判断 612">
          <a:extLst>
            <a:ext uri="{FF2B5EF4-FFF2-40B4-BE49-F238E27FC236}">
              <a16:creationId xmlns:a16="http://schemas.microsoft.com/office/drawing/2014/main" id="{00000000-0008-0000-0600-000065020000}"/>
            </a:ext>
          </a:extLst>
        </xdr:cNvPr>
        <xdr:cNvSpPr/>
      </xdr:nvSpPr>
      <xdr:spPr>
        <a:xfrm>
          <a:off x="15430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95196</xdr:rowOff>
    </xdr:from>
    <xdr:ext cx="534377" cy="259045"/>
    <xdr:sp macro="" textlink="">
      <xdr:nvSpPr>
        <xdr:cNvPr id="614" name="テキスト ボックス 613">
          <a:extLst>
            <a:ext uri="{FF2B5EF4-FFF2-40B4-BE49-F238E27FC236}">
              <a16:creationId xmlns:a16="http://schemas.microsoft.com/office/drawing/2014/main" id="{00000000-0008-0000-0600-000066020000}"/>
            </a:ext>
          </a:extLst>
        </xdr:cNvPr>
        <xdr:cNvSpPr txBox="1"/>
      </xdr:nvSpPr>
      <xdr:spPr>
        <a:xfrm>
          <a:off x="15201411" y="12953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70137</xdr:rowOff>
    </xdr:from>
    <xdr:to>
      <xdr:col>76</xdr:col>
      <xdr:colOff>114300</xdr:colOff>
      <xdr:row>78</xdr:row>
      <xdr:rowOff>118028</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3703300" y="13271787"/>
          <a:ext cx="889000" cy="219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131328</xdr:rowOff>
    </xdr:from>
    <xdr:to>
      <xdr:col>76</xdr:col>
      <xdr:colOff>165100</xdr:colOff>
      <xdr:row>77</xdr:row>
      <xdr:rowOff>61478</xdr:rowOff>
    </xdr:to>
    <xdr:sp macro="" textlink="">
      <xdr:nvSpPr>
        <xdr:cNvPr id="616" name="フローチャート: 判断 615">
          <a:extLst>
            <a:ext uri="{FF2B5EF4-FFF2-40B4-BE49-F238E27FC236}">
              <a16:creationId xmlns:a16="http://schemas.microsoft.com/office/drawing/2014/main" id="{00000000-0008-0000-0600-000068020000}"/>
            </a:ext>
          </a:extLst>
        </xdr:cNvPr>
        <xdr:cNvSpPr/>
      </xdr:nvSpPr>
      <xdr:spPr>
        <a:xfrm>
          <a:off x="14541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78005</xdr:rowOff>
    </xdr:from>
    <xdr:ext cx="534377" cy="259045"/>
    <xdr:sp macro="" textlink="">
      <xdr:nvSpPr>
        <xdr:cNvPr id="617" name="テキスト ボックス 616">
          <a:extLst>
            <a:ext uri="{FF2B5EF4-FFF2-40B4-BE49-F238E27FC236}">
              <a16:creationId xmlns:a16="http://schemas.microsoft.com/office/drawing/2014/main" id="{00000000-0008-0000-0600-000069020000}"/>
            </a:ext>
          </a:extLst>
        </xdr:cNvPr>
        <xdr:cNvSpPr txBox="1"/>
      </xdr:nvSpPr>
      <xdr:spPr>
        <a:xfrm>
          <a:off x="14325111" y="129367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70137</xdr:rowOff>
    </xdr:from>
    <xdr:to>
      <xdr:col>71</xdr:col>
      <xdr:colOff>177800</xdr:colOff>
      <xdr:row>78</xdr:row>
      <xdr:rowOff>93751</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flipV="1">
          <a:off x="12814300" y="13271787"/>
          <a:ext cx="889000" cy="195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64782</xdr:rowOff>
    </xdr:from>
    <xdr:to>
      <xdr:col>72</xdr:col>
      <xdr:colOff>38100</xdr:colOff>
      <xdr:row>76</xdr:row>
      <xdr:rowOff>166382</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3652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11460</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3436111" y="12870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101839</xdr:rowOff>
    </xdr:from>
    <xdr:to>
      <xdr:col>67</xdr:col>
      <xdr:colOff>101600</xdr:colOff>
      <xdr:row>77</xdr:row>
      <xdr:rowOff>31989</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2763500" y="13132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48516</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2547111" y="12907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55273</xdr:rowOff>
    </xdr:from>
    <xdr:to>
      <xdr:col>85</xdr:col>
      <xdr:colOff>177800</xdr:colOff>
      <xdr:row>78</xdr:row>
      <xdr:rowOff>156873</xdr:rowOff>
    </xdr:to>
    <xdr:sp macro="" textlink="">
      <xdr:nvSpPr>
        <xdr:cNvPr id="628" name="楕円 627">
          <a:extLst>
            <a:ext uri="{FF2B5EF4-FFF2-40B4-BE49-F238E27FC236}">
              <a16:creationId xmlns:a16="http://schemas.microsoft.com/office/drawing/2014/main" id="{00000000-0008-0000-0600-000074020000}"/>
            </a:ext>
          </a:extLst>
        </xdr:cNvPr>
        <xdr:cNvSpPr/>
      </xdr:nvSpPr>
      <xdr:spPr>
        <a:xfrm>
          <a:off x="16268700" y="134283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33700</xdr:rowOff>
    </xdr:from>
    <xdr:ext cx="534377" cy="259045"/>
    <xdr:sp macro="" textlink="">
      <xdr:nvSpPr>
        <xdr:cNvPr id="629" name="公債費該当値テキスト">
          <a:extLst>
            <a:ext uri="{FF2B5EF4-FFF2-40B4-BE49-F238E27FC236}">
              <a16:creationId xmlns:a16="http://schemas.microsoft.com/office/drawing/2014/main" id="{00000000-0008-0000-0600-000075020000}"/>
            </a:ext>
          </a:extLst>
        </xdr:cNvPr>
        <xdr:cNvSpPr txBox="1"/>
      </xdr:nvSpPr>
      <xdr:spPr>
        <a:xfrm>
          <a:off x="16370300" y="13406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12182</xdr:rowOff>
    </xdr:from>
    <xdr:to>
      <xdr:col>81</xdr:col>
      <xdr:colOff>101600</xdr:colOff>
      <xdr:row>78</xdr:row>
      <xdr:rowOff>113782</xdr:rowOff>
    </xdr:to>
    <xdr:sp macro="" textlink="">
      <xdr:nvSpPr>
        <xdr:cNvPr id="630" name="楕円 629">
          <a:extLst>
            <a:ext uri="{FF2B5EF4-FFF2-40B4-BE49-F238E27FC236}">
              <a16:creationId xmlns:a16="http://schemas.microsoft.com/office/drawing/2014/main" id="{00000000-0008-0000-0600-000076020000}"/>
            </a:ext>
          </a:extLst>
        </xdr:cNvPr>
        <xdr:cNvSpPr/>
      </xdr:nvSpPr>
      <xdr:spPr>
        <a:xfrm>
          <a:off x="15430500" y="13385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78</xdr:row>
      <xdr:rowOff>104909</xdr:rowOff>
    </xdr:from>
    <xdr:ext cx="534377"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5201411" y="13478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67228</xdr:rowOff>
    </xdr:from>
    <xdr:to>
      <xdr:col>76</xdr:col>
      <xdr:colOff>165100</xdr:colOff>
      <xdr:row>78</xdr:row>
      <xdr:rowOff>168828</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4541500" y="13440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78</xdr:row>
      <xdr:rowOff>159955</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4325111" y="13533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19337</xdr:rowOff>
    </xdr:from>
    <xdr:to>
      <xdr:col>72</xdr:col>
      <xdr:colOff>38100</xdr:colOff>
      <xdr:row>77</xdr:row>
      <xdr:rowOff>120937</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3652500" y="13220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112064</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3436111" y="13313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42951</xdr:rowOff>
    </xdr:from>
    <xdr:to>
      <xdr:col>67</xdr:col>
      <xdr:colOff>101600</xdr:colOff>
      <xdr:row>78</xdr:row>
      <xdr:rowOff>144551</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2763500" y="13416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78</xdr:row>
      <xdr:rowOff>135678</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547111" y="135087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46" name="直線コネクタ 645">
          <a:extLst>
            <a:ext uri="{FF2B5EF4-FFF2-40B4-BE49-F238E27FC236}">
              <a16:creationId xmlns:a16="http://schemas.microsoft.com/office/drawing/2014/main" id="{00000000-0008-0000-0600-000086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48" name="直線コネクタ 647">
          <a:extLst>
            <a:ext uri="{FF2B5EF4-FFF2-40B4-BE49-F238E27FC236}">
              <a16:creationId xmlns:a16="http://schemas.microsoft.com/office/drawing/2014/main" id="{00000000-0008-0000-0600-000088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6" name="積立金グラフ枠">
          <a:extLst>
            <a:ext uri="{FF2B5EF4-FFF2-40B4-BE49-F238E27FC236}">
              <a16:creationId xmlns:a16="http://schemas.microsoft.com/office/drawing/2014/main" id="{00000000-0008-0000-0600-000090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72354</xdr:rowOff>
    </xdr:from>
    <xdr:to>
      <xdr:col>85</xdr:col>
      <xdr:colOff>126364</xdr:colOff>
      <xdr:row>98</xdr:row>
      <xdr:rowOff>14336</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flipV="1">
          <a:off x="16317595" y="15674304"/>
          <a:ext cx="1269" cy="11421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18163</xdr:rowOff>
    </xdr:from>
    <xdr:ext cx="469744" cy="259045"/>
    <xdr:sp macro="" textlink="">
      <xdr:nvSpPr>
        <xdr:cNvPr id="658" name="積立金最小値テキスト">
          <a:extLst>
            <a:ext uri="{FF2B5EF4-FFF2-40B4-BE49-F238E27FC236}">
              <a16:creationId xmlns:a16="http://schemas.microsoft.com/office/drawing/2014/main" id="{00000000-0008-0000-0600-000092020000}"/>
            </a:ext>
          </a:extLst>
        </xdr:cNvPr>
        <xdr:cNvSpPr txBox="1"/>
      </xdr:nvSpPr>
      <xdr:spPr>
        <a:xfrm>
          <a:off x="16370300" y="16820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14336</xdr:rowOff>
    </xdr:from>
    <xdr:to>
      <xdr:col>86</xdr:col>
      <xdr:colOff>25400</xdr:colOff>
      <xdr:row>98</xdr:row>
      <xdr:rowOff>14336</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6230600" y="16816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19031</xdr:rowOff>
    </xdr:from>
    <xdr:ext cx="534377" cy="259045"/>
    <xdr:sp macro="" textlink="">
      <xdr:nvSpPr>
        <xdr:cNvPr id="660" name="積立金最大値テキスト">
          <a:extLst>
            <a:ext uri="{FF2B5EF4-FFF2-40B4-BE49-F238E27FC236}">
              <a16:creationId xmlns:a16="http://schemas.microsoft.com/office/drawing/2014/main" id="{00000000-0008-0000-0600-000094020000}"/>
            </a:ext>
          </a:extLst>
        </xdr:cNvPr>
        <xdr:cNvSpPr txBox="1"/>
      </xdr:nvSpPr>
      <xdr:spPr>
        <a:xfrm>
          <a:off x="16370300" y="15449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27,723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72354</xdr:rowOff>
    </xdr:from>
    <xdr:to>
      <xdr:col>86</xdr:col>
      <xdr:colOff>25400</xdr:colOff>
      <xdr:row>91</xdr:row>
      <xdr:rowOff>72354</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6230600" y="156743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117571</xdr:rowOff>
    </xdr:from>
    <xdr:to>
      <xdr:col>85</xdr:col>
      <xdr:colOff>127000</xdr:colOff>
      <xdr:row>96</xdr:row>
      <xdr:rowOff>134624</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flipV="1">
          <a:off x="15481300" y="16405321"/>
          <a:ext cx="838200" cy="188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25858</xdr:rowOff>
    </xdr:from>
    <xdr:ext cx="469744" cy="259045"/>
    <xdr:sp macro="" textlink="">
      <xdr:nvSpPr>
        <xdr:cNvPr id="663" name="積立金平均値テキスト">
          <a:extLst>
            <a:ext uri="{FF2B5EF4-FFF2-40B4-BE49-F238E27FC236}">
              <a16:creationId xmlns:a16="http://schemas.microsoft.com/office/drawing/2014/main" id="{00000000-0008-0000-0600-000097020000}"/>
            </a:ext>
          </a:extLst>
        </xdr:cNvPr>
        <xdr:cNvSpPr txBox="1"/>
      </xdr:nvSpPr>
      <xdr:spPr>
        <a:xfrm>
          <a:off x="16370300" y="164850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47431</xdr:rowOff>
    </xdr:from>
    <xdr:to>
      <xdr:col>85</xdr:col>
      <xdr:colOff>177800</xdr:colOff>
      <xdr:row>96</xdr:row>
      <xdr:rowOff>149031</xdr:rowOff>
    </xdr:to>
    <xdr:sp macro="" textlink="">
      <xdr:nvSpPr>
        <xdr:cNvPr id="664" name="フローチャート: 判断 663">
          <a:extLst>
            <a:ext uri="{FF2B5EF4-FFF2-40B4-BE49-F238E27FC236}">
              <a16:creationId xmlns:a16="http://schemas.microsoft.com/office/drawing/2014/main" id="{00000000-0008-0000-0600-000098020000}"/>
            </a:ext>
          </a:extLst>
        </xdr:cNvPr>
        <xdr:cNvSpPr/>
      </xdr:nvSpPr>
      <xdr:spPr>
        <a:xfrm>
          <a:off x="16268700" y="16506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120817</xdr:rowOff>
    </xdr:from>
    <xdr:to>
      <xdr:col>81</xdr:col>
      <xdr:colOff>50800</xdr:colOff>
      <xdr:row>96</xdr:row>
      <xdr:rowOff>134624</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4592300" y="16580017"/>
          <a:ext cx="889000" cy="138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141295</xdr:rowOff>
    </xdr:from>
    <xdr:to>
      <xdr:col>81</xdr:col>
      <xdr:colOff>101600</xdr:colOff>
      <xdr:row>97</xdr:row>
      <xdr:rowOff>71445</xdr:rowOff>
    </xdr:to>
    <xdr:sp macro="" textlink="">
      <xdr:nvSpPr>
        <xdr:cNvPr id="666" name="フローチャート: 判断 665">
          <a:extLst>
            <a:ext uri="{FF2B5EF4-FFF2-40B4-BE49-F238E27FC236}">
              <a16:creationId xmlns:a16="http://schemas.microsoft.com/office/drawing/2014/main" id="{00000000-0008-0000-0600-00009A020000}"/>
            </a:ext>
          </a:extLst>
        </xdr:cNvPr>
        <xdr:cNvSpPr/>
      </xdr:nvSpPr>
      <xdr:spPr>
        <a:xfrm>
          <a:off x="15430500" y="16600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62572</xdr:rowOff>
    </xdr:from>
    <xdr:ext cx="469744"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5233728" y="16693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42362</xdr:rowOff>
    </xdr:from>
    <xdr:to>
      <xdr:col>76</xdr:col>
      <xdr:colOff>114300</xdr:colOff>
      <xdr:row>96</xdr:row>
      <xdr:rowOff>120817</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3703300" y="16501562"/>
          <a:ext cx="889000" cy="78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162646</xdr:rowOff>
    </xdr:from>
    <xdr:to>
      <xdr:col>76</xdr:col>
      <xdr:colOff>165100</xdr:colOff>
      <xdr:row>97</xdr:row>
      <xdr:rowOff>92796</xdr:rowOff>
    </xdr:to>
    <xdr:sp macro="" textlink="">
      <xdr:nvSpPr>
        <xdr:cNvPr id="669" name="フローチャート: 判断 668">
          <a:extLst>
            <a:ext uri="{FF2B5EF4-FFF2-40B4-BE49-F238E27FC236}">
              <a16:creationId xmlns:a16="http://schemas.microsoft.com/office/drawing/2014/main" id="{00000000-0008-0000-0600-00009D020000}"/>
            </a:ext>
          </a:extLst>
        </xdr:cNvPr>
        <xdr:cNvSpPr/>
      </xdr:nvSpPr>
      <xdr:spPr>
        <a:xfrm>
          <a:off x="14541500" y="16621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83923</xdr:rowOff>
    </xdr:from>
    <xdr:ext cx="469744" cy="259045"/>
    <xdr:sp macro="" textlink="">
      <xdr:nvSpPr>
        <xdr:cNvPr id="670" name="テキスト ボックス 669">
          <a:extLst>
            <a:ext uri="{FF2B5EF4-FFF2-40B4-BE49-F238E27FC236}">
              <a16:creationId xmlns:a16="http://schemas.microsoft.com/office/drawing/2014/main" id="{00000000-0008-0000-0600-00009E020000}"/>
            </a:ext>
          </a:extLst>
        </xdr:cNvPr>
        <xdr:cNvSpPr txBox="1"/>
      </xdr:nvSpPr>
      <xdr:spPr>
        <a:xfrm>
          <a:off x="14357428" y="16714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164388</xdr:rowOff>
    </xdr:from>
    <xdr:to>
      <xdr:col>71</xdr:col>
      <xdr:colOff>177800</xdr:colOff>
      <xdr:row>96</xdr:row>
      <xdr:rowOff>42362</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2814300" y="16452138"/>
          <a:ext cx="889000" cy="494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85334</xdr:rowOff>
    </xdr:from>
    <xdr:to>
      <xdr:col>72</xdr:col>
      <xdr:colOff>38100</xdr:colOff>
      <xdr:row>97</xdr:row>
      <xdr:rowOff>15484</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3652500" y="165445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6611</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3468428" y="166372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15473</xdr:rowOff>
    </xdr:from>
    <xdr:to>
      <xdr:col>67</xdr:col>
      <xdr:colOff>101600</xdr:colOff>
      <xdr:row>97</xdr:row>
      <xdr:rowOff>117073</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2763500" y="16646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108200</xdr:rowOff>
    </xdr:from>
    <xdr:ext cx="469744"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2579428" y="167388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66771</xdr:rowOff>
    </xdr:from>
    <xdr:to>
      <xdr:col>85</xdr:col>
      <xdr:colOff>177800</xdr:colOff>
      <xdr:row>95</xdr:row>
      <xdr:rowOff>168371</xdr:rowOff>
    </xdr:to>
    <xdr:sp macro="" textlink="">
      <xdr:nvSpPr>
        <xdr:cNvPr id="681" name="楕円 680">
          <a:extLst>
            <a:ext uri="{FF2B5EF4-FFF2-40B4-BE49-F238E27FC236}">
              <a16:creationId xmlns:a16="http://schemas.microsoft.com/office/drawing/2014/main" id="{00000000-0008-0000-0600-0000A9020000}"/>
            </a:ext>
          </a:extLst>
        </xdr:cNvPr>
        <xdr:cNvSpPr/>
      </xdr:nvSpPr>
      <xdr:spPr>
        <a:xfrm>
          <a:off x="16268700" y="16354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89648</xdr:rowOff>
    </xdr:from>
    <xdr:ext cx="534377" cy="259045"/>
    <xdr:sp macro="" textlink="">
      <xdr:nvSpPr>
        <xdr:cNvPr id="682" name="積立金該当値テキスト">
          <a:extLst>
            <a:ext uri="{FF2B5EF4-FFF2-40B4-BE49-F238E27FC236}">
              <a16:creationId xmlns:a16="http://schemas.microsoft.com/office/drawing/2014/main" id="{00000000-0008-0000-0600-0000AA020000}"/>
            </a:ext>
          </a:extLst>
        </xdr:cNvPr>
        <xdr:cNvSpPr txBox="1"/>
      </xdr:nvSpPr>
      <xdr:spPr>
        <a:xfrm>
          <a:off x="16370300" y="16205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83824</xdr:rowOff>
    </xdr:from>
    <xdr:to>
      <xdr:col>81</xdr:col>
      <xdr:colOff>101600</xdr:colOff>
      <xdr:row>97</xdr:row>
      <xdr:rowOff>13974</xdr:rowOff>
    </xdr:to>
    <xdr:sp macro="" textlink="">
      <xdr:nvSpPr>
        <xdr:cNvPr id="683" name="楕円 682">
          <a:extLst>
            <a:ext uri="{FF2B5EF4-FFF2-40B4-BE49-F238E27FC236}">
              <a16:creationId xmlns:a16="http://schemas.microsoft.com/office/drawing/2014/main" id="{00000000-0008-0000-0600-0000AB020000}"/>
            </a:ext>
          </a:extLst>
        </xdr:cNvPr>
        <xdr:cNvSpPr/>
      </xdr:nvSpPr>
      <xdr:spPr>
        <a:xfrm>
          <a:off x="15430500" y="16543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30501</xdr:rowOff>
    </xdr:from>
    <xdr:ext cx="469744"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5233728" y="163182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70017</xdr:rowOff>
    </xdr:from>
    <xdr:to>
      <xdr:col>76</xdr:col>
      <xdr:colOff>165100</xdr:colOff>
      <xdr:row>97</xdr:row>
      <xdr:rowOff>167</xdr:rowOff>
    </xdr:to>
    <xdr:sp macro="" textlink="">
      <xdr:nvSpPr>
        <xdr:cNvPr id="685" name="楕円 684">
          <a:extLst>
            <a:ext uri="{FF2B5EF4-FFF2-40B4-BE49-F238E27FC236}">
              <a16:creationId xmlns:a16="http://schemas.microsoft.com/office/drawing/2014/main" id="{00000000-0008-0000-0600-0000AD020000}"/>
            </a:ext>
          </a:extLst>
        </xdr:cNvPr>
        <xdr:cNvSpPr/>
      </xdr:nvSpPr>
      <xdr:spPr>
        <a:xfrm>
          <a:off x="14541500" y="16529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16694</xdr:rowOff>
    </xdr:from>
    <xdr:ext cx="469744"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4357428" y="163044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163012</xdr:rowOff>
    </xdr:from>
    <xdr:to>
      <xdr:col>72</xdr:col>
      <xdr:colOff>38100</xdr:colOff>
      <xdr:row>96</xdr:row>
      <xdr:rowOff>93162</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3652500" y="164507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94</xdr:row>
      <xdr:rowOff>109689</xdr:rowOff>
    </xdr:from>
    <xdr:ext cx="469744"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3468428" y="162259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113588</xdr:rowOff>
    </xdr:from>
    <xdr:to>
      <xdr:col>67</xdr:col>
      <xdr:colOff>101600</xdr:colOff>
      <xdr:row>96</xdr:row>
      <xdr:rowOff>43738</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2763500" y="16401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60265</xdr:rowOff>
    </xdr:from>
    <xdr:ext cx="534377"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2547111" y="161765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1" name="正方形/長方形 690">
          <a:extLst>
            <a:ext uri="{FF2B5EF4-FFF2-40B4-BE49-F238E27FC236}">
              <a16:creationId xmlns:a16="http://schemas.microsoft.com/office/drawing/2014/main" id="{00000000-0008-0000-0600-0000B3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8" name="直線コネクタ 697">
          <a:extLst>
            <a:ext uri="{FF2B5EF4-FFF2-40B4-BE49-F238E27FC236}">
              <a16:creationId xmlns:a16="http://schemas.microsoft.com/office/drawing/2014/main" id="{00000000-0008-0000-0600-0000BA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1" name="直線コネクタ 700">
          <a:extLst>
            <a:ext uri="{FF2B5EF4-FFF2-40B4-BE49-F238E27FC236}">
              <a16:creationId xmlns:a16="http://schemas.microsoft.com/office/drawing/2014/main" id="{00000000-0008-0000-0600-0000BD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09" name="投資及び出資金グラフ枠">
          <a:extLst>
            <a:ext uri="{FF2B5EF4-FFF2-40B4-BE49-F238E27FC236}">
              <a16:creationId xmlns:a16="http://schemas.microsoft.com/office/drawing/2014/main" id="{00000000-0008-0000-0600-0000C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163017</xdr:rowOff>
    </xdr:from>
    <xdr:to>
      <xdr:col>116</xdr:col>
      <xdr:colOff>62864</xdr:colOff>
      <xdr:row>38</xdr:row>
      <xdr:rowOff>139700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flipV="1">
          <a:off x="22159595" y="5306517"/>
          <a:ext cx="1269" cy="13482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1" name="投資及び出資金最小値テキスト">
          <a:extLst>
            <a:ext uri="{FF2B5EF4-FFF2-40B4-BE49-F238E27FC236}">
              <a16:creationId xmlns:a16="http://schemas.microsoft.com/office/drawing/2014/main" id="{00000000-0008-0000-0600-0000C7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109694</xdr:rowOff>
    </xdr:from>
    <xdr:ext cx="469744" cy="259045"/>
    <xdr:sp macro="" textlink="">
      <xdr:nvSpPr>
        <xdr:cNvPr id="713" name="投資及び出資金最大値テキスト">
          <a:extLst>
            <a:ext uri="{FF2B5EF4-FFF2-40B4-BE49-F238E27FC236}">
              <a16:creationId xmlns:a16="http://schemas.microsoft.com/office/drawing/2014/main" id="{00000000-0008-0000-0600-0000C9020000}"/>
            </a:ext>
          </a:extLst>
        </xdr:cNvPr>
        <xdr:cNvSpPr txBox="1"/>
      </xdr:nvSpPr>
      <xdr:spPr>
        <a:xfrm>
          <a:off x="22212300" y="50817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163017</xdr:rowOff>
    </xdr:from>
    <xdr:to>
      <xdr:col>116</xdr:col>
      <xdr:colOff>152400</xdr:colOff>
      <xdr:row>30</xdr:row>
      <xdr:rowOff>163017</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22072600" y="5306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37</xdr:row>
      <xdr:rowOff>120040</xdr:rowOff>
    </xdr:from>
    <xdr:to>
      <xdr:col>116</xdr:col>
      <xdr:colOff>63500</xdr:colOff>
      <xdr:row>38</xdr:row>
      <xdr:rowOff>139243</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1323300" y="6463690"/>
          <a:ext cx="838200" cy="1906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81602</xdr:rowOff>
    </xdr:from>
    <xdr:ext cx="378565" cy="259045"/>
    <xdr:sp macro="" textlink="">
      <xdr:nvSpPr>
        <xdr:cNvPr id="716" name="投資及び出資金平均値テキスト">
          <a:extLst>
            <a:ext uri="{FF2B5EF4-FFF2-40B4-BE49-F238E27FC236}">
              <a16:creationId xmlns:a16="http://schemas.microsoft.com/office/drawing/2014/main" id="{00000000-0008-0000-0600-0000CC020000}"/>
            </a:ext>
          </a:extLst>
        </xdr:cNvPr>
        <xdr:cNvSpPr txBox="1"/>
      </xdr:nvSpPr>
      <xdr:spPr>
        <a:xfrm>
          <a:off x="22212300" y="62538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58725</xdr:rowOff>
    </xdr:from>
    <xdr:to>
      <xdr:col>116</xdr:col>
      <xdr:colOff>114300</xdr:colOff>
      <xdr:row>37</xdr:row>
      <xdr:rowOff>160325</xdr:rowOff>
    </xdr:to>
    <xdr:sp macro="" textlink="">
      <xdr:nvSpPr>
        <xdr:cNvPr id="717" name="フローチャート: 判断 716">
          <a:extLst>
            <a:ext uri="{FF2B5EF4-FFF2-40B4-BE49-F238E27FC236}">
              <a16:creationId xmlns:a16="http://schemas.microsoft.com/office/drawing/2014/main" id="{00000000-0008-0000-0600-0000CD020000}"/>
            </a:ext>
          </a:extLst>
        </xdr:cNvPr>
        <xdr:cNvSpPr/>
      </xdr:nvSpPr>
      <xdr:spPr>
        <a:xfrm>
          <a:off x="221107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31</xdr:row>
      <xdr:rowOff>38659</xdr:rowOff>
    </xdr:from>
    <xdr:to>
      <xdr:col>111</xdr:col>
      <xdr:colOff>177800</xdr:colOff>
      <xdr:row>37</xdr:row>
      <xdr:rowOff>120040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20434300" y="5353609"/>
          <a:ext cx="889000" cy="1110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74727</xdr:rowOff>
    </xdr:from>
    <xdr:to>
      <xdr:col>112</xdr:col>
      <xdr:colOff>38100</xdr:colOff>
      <xdr:row>37</xdr:row>
      <xdr:rowOff>4877</xdr:rowOff>
    </xdr:to>
    <xdr:sp macro="" textlink="">
      <xdr:nvSpPr>
        <xdr:cNvPr id="719" name="フローチャート: 判断 718">
          <a:extLst>
            <a:ext uri="{FF2B5EF4-FFF2-40B4-BE49-F238E27FC236}">
              <a16:creationId xmlns:a16="http://schemas.microsoft.com/office/drawing/2014/main" id="{00000000-0008-0000-0600-0000CF020000}"/>
            </a:ext>
          </a:extLst>
        </xdr:cNvPr>
        <xdr:cNvSpPr/>
      </xdr:nvSpPr>
      <xdr:spPr>
        <a:xfrm>
          <a:off x="21272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21404</xdr:rowOff>
    </xdr:from>
    <xdr:ext cx="378565"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21121317" y="6022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31</xdr:row>
      <xdr:rowOff>38659</xdr:rowOff>
    </xdr:from>
    <xdr:to>
      <xdr:col>107</xdr:col>
      <xdr:colOff>50800</xdr:colOff>
      <xdr:row>37</xdr:row>
      <xdr:rowOff>27686</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19545300" y="5353609"/>
          <a:ext cx="889000" cy="1017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39065</xdr:rowOff>
    </xdr:from>
    <xdr:to>
      <xdr:col>107</xdr:col>
      <xdr:colOff>101600</xdr:colOff>
      <xdr:row>37</xdr:row>
      <xdr:rowOff>140665</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0383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131792</xdr:rowOff>
    </xdr:from>
    <xdr:ext cx="378565"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20245017" y="64754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37</xdr:row>
      <xdr:rowOff>27686</xdr:rowOff>
    </xdr:from>
    <xdr:to>
      <xdr:col>102</xdr:col>
      <xdr:colOff>114300</xdr:colOff>
      <xdr:row>38</xdr:row>
      <xdr:rowOff>132385</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flipV="1">
          <a:off x="18656300" y="6371336"/>
          <a:ext cx="889000" cy="276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98044</xdr:rowOff>
    </xdr:from>
    <xdr:to>
      <xdr:col>102</xdr:col>
      <xdr:colOff>165100</xdr:colOff>
      <xdr:row>38</xdr:row>
      <xdr:rowOff>28194</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19494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38</xdr:row>
      <xdr:rowOff>19321</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19356017" y="65344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156108</xdr:rowOff>
    </xdr:from>
    <xdr:to>
      <xdr:col>98</xdr:col>
      <xdr:colOff>38100</xdr:colOff>
      <xdr:row>38</xdr:row>
      <xdr:rowOff>86258</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18605500" y="6499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102785</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18467017" y="627498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88443</xdr:rowOff>
    </xdr:from>
    <xdr:to>
      <xdr:col>116</xdr:col>
      <xdr:colOff>114300</xdr:colOff>
      <xdr:row>39</xdr:row>
      <xdr:rowOff>18593</xdr:rowOff>
    </xdr:to>
    <xdr:sp macro="" textlink="">
      <xdr:nvSpPr>
        <xdr:cNvPr id="734" name="楕円 733">
          <a:extLst>
            <a:ext uri="{FF2B5EF4-FFF2-40B4-BE49-F238E27FC236}">
              <a16:creationId xmlns:a16="http://schemas.microsoft.com/office/drawing/2014/main" id="{00000000-0008-0000-0600-0000DE020000}"/>
            </a:ext>
          </a:extLst>
        </xdr:cNvPr>
        <xdr:cNvSpPr/>
      </xdr:nvSpPr>
      <xdr:spPr>
        <a:xfrm>
          <a:off x="22110700" y="6603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3370</xdr:rowOff>
    </xdr:from>
    <xdr:ext cx="249299" cy="259045"/>
    <xdr:sp macro="" textlink="">
      <xdr:nvSpPr>
        <xdr:cNvPr id="735" name="投資及び出資金該当値テキスト">
          <a:extLst>
            <a:ext uri="{FF2B5EF4-FFF2-40B4-BE49-F238E27FC236}">
              <a16:creationId xmlns:a16="http://schemas.microsoft.com/office/drawing/2014/main" id="{00000000-0008-0000-0600-0000DF020000}"/>
            </a:ext>
          </a:extLst>
        </xdr:cNvPr>
        <xdr:cNvSpPr txBox="1"/>
      </xdr:nvSpPr>
      <xdr:spPr>
        <a:xfrm>
          <a:off x="22212300" y="651847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69240</xdr:rowOff>
    </xdr:from>
    <xdr:to>
      <xdr:col>112</xdr:col>
      <xdr:colOff>38100</xdr:colOff>
      <xdr:row>37</xdr:row>
      <xdr:rowOff>170841</xdr:rowOff>
    </xdr:to>
    <xdr:sp macro="" textlink="">
      <xdr:nvSpPr>
        <xdr:cNvPr id="736" name="楕円 735">
          <a:extLst>
            <a:ext uri="{FF2B5EF4-FFF2-40B4-BE49-F238E27FC236}">
              <a16:creationId xmlns:a16="http://schemas.microsoft.com/office/drawing/2014/main" id="{00000000-0008-0000-0600-0000E0020000}"/>
            </a:ext>
          </a:extLst>
        </xdr:cNvPr>
        <xdr:cNvSpPr/>
      </xdr:nvSpPr>
      <xdr:spPr>
        <a:xfrm>
          <a:off x="21272500" y="641289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37</xdr:row>
      <xdr:rowOff>161968</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121317" y="650561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30</xdr:row>
      <xdr:rowOff>159309</xdr:rowOff>
    </xdr:from>
    <xdr:to>
      <xdr:col>107</xdr:col>
      <xdr:colOff>101600</xdr:colOff>
      <xdr:row>31</xdr:row>
      <xdr:rowOff>89459</xdr:rowOff>
    </xdr:to>
    <xdr:sp macro="" textlink="">
      <xdr:nvSpPr>
        <xdr:cNvPr id="738" name="楕円 737">
          <a:extLst>
            <a:ext uri="{FF2B5EF4-FFF2-40B4-BE49-F238E27FC236}">
              <a16:creationId xmlns:a16="http://schemas.microsoft.com/office/drawing/2014/main" id="{00000000-0008-0000-0600-0000E2020000}"/>
            </a:ext>
          </a:extLst>
        </xdr:cNvPr>
        <xdr:cNvSpPr/>
      </xdr:nvSpPr>
      <xdr:spPr>
        <a:xfrm>
          <a:off x="20383500" y="53028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29</xdr:row>
      <xdr:rowOff>105986</xdr:rowOff>
    </xdr:from>
    <xdr:ext cx="469744"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199428" y="50780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36</xdr:row>
      <xdr:rowOff>148336</xdr:rowOff>
    </xdr:from>
    <xdr:to>
      <xdr:col>102</xdr:col>
      <xdr:colOff>165100</xdr:colOff>
      <xdr:row>37</xdr:row>
      <xdr:rowOff>78486</xdr:rowOff>
    </xdr:to>
    <xdr:sp macro="" textlink="">
      <xdr:nvSpPr>
        <xdr:cNvPr id="740" name="楕円 739">
          <a:extLst>
            <a:ext uri="{FF2B5EF4-FFF2-40B4-BE49-F238E27FC236}">
              <a16:creationId xmlns:a16="http://schemas.microsoft.com/office/drawing/2014/main" id="{00000000-0008-0000-0600-0000E4020000}"/>
            </a:ext>
          </a:extLst>
        </xdr:cNvPr>
        <xdr:cNvSpPr/>
      </xdr:nvSpPr>
      <xdr:spPr>
        <a:xfrm>
          <a:off x="19494500" y="6320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95013</xdr:rowOff>
    </xdr:from>
    <xdr:ext cx="378565"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56017" y="60957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81585</xdr:rowOff>
    </xdr:from>
    <xdr:to>
      <xdr:col>98</xdr:col>
      <xdr:colOff>38100</xdr:colOff>
      <xdr:row>39</xdr:row>
      <xdr:rowOff>11735</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18605500" y="6596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2862</xdr:rowOff>
    </xdr:from>
    <xdr:ext cx="313932"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8499333" y="668941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4" name="正方形/長方形 743">
          <a:extLst>
            <a:ext uri="{FF2B5EF4-FFF2-40B4-BE49-F238E27FC236}">
              <a16:creationId xmlns:a16="http://schemas.microsoft.com/office/drawing/2014/main" id="{00000000-0008-0000-0600-0000E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5" name="正方形/長方形 744">
          <a:extLst>
            <a:ext uri="{FF2B5EF4-FFF2-40B4-BE49-F238E27FC236}">
              <a16:creationId xmlns:a16="http://schemas.microsoft.com/office/drawing/2014/main" id="{00000000-0008-0000-0600-0000E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6" name="正方形/長方形 745">
          <a:extLst>
            <a:ext uri="{FF2B5EF4-FFF2-40B4-BE49-F238E27FC236}">
              <a16:creationId xmlns:a16="http://schemas.microsoft.com/office/drawing/2014/main" id="{00000000-0008-0000-0600-0000E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1" name="直線コネクタ 750">
          <a:extLst>
            <a:ext uri="{FF2B5EF4-FFF2-40B4-BE49-F238E27FC236}">
              <a16:creationId xmlns:a16="http://schemas.microsoft.com/office/drawing/2014/main" id="{00000000-0008-0000-0600-0000E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2" name="直線コネクタ 751">
          <a:extLst>
            <a:ext uri="{FF2B5EF4-FFF2-40B4-BE49-F238E27FC236}">
              <a16:creationId xmlns:a16="http://schemas.microsoft.com/office/drawing/2014/main" id="{00000000-0008-0000-0600-0000F0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4" name="貸付金グラフ枠">
          <a:extLst>
            <a:ext uri="{FF2B5EF4-FFF2-40B4-BE49-F238E27FC236}">
              <a16:creationId xmlns:a16="http://schemas.microsoft.com/office/drawing/2014/main" id="{00000000-0008-0000-0600-0000FC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36703</xdr:rowOff>
    </xdr:from>
    <xdr:to>
      <xdr:col>116</xdr:col>
      <xdr:colOff>62864</xdr:colOff>
      <xdr:row>58</xdr:row>
      <xdr:rowOff>169926</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flipV="1">
          <a:off x="22159595" y="8609203"/>
          <a:ext cx="1269" cy="15048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2303</xdr:rowOff>
    </xdr:from>
    <xdr:ext cx="469744" cy="259045"/>
    <xdr:sp macro="" textlink="">
      <xdr:nvSpPr>
        <xdr:cNvPr id="766" name="貸付金最小値テキスト">
          <a:extLst>
            <a:ext uri="{FF2B5EF4-FFF2-40B4-BE49-F238E27FC236}">
              <a16:creationId xmlns:a16="http://schemas.microsoft.com/office/drawing/2014/main" id="{00000000-0008-0000-0600-0000FE020000}"/>
            </a:ext>
          </a:extLst>
        </xdr:cNvPr>
        <xdr:cNvSpPr txBox="1"/>
      </xdr:nvSpPr>
      <xdr:spPr>
        <a:xfrm>
          <a:off x="22212300" y="10117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169926</xdr:rowOff>
    </xdr:from>
    <xdr:to>
      <xdr:col>116</xdr:col>
      <xdr:colOff>152400</xdr:colOff>
      <xdr:row>58</xdr:row>
      <xdr:rowOff>169926</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22072600" y="101140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48</xdr:row>
      <xdr:rowOff>154830</xdr:rowOff>
    </xdr:from>
    <xdr:ext cx="599010" cy="259045"/>
    <xdr:sp macro="" textlink="">
      <xdr:nvSpPr>
        <xdr:cNvPr id="768" name="貸付金最大値テキスト">
          <a:extLst>
            <a:ext uri="{FF2B5EF4-FFF2-40B4-BE49-F238E27FC236}">
              <a16:creationId xmlns:a16="http://schemas.microsoft.com/office/drawing/2014/main" id="{00000000-0008-0000-0600-000000030000}"/>
            </a:ext>
          </a:extLst>
        </xdr:cNvPr>
        <xdr:cNvSpPr txBox="1"/>
      </xdr:nvSpPr>
      <xdr:spPr>
        <a:xfrm>
          <a:off x="22212300" y="83844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36703</xdr:rowOff>
    </xdr:from>
    <xdr:to>
      <xdr:col>116</xdr:col>
      <xdr:colOff>152400</xdr:colOff>
      <xdr:row>50</xdr:row>
      <xdr:rowOff>36703</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22072600" y="86092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56</xdr:row>
      <xdr:rowOff>44107</xdr:rowOff>
    </xdr:from>
    <xdr:to>
      <xdr:col>116</xdr:col>
      <xdr:colOff>63500</xdr:colOff>
      <xdr:row>56</xdr:row>
      <xdr:rowOff>47485</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1323300" y="9645307"/>
          <a:ext cx="838200" cy="3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52</xdr:row>
      <xdr:rowOff>113860</xdr:rowOff>
    </xdr:from>
    <xdr:ext cx="534377" cy="259045"/>
    <xdr:sp macro="" textlink="">
      <xdr:nvSpPr>
        <xdr:cNvPr id="771" name="貸付金平均値テキスト">
          <a:extLst>
            <a:ext uri="{FF2B5EF4-FFF2-40B4-BE49-F238E27FC236}">
              <a16:creationId xmlns:a16="http://schemas.microsoft.com/office/drawing/2014/main" id="{00000000-0008-0000-0600-000003030000}"/>
            </a:ext>
          </a:extLst>
        </xdr:cNvPr>
        <xdr:cNvSpPr txBox="1"/>
      </xdr:nvSpPr>
      <xdr:spPr>
        <a:xfrm>
          <a:off x="22212300" y="90292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90983</xdr:rowOff>
    </xdr:from>
    <xdr:to>
      <xdr:col>116</xdr:col>
      <xdr:colOff>114300</xdr:colOff>
      <xdr:row>54</xdr:row>
      <xdr:rowOff>21133</xdr:rowOff>
    </xdr:to>
    <xdr:sp macro="" textlink="">
      <xdr:nvSpPr>
        <xdr:cNvPr id="772" name="フローチャート: 判断 771">
          <a:extLst>
            <a:ext uri="{FF2B5EF4-FFF2-40B4-BE49-F238E27FC236}">
              <a16:creationId xmlns:a16="http://schemas.microsoft.com/office/drawing/2014/main" id="{00000000-0008-0000-0600-000004030000}"/>
            </a:ext>
          </a:extLst>
        </xdr:cNvPr>
        <xdr:cNvSpPr/>
      </xdr:nvSpPr>
      <xdr:spPr>
        <a:xfrm>
          <a:off x="22110700" y="91778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44107</xdr:rowOff>
    </xdr:from>
    <xdr:to>
      <xdr:col>111</xdr:col>
      <xdr:colOff>177800</xdr:colOff>
      <xdr:row>56</xdr:row>
      <xdr:rowOff>45276</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0434300" y="9645307"/>
          <a:ext cx="889000" cy="11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33617</xdr:rowOff>
    </xdr:from>
    <xdr:to>
      <xdr:col>112</xdr:col>
      <xdr:colOff>38100</xdr:colOff>
      <xdr:row>57</xdr:row>
      <xdr:rowOff>135217</xdr:rowOff>
    </xdr:to>
    <xdr:sp macro="" textlink="">
      <xdr:nvSpPr>
        <xdr:cNvPr id="774" name="フローチャート: 判断 773">
          <a:extLst>
            <a:ext uri="{FF2B5EF4-FFF2-40B4-BE49-F238E27FC236}">
              <a16:creationId xmlns:a16="http://schemas.microsoft.com/office/drawing/2014/main" id="{00000000-0008-0000-0600-000006030000}"/>
            </a:ext>
          </a:extLst>
        </xdr:cNvPr>
        <xdr:cNvSpPr/>
      </xdr:nvSpPr>
      <xdr:spPr>
        <a:xfrm>
          <a:off x="21272500" y="9806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126344</xdr:rowOff>
    </xdr:from>
    <xdr:ext cx="534377"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21043411" y="98989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55</xdr:row>
      <xdr:rowOff>94856</xdr:rowOff>
    </xdr:from>
    <xdr:to>
      <xdr:col>107</xdr:col>
      <xdr:colOff>50800</xdr:colOff>
      <xdr:row>56</xdr:row>
      <xdr:rowOff>45276</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9545300" y="9524606"/>
          <a:ext cx="889000" cy="121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170002</xdr:rowOff>
    </xdr:from>
    <xdr:to>
      <xdr:col>107</xdr:col>
      <xdr:colOff>101600</xdr:colOff>
      <xdr:row>57</xdr:row>
      <xdr:rowOff>100152</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20383500" y="9771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91279</xdr:rowOff>
    </xdr:from>
    <xdr:ext cx="534377"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20167111" y="9863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55</xdr:row>
      <xdr:rowOff>94856</xdr:rowOff>
    </xdr:from>
    <xdr:to>
      <xdr:col>102</xdr:col>
      <xdr:colOff>114300</xdr:colOff>
      <xdr:row>56</xdr:row>
      <xdr:rowOff>46584</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flipV="1">
          <a:off x="18656300" y="9524606"/>
          <a:ext cx="889000" cy="123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113043</xdr:rowOff>
    </xdr:from>
    <xdr:to>
      <xdr:col>102</xdr:col>
      <xdr:colOff>165100</xdr:colOff>
      <xdr:row>57</xdr:row>
      <xdr:rowOff>43193</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19494500" y="97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34320</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9278111" y="9806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122365</xdr:rowOff>
    </xdr:from>
    <xdr:to>
      <xdr:col>98</xdr:col>
      <xdr:colOff>38100</xdr:colOff>
      <xdr:row>57</xdr:row>
      <xdr:rowOff>52515</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18605500" y="9723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43642</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18389111" y="98162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168135</xdr:rowOff>
    </xdr:from>
    <xdr:to>
      <xdr:col>116</xdr:col>
      <xdr:colOff>114300</xdr:colOff>
      <xdr:row>56</xdr:row>
      <xdr:rowOff>98285</xdr:rowOff>
    </xdr:to>
    <xdr:sp macro="" textlink="">
      <xdr:nvSpPr>
        <xdr:cNvPr id="789" name="楕円 788">
          <a:extLst>
            <a:ext uri="{FF2B5EF4-FFF2-40B4-BE49-F238E27FC236}">
              <a16:creationId xmlns:a16="http://schemas.microsoft.com/office/drawing/2014/main" id="{00000000-0008-0000-0600-000015030000}"/>
            </a:ext>
          </a:extLst>
        </xdr:cNvPr>
        <xdr:cNvSpPr/>
      </xdr:nvSpPr>
      <xdr:spPr>
        <a:xfrm>
          <a:off x="22110700" y="9597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146562</xdr:rowOff>
    </xdr:from>
    <xdr:ext cx="534377" cy="259045"/>
    <xdr:sp macro="" textlink="">
      <xdr:nvSpPr>
        <xdr:cNvPr id="790" name="貸付金該当値テキスト">
          <a:extLst>
            <a:ext uri="{FF2B5EF4-FFF2-40B4-BE49-F238E27FC236}">
              <a16:creationId xmlns:a16="http://schemas.microsoft.com/office/drawing/2014/main" id="{00000000-0008-0000-0600-000016030000}"/>
            </a:ext>
          </a:extLst>
        </xdr:cNvPr>
        <xdr:cNvSpPr txBox="1"/>
      </xdr:nvSpPr>
      <xdr:spPr>
        <a:xfrm>
          <a:off x="22212300" y="95763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164757</xdr:rowOff>
    </xdr:from>
    <xdr:to>
      <xdr:col>112</xdr:col>
      <xdr:colOff>38100</xdr:colOff>
      <xdr:row>56</xdr:row>
      <xdr:rowOff>94907</xdr:rowOff>
    </xdr:to>
    <xdr:sp macro="" textlink="">
      <xdr:nvSpPr>
        <xdr:cNvPr id="791" name="楕円 790">
          <a:extLst>
            <a:ext uri="{FF2B5EF4-FFF2-40B4-BE49-F238E27FC236}">
              <a16:creationId xmlns:a16="http://schemas.microsoft.com/office/drawing/2014/main" id="{00000000-0008-0000-0600-000017030000}"/>
            </a:ext>
          </a:extLst>
        </xdr:cNvPr>
        <xdr:cNvSpPr/>
      </xdr:nvSpPr>
      <xdr:spPr>
        <a:xfrm>
          <a:off x="21272500" y="9594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111434</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043411" y="9369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55</xdr:row>
      <xdr:rowOff>165926</xdr:rowOff>
    </xdr:from>
    <xdr:to>
      <xdr:col>107</xdr:col>
      <xdr:colOff>101600</xdr:colOff>
      <xdr:row>56</xdr:row>
      <xdr:rowOff>96076</xdr:rowOff>
    </xdr:to>
    <xdr:sp macro="" textlink="">
      <xdr:nvSpPr>
        <xdr:cNvPr id="793" name="楕円 792">
          <a:extLst>
            <a:ext uri="{FF2B5EF4-FFF2-40B4-BE49-F238E27FC236}">
              <a16:creationId xmlns:a16="http://schemas.microsoft.com/office/drawing/2014/main" id="{00000000-0008-0000-0600-000019030000}"/>
            </a:ext>
          </a:extLst>
        </xdr:cNvPr>
        <xdr:cNvSpPr/>
      </xdr:nvSpPr>
      <xdr:spPr>
        <a:xfrm>
          <a:off x="20383500" y="9595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54</xdr:row>
      <xdr:rowOff>112603</xdr:rowOff>
    </xdr:from>
    <xdr:ext cx="534377"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167111" y="93709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55</xdr:row>
      <xdr:rowOff>44056</xdr:rowOff>
    </xdr:from>
    <xdr:to>
      <xdr:col>102</xdr:col>
      <xdr:colOff>165100</xdr:colOff>
      <xdr:row>55</xdr:row>
      <xdr:rowOff>145656</xdr:rowOff>
    </xdr:to>
    <xdr:sp macro="" textlink="">
      <xdr:nvSpPr>
        <xdr:cNvPr id="795" name="楕円 794">
          <a:extLst>
            <a:ext uri="{FF2B5EF4-FFF2-40B4-BE49-F238E27FC236}">
              <a16:creationId xmlns:a16="http://schemas.microsoft.com/office/drawing/2014/main" id="{00000000-0008-0000-0600-00001B030000}"/>
            </a:ext>
          </a:extLst>
        </xdr:cNvPr>
        <xdr:cNvSpPr/>
      </xdr:nvSpPr>
      <xdr:spPr>
        <a:xfrm>
          <a:off x="19494500" y="9473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53</xdr:row>
      <xdr:rowOff>162183</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278111" y="92490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167234</xdr:rowOff>
    </xdr:from>
    <xdr:to>
      <xdr:col>98</xdr:col>
      <xdr:colOff>38100</xdr:colOff>
      <xdr:row>56</xdr:row>
      <xdr:rowOff>97384</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18605500" y="9596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113911</xdr:rowOff>
    </xdr:from>
    <xdr:ext cx="534377"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8389111" y="93722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799" name="正方形/長方形 798">
          <a:extLst>
            <a:ext uri="{FF2B5EF4-FFF2-40B4-BE49-F238E27FC236}">
              <a16:creationId xmlns:a16="http://schemas.microsoft.com/office/drawing/2014/main" id="{00000000-0008-0000-0600-00001F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0" name="正方形/長方形 799">
          <a:extLst>
            <a:ext uri="{FF2B5EF4-FFF2-40B4-BE49-F238E27FC236}">
              <a16:creationId xmlns:a16="http://schemas.microsoft.com/office/drawing/2014/main" id="{00000000-0008-0000-0600-000020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6" name="直線コネクタ 805">
          <a:extLst>
            <a:ext uri="{FF2B5EF4-FFF2-40B4-BE49-F238E27FC236}">
              <a16:creationId xmlns:a16="http://schemas.microsoft.com/office/drawing/2014/main" id="{00000000-0008-0000-0600-000026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07" name="直線コネクタ 806">
          <a:extLst>
            <a:ext uri="{FF2B5EF4-FFF2-40B4-BE49-F238E27FC236}">
              <a16:creationId xmlns:a16="http://schemas.microsoft.com/office/drawing/2014/main" id="{00000000-0008-0000-0600-000027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09" name="直線コネクタ 808">
          <a:extLst>
            <a:ext uri="{FF2B5EF4-FFF2-40B4-BE49-F238E27FC236}">
              <a16:creationId xmlns:a16="http://schemas.microsoft.com/office/drawing/2014/main" id="{00000000-0008-0000-0600-000029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19" name="繰出金グラフ枠">
          <a:extLst>
            <a:ext uri="{FF2B5EF4-FFF2-40B4-BE49-F238E27FC236}">
              <a16:creationId xmlns:a16="http://schemas.microsoft.com/office/drawing/2014/main" id="{00000000-0008-0000-0600-000033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70739</xdr:rowOff>
    </xdr:from>
    <xdr:to>
      <xdr:col>116</xdr:col>
      <xdr:colOff>62864</xdr:colOff>
      <xdr:row>73</xdr:row>
      <xdr:rowOff>125031</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flipV="1">
          <a:off x="22159595" y="12243689"/>
          <a:ext cx="1269" cy="397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128858</xdr:rowOff>
    </xdr:from>
    <xdr:ext cx="469744" cy="259045"/>
    <xdr:sp macro="" textlink="">
      <xdr:nvSpPr>
        <xdr:cNvPr id="821" name="繰出金最小値テキスト">
          <a:extLst>
            <a:ext uri="{FF2B5EF4-FFF2-40B4-BE49-F238E27FC236}">
              <a16:creationId xmlns:a16="http://schemas.microsoft.com/office/drawing/2014/main" id="{00000000-0008-0000-0600-000035030000}"/>
            </a:ext>
          </a:extLst>
        </xdr:cNvPr>
        <xdr:cNvSpPr txBox="1"/>
      </xdr:nvSpPr>
      <xdr:spPr>
        <a:xfrm>
          <a:off x="22212300" y="126447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125031</xdr:rowOff>
    </xdr:from>
    <xdr:to>
      <xdr:col>116</xdr:col>
      <xdr:colOff>152400</xdr:colOff>
      <xdr:row>73</xdr:row>
      <xdr:rowOff>125031</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22072600" y="126408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70</xdr:row>
      <xdr:rowOff>17416</xdr:rowOff>
    </xdr:from>
    <xdr:ext cx="469744" cy="259045"/>
    <xdr:sp macro="" textlink="">
      <xdr:nvSpPr>
        <xdr:cNvPr id="823" name="繰出金最大値テキスト">
          <a:extLst>
            <a:ext uri="{FF2B5EF4-FFF2-40B4-BE49-F238E27FC236}">
              <a16:creationId xmlns:a16="http://schemas.microsoft.com/office/drawing/2014/main" id="{00000000-0008-0000-0600-000037030000}"/>
            </a:ext>
          </a:extLst>
        </xdr:cNvPr>
        <xdr:cNvSpPr txBox="1"/>
      </xdr:nvSpPr>
      <xdr:spPr>
        <a:xfrm>
          <a:off x="22212300" y="12018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70739</xdr:rowOff>
    </xdr:from>
    <xdr:to>
      <xdr:col>116</xdr:col>
      <xdr:colOff>152400</xdr:colOff>
      <xdr:row>71</xdr:row>
      <xdr:rowOff>70739</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22072600" y="122436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71</xdr:row>
      <xdr:rowOff>153988</xdr:rowOff>
    </xdr:from>
    <xdr:to>
      <xdr:col>116</xdr:col>
      <xdr:colOff>63500</xdr:colOff>
      <xdr:row>72</xdr:row>
      <xdr:rowOff>94361</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21323300" y="12326938"/>
          <a:ext cx="838200" cy="111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53421</xdr:rowOff>
    </xdr:from>
    <xdr:ext cx="469744" cy="259045"/>
    <xdr:sp macro="" textlink="">
      <xdr:nvSpPr>
        <xdr:cNvPr id="826" name="繰出金平均値テキスト">
          <a:extLst>
            <a:ext uri="{FF2B5EF4-FFF2-40B4-BE49-F238E27FC236}">
              <a16:creationId xmlns:a16="http://schemas.microsoft.com/office/drawing/2014/main" id="{00000000-0008-0000-0600-00003A030000}"/>
            </a:ext>
          </a:extLst>
        </xdr:cNvPr>
        <xdr:cNvSpPr txBox="1"/>
      </xdr:nvSpPr>
      <xdr:spPr>
        <a:xfrm>
          <a:off x="22212300" y="1239782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74994</xdr:rowOff>
    </xdr:from>
    <xdr:to>
      <xdr:col>116</xdr:col>
      <xdr:colOff>114300</xdr:colOff>
      <xdr:row>73</xdr:row>
      <xdr:rowOff>5144</xdr:rowOff>
    </xdr:to>
    <xdr:sp macro="" textlink="">
      <xdr:nvSpPr>
        <xdr:cNvPr id="827" name="フローチャート: 判断 826">
          <a:extLst>
            <a:ext uri="{FF2B5EF4-FFF2-40B4-BE49-F238E27FC236}">
              <a16:creationId xmlns:a16="http://schemas.microsoft.com/office/drawing/2014/main" id="{00000000-0008-0000-0600-00003B030000}"/>
            </a:ext>
          </a:extLst>
        </xdr:cNvPr>
        <xdr:cNvSpPr/>
      </xdr:nvSpPr>
      <xdr:spPr>
        <a:xfrm>
          <a:off x="22110700" y="12419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71</xdr:row>
      <xdr:rowOff>50736</xdr:rowOff>
    </xdr:from>
    <xdr:to>
      <xdr:col>111</xdr:col>
      <xdr:colOff>177800</xdr:colOff>
      <xdr:row>71</xdr:row>
      <xdr:rowOff>153988</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20434300" y="12223686"/>
          <a:ext cx="889000" cy="103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69</xdr:row>
      <xdr:rowOff>98425</xdr:rowOff>
    </xdr:from>
    <xdr:to>
      <xdr:col>112</xdr:col>
      <xdr:colOff>38100</xdr:colOff>
      <xdr:row>70</xdr:row>
      <xdr:rowOff>28575</xdr:rowOff>
    </xdr:to>
    <xdr:sp macro="" textlink="">
      <xdr:nvSpPr>
        <xdr:cNvPr id="829" name="フローチャート: 判断 828">
          <a:extLst>
            <a:ext uri="{FF2B5EF4-FFF2-40B4-BE49-F238E27FC236}">
              <a16:creationId xmlns:a16="http://schemas.microsoft.com/office/drawing/2014/main" id="{00000000-0008-0000-0600-00003D030000}"/>
            </a:ext>
          </a:extLst>
        </xdr:cNvPr>
        <xdr:cNvSpPr/>
      </xdr:nvSpPr>
      <xdr:spPr>
        <a:xfrm>
          <a:off x="21272500" y="11928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68</xdr:row>
      <xdr:rowOff>45102</xdr:rowOff>
    </xdr:from>
    <xdr:ext cx="469744"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21075728" y="1170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71</xdr:row>
      <xdr:rowOff>50736</xdr:rowOff>
    </xdr:from>
    <xdr:to>
      <xdr:col>107</xdr:col>
      <xdr:colOff>50800</xdr:colOff>
      <xdr:row>76</xdr:row>
      <xdr:rowOff>151701</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19545300" y="12223686"/>
          <a:ext cx="889000" cy="958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71</xdr:row>
      <xdr:rowOff>130810</xdr:rowOff>
    </xdr:from>
    <xdr:to>
      <xdr:col>107</xdr:col>
      <xdr:colOff>101600</xdr:colOff>
      <xdr:row>72</xdr:row>
      <xdr:rowOff>60960</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0383500" y="1230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52087</xdr:rowOff>
    </xdr:from>
    <xdr:ext cx="469744"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20199428" y="12396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76</xdr:row>
      <xdr:rowOff>151701</xdr:rowOff>
    </xdr:from>
    <xdr:to>
      <xdr:col>102</xdr:col>
      <xdr:colOff>114300</xdr:colOff>
      <xdr:row>77</xdr:row>
      <xdr:rowOff>123126</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flipV="1">
          <a:off x="18656300" y="13181901"/>
          <a:ext cx="889000"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7938</xdr:rowOff>
    </xdr:from>
    <xdr:to>
      <xdr:col>102</xdr:col>
      <xdr:colOff>165100</xdr:colOff>
      <xdr:row>78</xdr:row>
      <xdr:rowOff>109538</xdr:rowOff>
    </xdr:to>
    <xdr:sp macro="" textlink="">
      <xdr:nvSpPr>
        <xdr:cNvPr id="835" name="フローチャート: 判断 834">
          <a:extLst>
            <a:ext uri="{FF2B5EF4-FFF2-40B4-BE49-F238E27FC236}">
              <a16:creationId xmlns:a16="http://schemas.microsoft.com/office/drawing/2014/main" id="{00000000-0008-0000-0600-000043030000}"/>
            </a:ext>
          </a:extLst>
        </xdr:cNvPr>
        <xdr:cNvSpPr/>
      </xdr:nvSpPr>
      <xdr:spPr>
        <a:xfrm>
          <a:off x="19494500" y="13381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78</xdr:row>
      <xdr:rowOff>100665</xdr:rowOff>
    </xdr:from>
    <xdr:ext cx="378565"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9356017" y="134737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13843</xdr:rowOff>
    </xdr:from>
    <xdr:to>
      <xdr:col>98</xdr:col>
      <xdr:colOff>38100</xdr:colOff>
      <xdr:row>78</xdr:row>
      <xdr:rowOff>115443</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18605500" y="13386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106570</xdr:rowOff>
    </xdr:from>
    <xdr:ext cx="378565"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8467017" y="134796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43561</xdr:rowOff>
    </xdr:from>
    <xdr:to>
      <xdr:col>116</xdr:col>
      <xdr:colOff>114300</xdr:colOff>
      <xdr:row>72</xdr:row>
      <xdr:rowOff>145161</xdr:rowOff>
    </xdr:to>
    <xdr:sp macro="" textlink="">
      <xdr:nvSpPr>
        <xdr:cNvPr id="844" name="楕円 843">
          <a:extLst>
            <a:ext uri="{FF2B5EF4-FFF2-40B4-BE49-F238E27FC236}">
              <a16:creationId xmlns:a16="http://schemas.microsoft.com/office/drawing/2014/main" id="{00000000-0008-0000-0600-00004C030000}"/>
            </a:ext>
          </a:extLst>
        </xdr:cNvPr>
        <xdr:cNvSpPr/>
      </xdr:nvSpPr>
      <xdr:spPr>
        <a:xfrm>
          <a:off x="22110700" y="12387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66438</xdr:rowOff>
    </xdr:from>
    <xdr:ext cx="469744" cy="259045"/>
    <xdr:sp macro="" textlink="">
      <xdr:nvSpPr>
        <xdr:cNvPr id="845" name="繰出金該当値テキスト">
          <a:extLst>
            <a:ext uri="{FF2B5EF4-FFF2-40B4-BE49-F238E27FC236}">
              <a16:creationId xmlns:a16="http://schemas.microsoft.com/office/drawing/2014/main" id="{00000000-0008-0000-0600-00004D030000}"/>
            </a:ext>
          </a:extLst>
        </xdr:cNvPr>
        <xdr:cNvSpPr txBox="1"/>
      </xdr:nvSpPr>
      <xdr:spPr>
        <a:xfrm>
          <a:off x="22212300" y="12239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71</xdr:row>
      <xdr:rowOff>103188</xdr:rowOff>
    </xdr:from>
    <xdr:to>
      <xdr:col>112</xdr:col>
      <xdr:colOff>38100</xdr:colOff>
      <xdr:row>72</xdr:row>
      <xdr:rowOff>33338</xdr:rowOff>
    </xdr:to>
    <xdr:sp macro="" textlink="">
      <xdr:nvSpPr>
        <xdr:cNvPr id="846" name="楕円 845">
          <a:extLst>
            <a:ext uri="{FF2B5EF4-FFF2-40B4-BE49-F238E27FC236}">
              <a16:creationId xmlns:a16="http://schemas.microsoft.com/office/drawing/2014/main" id="{00000000-0008-0000-0600-00004E030000}"/>
            </a:ext>
          </a:extLst>
        </xdr:cNvPr>
        <xdr:cNvSpPr/>
      </xdr:nvSpPr>
      <xdr:spPr>
        <a:xfrm>
          <a:off x="21272500" y="12276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24465</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21075728" y="123688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70</xdr:row>
      <xdr:rowOff>171386</xdr:rowOff>
    </xdr:from>
    <xdr:to>
      <xdr:col>107</xdr:col>
      <xdr:colOff>101600</xdr:colOff>
      <xdr:row>71</xdr:row>
      <xdr:rowOff>101536</xdr:rowOff>
    </xdr:to>
    <xdr:sp macro="" textlink="">
      <xdr:nvSpPr>
        <xdr:cNvPr id="848" name="楕円 847">
          <a:extLst>
            <a:ext uri="{FF2B5EF4-FFF2-40B4-BE49-F238E27FC236}">
              <a16:creationId xmlns:a16="http://schemas.microsoft.com/office/drawing/2014/main" id="{00000000-0008-0000-0600-000050030000}"/>
            </a:ext>
          </a:extLst>
        </xdr:cNvPr>
        <xdr:cNvSpPr/>
      </xdr:nvSpPr>
      <xdr:spPr>
        <a:xfrm>
          <a:off x="20383500" y="121728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69</xdr:row>
      <xdr:rowOff>118063</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0199428" y="11948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76</xdr:row>
      <xdr:rowOff>100901</xdr:rowOff>
    </xdr:from>
    <xdr:to>
      <xdr:col>102</xdr:col>
      <xdr:colOff>165100</xdr:colOff>
      <xdr:row>77</xdr:row>
      <xdr:rowOff>31051</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19494500" y="13131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75</xdr:row>
      <xdr:rowOff>47579</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9310428" y="129063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72326</xdr:rowOff>
    </xdr:from>
    <xdr:to>
      <xdr:col>98</xdr:col>
      <xdr:colOff>38100</xdr:colOff>
      <xdr:row>78</xdr:row>
      <xdr:rowOff>2476</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18605500" y="13273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19003</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21428" y="130492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4" name="正方形/長方形 853">
          <a:extLst>
            <a:ext uri="{FF2B5EF4-FFF2-40B4-BE49-F238E27FC236}">
              <a16:creationId xmlns:a16="http://schemas.microsoft.com/office/drawing/2014/main" id="{00000000-0008-0000-0600-000056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5" name="正方形/長方形 854">
          <a:extLst>
            <a:ext uri="{FF2B5EF4-FFF2-40B4-BE49-F238E27FC236}">
              <a16:creationId xmlns:a16="http://schemas.microsoft.com/office/drawing/2014/main" id="{00000000-0008-0000-0600-000057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6" name="正方形/長方形 855">
          <a:extLst>
            <a:ext uri="{FF2B5EF4-FFF2-40B4-BE49-F238E27FC236}">
              <a16:creationId xmlns:a16="http://schemas.microsoft.com/office/drawing/2014/main" id="{00000000-0008-0000-0600-000058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1" name="直線コネクタ 860">
          <a:extLst>
            <a:ext uri="{FF2B5EF4-FFF2-40B4-BE49-F238E27FC236}">
              <a16:creationId xmlns:a16="http://schemas.microsoft.com/office/drawing/2014/main" id="{00000000-0008-0000-0600-00005D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2" name="直線コネクタ 861">
          <a:extLst>
            <a:ext uri="{FF2B5EF4-FFF2-40B4-BE49-F238E27FC236}">
              <a16:creationId xmlns:a16="http://schemas.microsoft.com/office/drawing/2014/main" id="{00000000-0008-0000-0600-00005E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6" name="前年度繰上充用金グラフ枠">
          <a:extLst>
            <a:ext uri="{FF2B5EF4-FFF2-40B4-BE49-F238E27FC236}">
              <a16:creationId xmlns:a16="http://schemas.microsoft.com/office/drawing/2014/main" id="{00000000-0008-0000-0600-000062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68" name="前年度繰上充用金最小値テキスト">
          <a:extLst>
            <a:ext uri="{FF2B5EF4-FFF2-40B4-BE49-F238E27FC236}">
              <a16:creationId xmlns:a16="http://schemas.microsoft.com/office/drawing/2014/main" id="{00000000-0008-0000-0600-000064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0" name="前年度繰上充用金最大値テキスト">
          <a:extLst>
            <a:ext uri="{FF2B5EF4-FFF2-40B4-BE49-F238E27FC236}">
              <a16:creationId xmlns:a16="http://schemas.microsoft.com/office/drawing/2014/main" id="{00000000-0008-0000-0600-000066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3" name="前年度繰上充用金平均値テキスト">
          <a:extLst>
            <a:ext uri="{FF2B5EF4-FFF2-40B4-BE49-F238E27FC236}">
              <a16:creationId xmlns:a16="http://schemas.microsoft.com/office/drawing/2014/main" id="{00000000-0008-0000-0600-000069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4" name="フローチャート: 判断 873">
          <a:extLst>
            <a:ext uri="{FF2B5EF4-FFF2-40B4-BE49-F238E27FC236}">
              <a16:creationId xmlns:a16="http://schemas.microsoft.com/office/drawing/2014/main" id="{00000000-0008-0000-0600-00006A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6" name="フローチャート: 判断 875">
          <a:extLst>
            <a:ext uri="{FF2B5EF4-FFF2-40B4-BE49-F238E27FC236}">
              <a16:creationId xmlns:a16="http://schemas.microsoft.com/office/drawing/2014/main" id="{00000000-0008-0000-0600-00006C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2" name="フローチャート: 判断 881">
          <a:extLst>
            <a:ext uri="{FF2B5EF4-FFF2-40B4-BE49-F238E27FC236}">
              <a16:creationId xmlns:a16="http://schemas.microsoft.com/office/drawing/2014/main" id="{00000000-0008-0000-0600-000072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1" name="楕円 890">
          <a:extLst>
            <a:ext uri="{FF2B5EF4-FFF2-40B4-BE49-F238E27FC236}">
              <a16:creationId xmlns:a16="http://schemas.microsoft.com/office/drawing/2014/main" id="{00000000-0008-0000-0600-00007B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2" name="前年度繰上充用金該当値テキスト">
          <a:extLst>
            <a:ext uri="{FF2B5EF4-FFF2-40B4-BE49-F238E27FC236}">
              <a16:creationId xmlns:a16="http://schemas.microsoft.com/office/drawing/2014/main" id="{00000000-0008-0000-0600-00007C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3" name="楕円 892">
          <a:extLst>
            <a:ext uri="{FF2B5EF4-FFF2-40B4-BE49-F238E27FC236}">
              <a16:creationId xmlns:a16="http://schemas.microsoft.com/office/drawing/2014/main" id="{00000000-0008-0000-0600-00007D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5" name="楕円 894">
          <a:extLst>
            <a:ext uri="{FF2B5EF4-FFF2-40B4-BE49-F238E27FC236}">
              <a16:creationId xmlns:a16="http://schemas.microsoft.com/office/drawing/2014/main" id="{00000000-0008-0000-0600-00007F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1" name="正方形/長方形 900">
          <a:extLst>
            <a:ext uri="{FF2B5EF4-FFF2-40B4-BE49-F238E27FC236}">
              <a16:creationId xmlns:a16="http://schemas.microsoft.com/office/drawing/2014/main" id="{00000000-0008-0000-0600-000085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2" name="正方形/長方形 901">
          <a:extLst>
            <a:ext uri="{FF2B5EF4-FFF2-40B4-BE49-F238E27FC236}">
              <a16:creationId xmlns:a16="http://schemas.microsoft.com/office/drawing/2014/main" id="{00000000-0008-0000-0600-000086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本県では、平成</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年度から令和２年度を対象期間とした「財政運営指針」に沿って、財政健全化に向けた取組みを行いつつ、人口減少・活力向上対策をはじめ、各種施策に全力で取り組んできたところです。</a:t>
          </a:r>
        </a:p>
        <a:p>
          <a:r>
            <a:rPr kumimoji="1" lang="ja-JP" altLang="en-US" sz="1100">
              <a:latin typeface="ＭＳ Ｐゴシック" panose="020B0600070205080204" pitchFamily="50" charset="-128"/>
              <a:ea typeface="ＭＳ Ｐゴシック" panose="020B0600070205080204" pitchFamily="50" charset="-128"/>
            </a:rPr>
            <a:t>　住民一人当たりの決算額の推移について、主だった特徴を数点あげると次のとおりとなります。</a:t>
          </a:r>
        </a:p>
        <a:p>
          <a:r>
            <a:rPr kumimoji="1" lang="ja-JP" altLang="en-US" sz="1100">
              <a:latin typeface="ＭＳ Ｐゴシック" panose="020B0600070205080204" pitchFamily="50" charset="-128"/>
              <a:ea typeface="ＭＳ Ｐゴシック" panose="020B0600070205080204" pitchFamily="50" charset="-128"/>
            </a:rPr>
            <a:t>　補助費等については、新型コロナウイルス感染症対策の増加等により、前年度に比べて</a:t>
          </a:r>
          <a:r>
            <a:rPr kumimoji="1" lang="en-US" altLang="ja-JP" sz="1100">
              <a:latin typeface="ＭＳ Ｐゴシック" panose="020B0600070205080204" pitchFamily="50" charset="-128"/>
              <a:ea typeface="ＭＳ Ｐゴシック" panose="020B0600070205080204" pitchFamily="50" charset="-128"/>
            </a:rPr>
            <a:t>43,613</a:t>
          </a:r>
          <a:r>
            <a:rPr kumimoji="1" lang="ja-JP" altLang="en-US" sz="1100">
              <a:latin typeface="ＭＳ Ｐゴシック" panose="020B0600070205080204" pitchFamily="50" charset="-128"/>
              <a:ea typeface="ＭＳ Ｐゴシック" panose="020B0600070205080204" pitchFamily="50" charset="-128"/>
            </a:rPr>
            <a:t>円増加しました。</a:t>
          </a:r>
        </a:p>
        <a:p>
          <a:r>
            <a:rPr kumimoji="1" lang="ja-JP" altLang="en-US" sz="1100">
              <a:latin typeface="ＭＳ Ｐゴシック" panose="020B0600070205080204" pitchFamily="50" charset="-128"/>
              <a:ea typeface="ＭＳ Ｐゴシック" panose="020B0600070205080204" pitchFamily="50" charset="-128"/>
            </a:rPr>
            <a:t>　公債費については、利子償還金の減等により、前年度に比べて</a:t>
          </a:r>
          <a:r>
            <a:rPr kumimoji="1" lang="en-US" altLang="ja-JP" sz="1100">
              <a:latin typeface="ＭＳ Ｐゴシック" panose="020B0600070205080204" pitchFamily="50" charset="-128"/>
              <a:ea typeface="ＭＳ Ｐゴシック" panose="020B0600070205080204" pitchFamily="50" charset="-128"/>
            </a:rPr>
            <a:t>1,885</a:t>
          </a:r>
          <a:r>
            <a:rPr kumimoji="1" lang="ja-JP" altLang="en-US" sz="1100">
              <a:latin typeface="ＭＳ Ｐゴシック" panose="020B0600070205080204" pitchFamily="50" charset="-128"/>
              <a:ea typeface="ＭＳ Ｐゴシック" panose="020B0600070205080204" pitchFamily="50" charset="-128"/>
            </a:rPr>
            <a:t>円減少しました。</a:t>
          </a:r>
        </a:p>
        <a:p>
          <a:r>
            <a:rPr kumimoji="1" lang="ja-JP" altLang="en-US" sz="1100">
              <a:latin typeface="ＭＳ Ｐゴシック" panose="020B0600070205080204" pitchFamily="50" charset="-128"/>
              <a:ea typeface="ＭＳ Ｐゴシック" panose="020B0600070205080204" pitchFamily="50" charset="-128"/>
            </a:rPr>
            <a:t>　普通建設事業については、グループ内平均値を下回って推移しています。令和２年度決算では、道路整備交付金事業の増加等により、前年度に比べて</a:t>
          </a:r>
          <a:r>
            <a:rPr kumimoji="1" lang="en-US" altLang="ja-JP" sz="1100">
              <a:latin typeface="ＭＳ Ｐゴシック" panose="020B0600070205080204" pitchFamily="50" charset="-128"/>
              <a:ea typeface="ＭＳ Ｐゴシック" panose="020B0600070205080204" pitchFamily="50" charset="-128"/>
            </a:rPr>
            <a:t>4,543</a:t>
          </a:r>
          <a:r>
            <a:rPr kumimoji="1" lang="ja-JP" altLang="en-US" sz="1100">
              <a:latin typeface="ＭＳ Ｐゴシック" panose="020B0600070205080204" pitchFamily="50" charset="-128"/>
              <a:ea typeface="ＭＳ Ｐゴシック" panose="020B0600070205080204" pitchFamily="50" charset="-128"/>
            </a:rPr>
            <a:t>円増加しました。</a:t>
          </a:r>
        </a:p>
        <a:p>
          <a:r>
            <a:rPr kumimoji="1" lang="ja-JP" altLang="en-US" sz="1100">
              <a:latin typeface="ＭＳ Ｐゴシック" panose="020B0600070205080204" pitchFamily="50" charset="-128"/>
              <a:ea typeface="ＭＳ Ｐゴシック" panose="020B0600070205080204" pitchFamily="50" charset="-128"/>
            </a:rPr>
            <a:t>　積立金については、直島町風評被害対策基金の廃止による積立金の増加等により、前年度に比べて</a:t>
          </a:r>
          <a:r>
            <a:rPr kumimoji="1" lang="en-US" altLang="ja-JP" sz="1100">
              <a:latin typeface="ＭＳ Ｐゴシック" panose="020B0600070205080204" pitchFamily="50" charset="-128"/>
              <a:ea typeface="ＭＳ Ｐゴシック" panose="020B0600070205080204" pitchFamily="50" charset="-128"/>
            </a:rPr>
            <a:t>4,123</a:t>
          </a:r>
          <a:r>
            <a:rPr kumimoji="1" lang="ja-JP" altLang="en-US" sz="1100">
              <a:latin typeface="ＭＳ Ｐゴシック" panose="020B0600070205080204" pitchFamily="50" charset="-128"/>
              <a:ea typeface="ＭＳ Ｐゴシック" panose="020B0600070205080204" pitchFamily="50" charset="-128"/>
            </a:rPr>
            <a:t>円増加しました。</a:t>
          </a:r>
        </a:p>
        <a:p>
          <a:r>
            <a:rPr kumimoji="1" lang="ja-JP" altLang="en-US" sz="1100">
              <a:latin typeface="ＭＳ Ｐゴシック" panose="020B0600070205080204" pitchFamily="50" charset="-128"/>
              <a:ea typeface="ＭＳ Ｐゴシック" panose="020B0600070205080204" pitchFamily="50" charset="-128"/>
            </a:rPr>
            <a:t>　今後も、令和３年度から令和７年度を対象期間とした「新たな財政運営指針」に沿って、可能な限りの歳入確保策や徹底した歳出抑制策に取り組みます。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973,922
959,812
1,876.78
492,818,320
478,524,231
9,781,439
261,686,857
860,538,903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197.6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168927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130827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32</xdr:row>
      <xdr:rowOff>168275</xdr:rowOff>
    </xdr:from>
    <xdr:to>
      <xdr:col>24</xdr:col>
      <xdr:colOff>62865</xdr:colOff>
      <xdr:row>39</xdr:row>
      <xdr:rowOff>88265</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654675"/>
          <a:ext cx="1270" cy="11201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92092</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7786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88265</xdr:rowOff>
    </xdr:from>
    <xdr:to>
      <xdr:col>24</xdr:col>
      <xdr:colOff>152400</xdr:colOff>
      <xdr:row>39</xdr:row>
      <xdr:rowOff>88265</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7748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114952</xdr:rowOff>
    </xdr:from>
    <xdr:ext cx="469744"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429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168275</xdr:rowOff>
    </xdr:from>
    <xdr:to>
      <xdr:col>24</xdr:col>
      <xdr:colOff>152400</xdr:colOff>
      <xdr:row>32</xdr:row>
      <xdr:rowOff>168275</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6546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50165</xdr:rowOff>
    </xdr:from>
    <xdr:to>
      <xdr:col>24</xdr:col>
      <xdr:colOff>63500</xdr:colOff>
      <xdr:row>32</xdr:row>
      <xdr:rowOff>168275</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5536565"/>
          <a:ext cx="838200" cy="118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114952</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28715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136525</xdr:rowOff>
    </xdr:from>
    <xdr:to>
      <xdr:col>24</xdr:col>
      <xdr:colOff>114300</xdr:colOff>
      <xdr:row>37</xdr:row>
      <xdr:rowOff>66675</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3087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50165</xdr:rowOff>
    </xdr:from>
    <xdr:to>
      <xdr:col>19</xdr:col>
      <xdr:colOff>177800</xdr:colOff>
      <xdr:row>32</xdr:row>
      <xdr:rowOff>149225</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flipV="1">
          <a:off x="2908300" y="5536565"/>
          <a:ext cx="889000" cy="99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77470</xdr:rowOff>
    </xdr:from>
    <xdr:to>
      <xdr:col>20</xdr:col>
      <xdr:colOff>38100</xdr:colOff>
      <xdr:row>37</xdr:row>
      <xdr:rowOff>7620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249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170197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63423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103505</xdr:rowOff>
    </xdr:from>
    <xdr:to>
      <xdr:col>15</xdr:col>
      <xdr:colOff>50800</xdr:colOff>
      <xdr:row>32</xdr:row>
      <xdr:rowOff>149225</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a:off x="2019300" y="5589905"/>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102235</xdr:rowOff>
    </xdr:from>
    <xdr:to>
      <xdr:col>15</xdr:col>
      <xdr:colOff>101600</xdr:colOff>
      <xdr:row>37</xdr:row>
      <xdr:rowOff>32385</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274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23512</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63671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31</xdr:row>
      <xdr:rowOff>130175</xdr:rowOff>
    </xdr:from>
    <xdr:to>
      <xdr:col>10</xdr:col>
      <xdr:colOff>114300</xdr:colOff>
      <xdr:row>32</xdr:row>
      <xdr:rowOff>103505</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5445125"/>
          <a:ext cx="889000" cy="144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100330</xdr:rowOff>
    </xdr:from>
    <xdr:to>
      <xdr:col>10</xdr:col>
      <xdr:colOff>165100</xdr:colOff>
      <xdr:row>37</xdr:row>
      <xdr:rowOff>30480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272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37</xdr:row>
      <xdr:rowOff>21607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63652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1270</xdr:rowOff>
    </xdr:from>
    <xdr:to>
      <xdr:col>6</xdr:col>
      <xdr:colOff>38100</xdr:colOff>
      <xdr:row>37</xdr:row>
      <xdr:rowOff>102870</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344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37</xdr:row>
      <xdr:rowOff>93997</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64376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117475</xdr:rowOff>
    </xdr:from>
    <xdr:to>
      <xdr:col>24</xdr:col>
      <xdr:colOff>114300</xdr:colOff>
      <xdr:row>33</xdr:row>
      <xdr:rowOff>47625</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603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70502</xdr:rowOff>
    </xdr:from>
    <xdr:ext cx="469744"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556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170815</xdr:rowOff>
    </xdr:from>
    <xdr:to>
      <xdr:col>20</xdr:col>
      <xdr:colOff>38100</xdr:colOff>
      <xdr:row>32</xdr:row>
      <xdr:rowOff>100965</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485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30</xdr:row>
      <xdr:rowOff>117492</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49728" y="52609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98425</xdr:rowOff>
    </xdr:from>
    <xdr:to>
      <xdr:col>15</xdr:col>
      <xdr:colOff>101600</xdr:colOff>
      <xdr:row>33</xdr:row>
      <xdr:rowOff>28575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584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31</xdr:row>
      <xdr:rowOff>45102</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673428" y="5360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52705</xdr:rowOff>
    </xdr:from>
    <xdr:to>
      <xdr:col>10</xdr:col>
      <xdr:colOff>165100</xdr:colOff>
      <xdr:row>32</xdr:row>
      <xdr:rowOff>154305</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5391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30</xdr:row>
      <xdr:rowOff>170832</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784428" y="53143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79375</xdr:rowOff>
    </xdr:from>
    <xdr:to>
      <xdr:col>6</xdr:col>
      <xdr:colOff>38100</xdr:colOff>
      <xdr:row>32</xdr:row>
      <xdr:rowOff>9525</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394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30</xdr:row>
      <xdr:rowOff>26052</xdr:rowOff>
    </xdr:from>
    <xdr:ext cx="469744"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895428" y="5169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53884</xdr:rowOff>
    </xdr:from>
    <xdr:to>
      <xdr:col>24</xdr:col>
      <xdr:colOff>62865</xdr:colOff>
      <xdr:row>58</xdr:row>
      <xdr:rowOff>158354</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6384"/>
          <a:ext cx="1270" cy="14760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162181</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106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158354</xdr:rowOff>
    </xdr:from>
    <xdr:to>
      <xdr:col>24</xdr:col>
      <xdr:colOff>152400</xdr:colOff>
      <xdr:row>58</xdr:row>
      <xdr:rowOff>158354</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102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561</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401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51,877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53884</xdr:rowOff>
    </xdr:from>
    <xdr:to>
      <xdr:col>24</xdr:col>
      <xdr:colOff>152400</xdr:colOff>
      <xdr:row>50</xdr:row>
      <xdr:rowOff>53884</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63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64582</xdr:rowOff>
    </xdr:from>
    <xdr:to>
      <xdr:col>24</xdr:col>
      <xdr:colOff>63500</xdr:colOff>
      <xdr:row>56</xdr:row>
      <xdr:rowOff>87488</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494332"/>
          <a:ext cx="838200" cy="194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89319</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6905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110892</xdr:rowOff>
    </xdr:from>
    <xdr:to>
      <xdr:col>24</xdr:col>
      <xdr:colOff>114300</xdr:colOff>
      <xdr:row>57</xdr:row>
      <xdr:rowOff>41042</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712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87488</xdr:rowOff>
    </xdr:from>
    <xdr:to>
      <xdr:col>19</xdr:col>
      <xdr:colOff>177800</xdr:colOff>
      <xdr:row>56</xdr:row>
      <xdr:rowOff>129733</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9688688"/>
          <a:ext cx="889000" cy="42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105907</xdr:rowOff>
    </xdr:from>
    <xdr:to>
      <xdr:col>20</xdr:col>
      <xdr:colOff>38100</xdr:colOff>
      <xdr:row>57</xdr:row>
      <xdr:rowOff>36057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7071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27184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799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129733</xdr:rowOff>
    </xdr:from>
    <xdr:to>
      <xdr:col>15</xdr:col>
      <xdr:colOff>50800</xdr:colOff>
      <xdr:row>57</xdr:row>
      <xdr:rowOff>85476</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9730933"/>
          <a:ext cx="889000" cy="1271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77973</xdr:rowOff>
    </xdr:from>
    <xdr:to>
      <xdr:col>15</xdr:col>
      <xdr:colOff>101600</xdr:colOff>
      <xdr:row>58</xdr:row>
      <xdr:rowOff>8123</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506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170700</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9433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56764</xdr:rowOff>
    </xdr:from>
    <xdr:to>
      <xdr:col>10</xdr:col>
      <xdr:colOff>114300</xdr:colOff>
      <xdr:row>57</xdr:row>
      <xdr:rowOff>85476</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9829414"/>
          <a:ext cx="889000" cy="287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30196</xdr:rowOff>
    </xdr:from>
    <xdr:to>
      <xdr:col>10</xdr:col>
      <xdr:colOff>165100</xdr:colOff>
      <xdr:row>57</xdr:row>
      <xdr:rowOff>131796</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02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148323</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5780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31613</xdr:rowOff>
    </xdr:from>
    <xdr:to>
      <xdr:col>6</xdr:col>
      <xdr:colOff>38100</xdr:colOff>
      <xdr:row>58</xdr:row>
      <xdr:rowOff>133213</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9757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124340</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10068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13782</xdr:rowOff>
    </xdr:from>
    <xdr:to>
      <xdr:col>24</xdr:col>
      <xdr:colOff>114300</xdr:colOff>
      <xdr:row>55</xdr:row>
      <xdr:rowOff>115382</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443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36659</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2949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36688</xdr:rowOff>
    </xdr:from>
    <xdr:to>
      <xdr:col>20</xdr:col>
      <xdr:colOff>38100</xdr:colOff>
      <xdr:row>56</xdr:row>
      <xdr:rowOff>138288</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637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154815</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413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78933</xdr:rowOff>
    </xdr:from>
    <xdr:to>
      <xdr:col>15</xdr:col>
      <xdr:colOff>101600</xdr:colOff>
      <xdr:row>57</xdr:row>
      <xdr:rowOff>9083</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680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25610</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4553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34676</xdr:rowOff>
    </xdr:from>
    <xdr:to>
      <xdr:col>10</xdr:col>
      <xdr:colOff>165100</xdr:colOff>
      <xdr:row>57</xdr:row>
      <xdr:rowOff>136276</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807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127403</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9900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5964</xdr:rowOff>
    </xdr:from>
    <xdr:to>
      <xdr:col>6</xdr:col>
      <xdr:colOff>38100</xdr:colOff>
      <xdr:row>57</xdr:row>
      <xdr:rowOff>107564</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778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124091</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95538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93942</xdr:rowOff>
    </xdr:from>
    <xdr:to>
      <xdr:col>24</xdr:col>
      <xdr:colOff>62865</xdr:colOff>
      <xdr:row>78</xdr:row>
      <xdr:rowOff>110820</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266892"/>
          <a:ext cx="1270" cy="12170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114647</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87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62,758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110820</xdr:rowOff>
    </xdr:from>
    <xdr:to>
      <xdr:col>24</xdr:col>
      <xdr:colOff>152400</xdr:colOff>
      <xdr:row>78</xdr:row>
      <xdr:rowOff>110820</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83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40619</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2042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94,701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93942</xdr:rowOff>
    </xdr:from>
    <xdr:to>
      <xdr:col>24</xdr:col>
      <xdr:colOff>152400</xdr:colOff>
      <xdr:row>71</xdr:row>
      <xdr:rowOff>93942</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2668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139471</xdr:rowOff>
    </xdr:from>
    <xdr:to>
      <xdr:col>24</xdr:col>
      <xdr:colOff>63500</xdr:colOff>
      <xdr:row>77</xdr:row>
      <xdr:rowOff>89788</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flipV="1">
          <a:off x="3797300" y="12998221"/>
          <a:ext cx="838200" cy="293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157535</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67338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134658</xdr:rowOff>
    </xdr:from>
    <xdr:to>
      <xdr:col>24</xdr:col>
      <xdr:colOff>114300</xdr:colOff>
      <xdr:row>75</xdr:row>
      <xdr:rowOff>64808</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21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89788</xdr:rowOff>
    </xdr:from>
    <xdr:to>
      <xdr:col>19</xdr:col>
      <xdr:colOff>177800</xdr:colOff>
      <xdr:row>78</xdr:row>
      <xdr:rowOff>33286</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3291438"/>
          <a:ext cx="889000" cy="1149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153136</xdr:rowOff>
    </xdr:from>
    <xdr:to>
      <xdr:col>20</xdr:col>
      <xdr:colOff>38100</xdr:colOff>
      <xdr:row>77</xdr:row>
      <xdr:rowOff>83286</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3183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99813</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9585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161798</xdr:rowOff>
    </xdr:from>
    <xdr:to>
      <xdr:col>15</xdr:col>
      <xdr:colOff>50800</xdr:colOff>
      <xdr:row>78</xdr:row>
      <xdr:rowOff>33286</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2019300" y="13363448"/>
          <a:ext cx="889000" cy="42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78994</xdr:rowOff>
    </xdr:from>
    <xdr:to>
      <xdr:col>15</xdr:col>
      <xdr:colOff>101600</xdr:colOff>
      <xdr:row>78</xdr:row>
      <xdr:rowOff>9144</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80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25671</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055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161798</xdr:rowOff>
    </xdr:from>
    <xdr:to>
      <xdr:col>10</xdr:col>
      <xdr:colOff>114300</xdr:colOff>
      <xdr:row>78</xdr:row>
      <xdr:rowOff>105181</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1130300" y="13363448"/>
          <a:ext cx="889000" cy="114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13119</xdr:rowOff>
    </xdr:from>
    <xdr:to>
      <xdr:col>10</xdr:col>
      <xdr:colOff>165100</xdr:colOff>
      <xdr:row>77</xdr:row>
      <xdr:rowOff>114719</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214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131246</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2989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65278</xdr:rowOff>
    </xdr:from>
    <xdr:to>
      <xdr:col>6</xdr:col>
      <xdr:colOff>38100</xdr:colOff>
      <xdr:row>78</xdr:row>
      <xdr:rowOff>166878</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438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158005</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531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88671</xdr:rowOff>
    </xdr:from>
    <xdr:to>
      <xdr:col>24</xdr:col>
      <xdr:colOff>114300</xdr:colOff>
      <xdr:row>76</xdr:row>
      <xdr:rowOff>18821</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947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67098</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9258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38988</xdr:rowOff>
    </xdr:from>
    <xdr:to>
      <xdr:col>20</xdr:col>
      <xdr:colOff>38100</xdr:colOff>
      <xdr:row>77</xdr:row>
      <xdr:rowOff>140588</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32406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131715</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3333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153936</xdr:rowOff>
    </xdr:from>
    <xdr:to>
      <xdr:col>15</xdr:col>
      <xdr:colOff>101600</xdr:colOff>
      <xdr:row>78</xdr:row>
      <xdr:rowOff>84086</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355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75213</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4483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110998</xdr:rowOff>
    </xdr:from>
    <xdr:to>
      <xdr:col>10</xdr:col>
      <xdr:colOff>165100</xdr:colOff>
      <xdr:row>78</xdr:row>
      <xdr:rowOff>41148</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312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32275</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4053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54381</xdr:rowOff>
    </xdr:from>
    <xdr:to>
      <xdr:col>6</xdr:col>
      <xdr:colOff>38100</xdr:colOff>
      <xdr:row>78</xdr:row>
      <xdr:rowOff>155981</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427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1058</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2027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9" name="衛生費グラフ枠">
          <a:extLst>
            <a:ext uri="{FF2B5EF4-FFF2-40B4-BE49-F238E27FC236}">
              <a16:creationId xmlns:a16="http://schemas.microsoft.com/office/drawing/2014/main" id="{00000000-0008-0000-0700-0000DB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40717</xdr:rowOff>
    </xdr:from>
    <xdr:to>
      <xdr:col>24</xdr:col>
      <xdr:colOff>62865</xdr:colOff>
      <xdr:row>93</xdr:row>
      <xdr:rowOff>76332</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flipV="1">
          <a:off x="4633595" y="15471217"/>
          <a:ext cx="1270" cy="5499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80159</xdr:rowOff>
    </xdr:from>
    <xdr:ext cx="534377" cy="259045"/>
    <xdr:sp macro="" textlink="">
      <xdr:nvSpPr>
        <xdr:cNvPr id="221" name="衛生費最小値テキスト">
          <a:extLst>
            <a:ext uri="{FF2B5EF4-FFF2-40B4-BE49-F238E27FC236}">
              <a16:creationId xmlns:a16="http://schemas.microsoft.com/office/drawing/2014/main" id="{00000000-0008-0000-0700-0000DD000000}"/>
            </a:ext>
          </a:extLst>
        </xdr:cNvPr>
        <xdr:cNvSpPr txBox="1"/>
      </xdr:nvSpPr>
      <xdr:spPr>
        <a:xfrm>
          <a:off x="4686300" y="16025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93</xdr:row>
      <xdr:rowOff>76332</xdr:rowOff>
    </xdr:from>
    <xdr:to>
      <xdr:col>24</xdr:col>
      <xdr:colOff>152400</xdr:colOff>
      <xdr:row>93</xdr:row>
      <xdr:rowOff>76332</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4546600" y="160211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158844</xdr:rowOff>
    </xdr:from>
    <xdr:ext cx="534377" cy="259045"/>
    <xdr:sp macro="" textlink="">
      <xdr:nvSpPr>
        <xdr:cNvPr id="223" name="衛生費最大値テキスト">
          <a:extLst>
            <a:ext uri="{FF2B5EF4-FFF2-40B4-BE49-F238E27FC236}">
              <a16:creationId xmlns:a16="http://schemas.microsoft.com/office/drawing/2014/main" id="{00000000-0008-0000-0700-0000DF000000}"/>
            </a:ext>
          </a:extLst>
        </xdr:cNvPr>
        <xdr:cNvSpPr txBox="1"/>
      </xdr:nvSpPr>
      <xdr:spPr>
        <a:xfrm>
          <a:off x="4686300" y="152464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40717</xdr:rowOff>
    </xdr:from>
    <xdr:to>
      <xdr:col>24</xdr:col>
      <xdr:colOff>152400</xdr:colOff>
      <xdr:row>90</xdr:row>
      <xdr:rowOff>40717</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5471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106096</xdr:rowOff>
    </xdr:from>
    <xdr:to>
      <xdr:col>24</xdr:col>
      <xdr:colOff>63500</xdr:colOff>
      <xdr:row>96</xdr:row>
      <xdr:rowOff>123379</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flipV="1">
          <a:off x="3797300" y="15708046"/>
          <a:ext cx="838200" cy="8745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74378</xdr:rowOff>
    </xdr:from>
    <xdr:ext cx="534377" cy="259045"/>
    <xdr:sp macro="" textlink="">
      <xdr:nvSpPr>
        <xdr:cNvPr id="226" name="衛生費平均値テキスト">
          <a:extLst>
            <a:ext uri="{FF2B5EF4-FFF2-40B4-BE49-F238E27FC236}">
              <a16:creationId xmlns:a16="http://schemas.microsoft.com/office/drawing/2014/main" id="{00000000-0008-0000-0700-0000E2000000}"/>
            </a:ext>
          </a:extLst>
        </xdr:cNvPr>
        <xdr:cNvSpPr txBox="1"/>
      </xdr:nvSpPr>
      <xdr:spPr>
        <a:xfrm>
          <a:off x="4686300" y="155048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51501</xdr:rowOff>
    </xdr:from>
    <xdr:to>
      <xdr:col>24</xdr:col>
      <xdr:colOff>114300</xdr:colOff>
      <xdr:row>91</xdr:row>
      <xdr:rowOff>153101</xdr:rowOff>
    </xdr:to>
    <xdr:sp macro="" textlink="">
      <xdr:nvSpPr>
        <xdr:cNvPr id="227" name="フローチャート: 判断 226">
          <a:extLst>
            <a:ext uri="{FF2B5EF4-FFF2-40B4-BE49-F238E27FC236}">
              <a16:creationId xmlns:a16="http://schemas.microsoft.com/office/drawing/2014/main" id="{00000000-0008-0000-0700-0000E3000000}"/>
            </a:ext>
          </a:extLst>
        </xdr:cNvPr>
        <xdr:cNvSpPr/>
      </xdr:nvSpPr>
      <xdr:spPr>
        <a:xfrm>
          <a:off x="4584700" y="156534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161280</xdr:rowOff>
    </xdr:from>
    <xdr:to>
      <xdr:col>19</xdr:col>
      <xdr:colOff>177800</xdr:colOff>
      <xdr:row>96</xdr:row>
      <xdr:rowOff>123379</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2908300" y="16449030"/>
          <a:ext cx="889000" cy="1335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27178</xdr:rowOff>
    </xdr:from>
    <xdr:to>
      <xdr:col>20</xdr:col>
      <xdr:colOff>38100</xdr:colOff>
      <xdr:row>97</xdr:row>
      <xdr:rowOff>128778</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3746500" y="16657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119905</xdr:rowOff>
    </xdr:from>
    <xdr:ext cx="534377" cy="259045"/>
    <xdr:sp macro="" textlink="">
      <xdr:nvSpPr>
        <xdr:cNvPr id="230" name="テキスト ボックス 229">
          <a:extLst>
            <a:ext uri="{FF2B5EF4-FFF2-40B4-BE49-F238E27FC236}">
              <a16:creationId xmlns:a16="http://schemas.microsoft.com/office/drawing/2014/main" id="{00000000-0008-0000-0700-0000E6000000}"/>
            </a:ext>
          </a:extLst>
        </xdr:cNvPr>
        <xdr:cNvSpPr txBox="1"/>
      </xdr:nvSpPr>
      <xdr:spPr>
        <a:xfrm>
          <a:off x="3517411" y="16750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161280</xdr:rowOff>
    </xdr:from>
    <xdr:to>
      <xdr:col>15</xdr:col>
      <xdr:colOff>50800</xdr:colOff>
      <xdr:row>96</xdr:row>
      <xdr:rowOff>68560</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2019300" y="16449030"/>
          <a:ext cx="889000" cy="78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25806</xdr:rowOff>
    </xdr:from>
    <xdr:to>
      <xdr:col>15</xdr:col>
      <xdr:colOff>101600</xdr:colOff>
      <xdr:row>97</xdr:row>
      <xdr:rowOff>127406</xdr:rowOff>
    </xdr:to>
    <xdr:sp macro="" textlink="">
      <xdr:nvSpPr>
        <xdr:cNvPr id="232" name="フローチャート: 判断 231">
          <a:extLst>
            <a:ext uri="{FF2B5EF4-FFF2-40B4-BE49-F238E27FC236}">
              <a16:creationId xmlns:a16="http://schemas.microsoft.com/office/drawing/2014/main" id="{00000000-0008-0000-0700-0000E8000000}"/>
            </a:ext>
          </a:extLst>
        </xdr:cNvPr>
        <xdr:cNvSpPr/>
      </xdr:nvSpPr>
      <xdr:spPr>
        <a:xfrm>
          <a:off x="2857500" y="16656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118533</xdr:rowOff>
    </xdr:from>
    <xdr:ext cx="534377" cy="259045"/>
    <xdr:sp macro="" textlink="">
      <xdr:nvSpPr>
        <xdr:cNvPr id="233" name="テキスト ボックス 232">
          <a:extLst>
            <a:ext uri="{FF2B5EF4-FFF2-40B4-BE49-F238E27FC236}">
              <a16:creationId xmlns:a16="http://schemas.microsoft.com/office/drawing/2014/main" id="{00000000-0008-0000-0700-0000E9000000}"/>
            </a:ext>
          </a:extLst>
        </xdr:cNvPr>
        <xdr:cNvSpPr txBox="1"/>
      </xdr:nvSpPr>
      <xdr:spPr>
        <a:xfrm>
          <a:off x="2641111" y="16749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162240</xdr:rowOff>
    </xdr:from>
    <xdr:to>
      <xdr:col>10</xdr:col>
      <xdr:colOff>114300</xdr:colOff>
      <xdr:row>96</xdr:row>
      <xdr:rowOff>68560</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1130300" y="16449990"/>
          <a:ext cx="889000" cy="77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132700</xdr:rowOff>
    </xdr:from>
    <xdr:to>
      <xdr:col>10</xdr:col>
      <xdr:colOff>165100</xdr:colOff>
      <xdr:row>97</xdr:row>
      <xdr:rowOff>62850</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1968500" y="1659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53977</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1752111" y="166846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21371</xdr:rowOff>
    </xdr:from>
    <xdr:to>
      <xdr:col>6</xdr:col>
      <xdr:colOff>38100</xdr:colOff>
      <xdr:row>97</xdr:row>
      <xdr:rowOff>122971</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079500" y="16652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114098</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863111" y="167447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55296</xdr:rowOff>
    </xdr:from>
    <xdr:to>
      <xdr:col>24</xdr:col>
      <xdr:colOff>114300</xdr:colOff>
      <xdr:row>91</xdr:row>
      <xdr:rowOff>156896</xdr:rowOff>
    </xdr:to>
    <xdr:sp macro="" textlink="">
      <xdr:nvSpPr>
        <xdr:cNvPr id="244" name="楕円 243">
          <a:extLst>
            <a:ext uri="{FF2B5EF4-FFF2-40B4-BE49-F238E27FC236}">
              <a16:creationId xmlns:a16="http://schemas.microsoft.com/office/drawing/2014/main" id="{00000000-0008-0000-0700-0000F4000000}"/>
            </a:ext>
          </a:extLst>
        </xdr:cNvPr>
        <xdr:cNvSpPr/>
      </xdr:nvSpPr>
      <xdr:spPr>
        <a:xfrm>
          <a:off x="4584700" y="15657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33723</xdr:rowOff>
    </xdr:from>
    <xdr:ext cx="534377" cy="259045"/>
    <xdr:sp macro="" textlink="">
      <xdr:nvSpPr>
        <xdr:cNvPr id="245" name="衛生費該当値テキスト">
          <a:extLst>
            <a:ext uri="{FF2B5EF4-FFF2-40B4-BE49-F238E27FC236}">
              <a16:creationId xmlns:a16="http://schemas.microsoft.com/office/drawing/2014/main" id="{00000000-0008-0000-0700-0000F5000000}"/>
            </a:ext>
          </a:extLst>
        </xdr:cNvPr>
        <xdr:cNvSpPr txBox="1"/>
      </xdr:nvSpPr>
      <xdr:spPr>
        <a:xfrm>
          <a:off x="4686300" y="156356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72579</xdr:rowOff>
    </xdr:from>
    <xdr:to>
      <xdr:col>20</xdr:col>
      <xdr:colOff>38100</xdr:colOff>
      <xdr:row>97</xdr:row>
      <xdr:rowOff>2729</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3746500" y="16531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19256</xdr:rowOff>
    </xdr:from>
    <xdr:ext cx="534377"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3517411" y="163070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110480</xdr:rowOff>
    </xdr:from>
    <xdr:to>
      <xdr:col>15</xdr:col>
      <xdr:colOff>101600</xdr:colOff>
      <xdr:row>96</xdr:row>
      <xdr:rowOff>40630</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2857500" y="16398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57157</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641111" y="161734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17760</xdr:rowOff>
    </xdr:from>
    <xdr:to>
      <xdr:col>10</xdr:col>
      <xdr:colOff>165100</xdr:colOff>
      <xdr:row>96</xdr:row>
      <xdr:rowOff>119360</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1968500" y="16476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135887</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1752111" y="162521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111440</xdr:rowOff>
    </xdr:from>
    <xdr:to>
      <xdr:col>6</xdr:col>
      <xdr:colOff>38100</xdr:colOff>
      <xdr:row>96</xdr:row>
      <xdr:rowOff>41590</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079500" y="16399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58117</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863111" y="161744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25400</xdr:rowOff>
    </xdr:from>
    <xdr:to>
      <xdr:col>59</xdr:col>
      <xdr:colOff>50800</xdr:colOff>
      <xdr:row>38</xdr:row>
      <xdr:rowOff>25400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54627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398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82550</xdr:rowOff>
    </xdr:from>
    <xdr:to>
      <xdr:col>59</xdr:col>
      <xdr:colOff>50800</xdr:colOff>
      <xdr:row>31</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111777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25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1" name="労働費グラフ枠">
          <a:extLst>
            <a:ext uri="{FF2B5EF4-FFF2-40B4-BE49-F238E27FC236}">
              <a16:creationId xmlns:a16="http://schemas.microsoft.com/office/drawing/2014/main" id="{00000000-0008-0000-0700-00000F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124841</xdr:rowOff>
    </xdr:from>
    <xdr:to>
      <xdr:col>54</xdr:col>
      <xdr:colOff>189865</xdr:colOff>
      <xdr:row>38</xdr:row>
      <xdr:rowOff>115697</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flipV="1">
          <a:off x="10475595" y="5439791"/>
          <a:ext cx="1270" cy="11910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119524</xdr:rowOff>
    </xdr:from>
    <xdr:ext cx="378565" cy="259045"/>
    <xdr:sp macro="" textlink="">
      <xdr:nvSpPr>
        <xdr:cNvPr id="273" name="労働費最小値テキスト">
          <a:extLst>
            <a:ext uri="{FF2B5EF4-FFF2-40B4-BE49-F238E27FC236}">
              <a16:creationId xmlns:a16="http://schemas.microsoft.com/office/drawing/2014/main" id="{00000000-0008-0000-0700-000011010000}"/>
            </a:ext>
          </a:extLst>
        </xdr:cNvPr>
        <xdr:cNvSpPr txBox="1"/>
      </xdr:nvSpPr>
      <xdr:spPr>
        <a:xfrm>
          <a:off x="10528300" y="66346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115697</xdr:rowOff>
    </xdr:from>
    <xdr:to>
      <xdr:col>55</xdr:col>
      <xdr:colOff>88900</xdr:colOff>
      <xdr:row>38</xdr:row>
      <xdr:rowOff>115697</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10388600" y="6630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71518</xdr:rowOff>
    </xdr:from>
    <xdr:ext cx="469744" cy="259045"/>
    <xdr:sp macro="" textlink="">
      <xdr:nvSpPr>
        <xdr:cNvPr id="275" name="労働費最大値テキスト">
          <a:extLst>
            <a:ext uri="{FF2B5EF4-FFF2-40B4-BE49-F238E27FC236}">
              <a16:creationId xmlns:a16="http://schemas.microsoft.com/office/drawing/2014/main" id="{00000000-0008-0000-0700-000013010000}"/>
            </a:ext>
          </a:extLst>
        </xdr:cNvPr>
        <xdr:cNvSpPr txBox="1"/>
      </xdr:nvSpPr>
      <xdr:spPr>
        <a:xfrm>
          <a:off x="10528300" y="52150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124841</xdr:rowOff>
    </xdr:from>
    <xdr:to>
      <xdr:col>55</xdr:col>
      <xdr:colOff>88900</xdr:colOff>
      <xdr:row>31</xdr:row>
      <xdr:rowOff>124841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54397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83693</xdr:rowOff>
    </xdr:from>
    <xdr:to>
      <xdr:col>55</xdr:col>
      <xdr:colOff>0</xdr:colOff>
      <xdr:row>37</xdr:row>
      <xdr:rowOff>123127</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flipV="1">
          <a:off x="9639300" y="6427343"/>
          <a:ext cx="838200" cy="39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160926</xdr:rowOff>
    </xdr:from>
    <xdr:ext cx="469744" cy="259045"/>
    <xdr:sp macro="" textlink="">
      <xdr:nvSpPr>
        <xdr:cNvPr id="278" name="労働費平均値テキスト">
          <a:extLst>
            <a:ext uri="{FF2B5EF4-FFF2-40B4-BE49-F238E27FC236}">
              <a16:creationId xmlns:a16="http://schemas.microsoft.com/office/drawing/2014/main" id="{00000000-0008-0000-0700-000016010000}"/>
            </a:ext>
          </a:extLst>
        </xdr:cNvPr>
        <xdr:cNvSpPr txBox="1"/>
      </xdr:nvSpPr>
      <xdr:spPr>
        <a:xfrm>
          <a:off x="10528300" y="616167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138049</xdr:rowOff>
    </xdr:from>
    <xdr:to>
      <xdr:col>55</xdr:col>
      <xdr:colOff>50800</xdr:colOff>
      <xdr:row>37</xdr:row>
      <xdr:rowOff>68199</xdr:rowOff>
    </xdr:to>
    <xdr:sp macro="" textlink="">
      <xdr:nvSpPr>
        <xdr:cNvPr id="279" name="フローチャート: 判断 278">
          <a:extLst>
            <a:ext uri="{FF2B5EF4-FFF2-40B4-BE49-F238E27FC236}">
              <a16:creationId xmlns:a16="http://schemas.microsoft.com/office/drawing/2014/main" id="{00000000-0008-0000-0700-000017010000}"/>
            </a:ext>
          </a:extLst>
        </xdr:cNvPr>
        <xdr:cNvSpPr/>
      </xdr:nvSpPr>
      <xdr:spPr>
        <a:xfrm>
          <a:off x="10426700" y="631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93980</xdr:rowOff>
    </xdr:from>
    <xdr:to>
      <xdr:col>50</xdr:col>
      <xdr:colOff>114300</xdr:colOff>
      <xdr:row>37</xdr:row>
      <xdr:rowOff>123127</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8750300" y="6437630"/>
          <a:ext cx="889000" cy="29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72327</xdr:rowOff>
    </xdr:from>
    <xdr:to>
      <xdr:col>50</xdr:col>
      <xdr:colOff>165100</xdr:colOff>
      <xdr:row>38</xdr:row>
      <xdr:rowOff>2477</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9588500" y="6415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165054</xdr:rowOff>
    </xdr:from>
    <xdr:ext cx="469744"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9391728" y="65087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93980</xdr:rowOff>
    </xdr:from>
    <xdr:to>
      <xdr:col>45</xdr:col>
      <xdr:colOff>177800</xdr:colOff>
      <xdr:row>37</xdr:row>
      <xdr:rowOff>118554</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7861300" y="6437630"/>
          <a:ext cx="889000" cy="24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55182</xdr:rowOff>
    </xdr:from>
    <xdr:to>
      <xdr:col>46</xdr:col>
      <xdr:colOff>38100</xdr:colOff>
      <xdr:row>37</xdr:row>
      <xdr:rowOff>156782</xdr:rowOff>
    </xdr:to>
    <xdr:sp macro="" textlink="">
      <xdr:nvSpPr>
        <xdr:cNvPr id="284" name="フローチャート: 判断 283">
          <a:extLst>
            <a:ext uri="{FF2B5EF4-FFF2-40B4-BE49-F238E27FC236}">
              <a16:creationId xmlns:a16="http://schemas.microsoft.com/office/drawing/2014/main" id="{00000000-0008-0000-0700-00001C010000}"/>
            </a:ext>
          </a:extLst>
        </xdr:cNvPr>
        <xdr:cNvSpPr/>
      </xdr:nvSpPr>
      <xdr:spPr>
        <a:xfrm>
          <a:off x="8699500" y="6398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147908</xdr:rowOff>
    </xdr:from>
    <xdr:ext cx="469744" cy="259045"/>
    <xdr:sp macro="" textlink="">
      <xdr:nvSpPr>
        <xdr:cNvPr id="285" name="テキスト ボックス 284">
          <a:extLst>
            <a:ext uri="{FF2B5EF4-FFF2-40B4-BE49-F238E27FC236}">
              <a16:creationId xmlns:a16="http://schemas.microsoft.com/office/drawing/2014/main" id="{00000000-0008-0000-0700-00001D010000}"/>
            </a:ext>
          </a:extLst>
        </xdr:cNvPr>
        <xdr:cNvSpPr txBox="1"/>
      </xdr:nvSpPr>
      <xdr:spPr>
        <a:xfrm>
          <a:off x="8515428" y="64915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76835</xdr:rowOff>
    </xdr:from>
    <xdr:to>
      <xdr:col>41</xdr:col>
      <xdr:colOff>50800</xdr:colOff>
      <xdr:row>37</xdr:row>
      <xdr:rowOff>118554</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6972300" y="6420485"/>
          <a:ext cx="889000" cy="41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30607</xdr:rowOff>
    </xdr:from>
    <xdr:to>
      <xdr:col>41</xdr:col>
      <xdr:colOff>101600</xdr:colOff>
      <xdr:row>37</xdr:row>
      <xdr:rowOff>132207</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7810500" y="6374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148734</xdr:rowOff>
    </xdr:from>
    <xdr:ext cx="469744"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7626428" y="6149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4890</xdr:rowOff>
    </xdr:from>
    <xdr:to>
      <xdr:col>36</xdr:col>
      <xdr:colOff>165100</xdr:colOff>
      <xdr:row>36</xdr:row>
      <xdr:rowOff>106490</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6921500" y="61770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123017</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6737428" y="59523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32893</xdr:rowOff>
    </xdr:from>
    <xdr:to>
      <xdr:col>55</xdr:col>
      <xdr:colOff>50800</xdr:colOff>
      <xdr:row>37</xdr:row>
      <xdr:rowOff>134493</xdr:rowOff>
    </xdr:to>
    <xdr:sp macro="" textlink="">
      <xdr:nvSpPr>
        <xdr:cNvPr id="296" name="楕円 295">
          <a:extLst>
            <a:ext uri="{FF2B5EF4-FFF2-40B4-BE49-F238E27FC236}">
              <a16:creationId xmlns:a16="http://schemas.microsoft.com/office/drawing/2014/main" id="{00000000-0008-0000-0700-000028010000}"/>
            </a:ext>
          </a:extLst>
        </xdr:cNvPr>
        <xdr:cNvSpPr/>
      </xdr:nvSpPr>
      <xdr:spPr>
        <a:xfrm>
          <a:off x="10426700" y="6376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11320</xdr:rowOff>
    </xdr:from>
    <xdr:ext cx="469744" cy="259045"/>
    <xdr:sp macro="" textlink="">
      <xdr:nvSpPr>
        <xdr:cNvPr id="297" name="労働費該当値テキスト">
          <a:extLst>
            <a:ext uri="{FF2B5EF4-FFF2-40B4-BE49-F238E27FC236}">
              <a16:creationId xmlns:a16="http://schemas.microsoft.com/office/drawing/2014/main" id="{00000000-0008-0000-0700-000029010000}"/>
            </a:ext>
          </a:extLst>
        </xdr:cNvPr>
        <xdr:cNvSpPr txBox="1"/>
      </xdr:nvSpPr>
      <xdr:spPr>
        <a:xfrm>
          <a:off x="10528300" y="635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72327</xdr:rowOff>
    </xdr:from>
    <xdr:to>
      <xdr:col>50</xdr:col>
      <xdr:colOff>165100</xdr:colOff>
      <xdr:row>38</xdr:row>
      <xdr:rowOff>2477</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9588500" y="64159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19004</xdr:rowOff>
    </xdr:from>
    <xdr:ext cx="469744"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9391728" y="61912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43180</xdr:rowOff>
    </xdr:from>
    <xdr:to>
      <xdr:col>46</xdr:col>
      <xdr:colOff>38100</xdr:colOff>
      <xdr:row>37</xdr:row>
      <xdr:rowOff>144780</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8699500" y="6386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161307</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15428" y="6162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67754</xdr:rowOff>
    </xdr:from>
    <xdr:to>
      <xdr:col>41</xdr:col>
      <xdr:colOff>101600</xdr:colOff>
      <xdr:row>37</xdr:row>
      <xdr:rowOff>169354</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7810500" y="6411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160482</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7626428" y="6504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26035</xdr:rowOff>
    </xdr:from>
    <xdr:to>
      <xdr:col>36</xdr:col>
      <xdr:colOff>165100</xdr:colOff>
      <xdr:row>37</xdr:row>
      <xdr:rowOff>127635</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6921500" y="6369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118762</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6737428" y="64624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6" name="正方形/長方形 305">
          <a:extLst>
            <a:ext uri="{FF2B5EF4-FFF2-40B4-BE49-F238E27FC236}">
              <a16:creationId xmlns:a16="http://schemas.microsoft.com/office/drawing/2014/main" id="{00000000-0008-0000-0700-000032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7" name="正方形/長方形 306">
          <a:extLst>
            <a:ext uri="{FF2B5EF4-FFF2-40B4-BE49-F238E27FC236}">
              <a16:creationId xmlns:a16="http://schemas.microsoft.com/office/drawing/2014/main" id="{00000000-0008-0000-0700-000033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3" name="直線コネクタ 312">
          <a:extLst>
            <a:ext uri="{FF2B5EF4-FFF2-40B4-BE49-F238E27FC236}">
              <a16:creationId xmlns:a16="http://schemas.microsoft.com/office/drawing/2014/main" id="{00000000-0008-0000-0700-000039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29" name="農林水産業費グラフ枠">
          <a:extLst>
            <a:ext uri="{FF2B5EF4-FFF2-40B4-BE49-F238E27FC236}">
              <a16:creationId xmlns:a16="http://schemas.microsoft.com/office/drawing/2014/main" id="{00000000-0008-0000-0700-000049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28012</xdr:rowOff>
    </xdr:from>
    <xdr:to>
      <xdr:col>54</xdr:col>
      <xdr:colOff>189865</xdr:colOff>
      <xdr:row>59</xdr:row>
      <xdr:rowOff>68410</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flipV="1">
          <a:off x="10475595" y="8771962"/>
          <a:ext cx="1270" cy="1411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72237</xdr:rowOff>
    </xdr:from>
    <xdr:ext cx="534377" cy="259045"/>
    <xdr:sp macro="" textlink="">
      <xdr:nvSpPr>
        <xdr:cNvPr id="331" name="農林水産業費最小値テキスト">
          <a:extLst>
            <a:ext uri="{FF2B5EF4-FFF2-40B4-BE49-F238E27FC236}">
              <a16:creationId xmlns:a16="http://schemas.microsoft.com/office/drawing/2014/main" id="{00000000-0008-0000-0700-00004B010000}"/>
            </a:ext>
          </a:extLst>
        </xdr:cNvPr>
        <xdr:cNvSpPr txBox="1"/>
      </xdr:nvSpPr>
      <xdr:spPr>
        <a:xfrm>
          <a:off x="10528300" y="101877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68410</xdr:rowOff>
    </xdr:from>
    <xdr:to>
      <xdr:col>55</xdr:col>
      <xdr:colOff>88900</xdr:colOff>
      <xdr:row>59</xdr:row>
      <xdr:rowOff>68410</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10388600" y="101839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146139</xdr:rowOff>
    </xdr:from>
    <xdr:ext cx="534377" cy="259045"/>
    <xdr:sp macro="" textlink="">
      <xdr:nvSpPr>
        <xdr:cNvPr id="333" name="農林水産業費最大値テキスト">
          <a:extLst>
            <a:ext uri="{FF2B5EF4-FFF2-40B4-BE49-F238E27FC236}">
              <a16:creationId xmlns:a16="http://schemas.microsoft.com/office/drawing/2014/main" id="{00000000-0008-0000-0700-00004D010000}"/>
            </a:ext>
          </a:extLst>
        </xdr:cNvPr>
        <xdr:cNvSpPr txBox="1"/>
      </xdr:nvSpPr>
      <xdr:spPr>
        <a:xfrm>
          <a:off x="10528300" y="8547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28012</xdr:rowOff>
    </xdr:from>
    <xdr:to>
      <xdr:col>55</xdr:col>
      <xdr:colOff>88900</xdr:colOff>
      <xdr:row>51</xdr:row>
      <xdr:rowOff>28012</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10388600" y="87719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46431</xdr:rowOff>
    </xdr:from>
    <xdr:to>
      <xdr:col>55</xdr:col>
      <xdr:colOff>0</xdr:colOff>
      <xdr:row>57</xdr:row>
      <xdr:rowOff>113803</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flipV="1">
          <a:off x="9639300" y="9819081"/>
          <a:ext cx="838200" cy="67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52</xdr:row>
      <xdr:rowOff>139437</xdr:rowOff>
    </xdr:from>
    <xdr:ext cx="534377" cy="259045"/>
    <xdr:sp macro="" textlink="">
      <xdr:nvSpPr>
        <xdr:cNvPr id="336" name="農林水産業費平均値テキスト">
          <a:extLst>
            <a:ext uri="{FF2B5EF4-FFF2-40B4-BE49-F238E27FC236}">
              <a16:creationId xmlns:a16="http://schemas.microsoft.com/office/drawing/2014/main" id="{00000000-0008-0000-0700-000050010000}"/>
            </a:ext>
          </a:extLst>
        </xdr:cNvPr>
        <xdr:cNvSpPr txBox="1"/>
      </xdr:nvSpPr>
      <xdr:spPr>
        <a:xfrm>
          <a:off x="10528300" y="905483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116560</xdr:rowOff>
    </xdr:from>
    <xdr:to>
      <xdr:col>55</xdr:col>
      <xdr:colOff>50800</xdr:colOff>
      <xdr:row>54</xdr:row>
      <xdr:rowOff>46710</xdr:rowOff>
    </xdr:to>
    <xdr:sp macro="" textlink="">
      <xdr:nvSpPr>
        <xdr:cNvPr id="337" name="フローチャート: 判断 336">
          <a:extLst>
            <a:ext uri="{FF2B5EF4-FFF2-40B4-BE49-F238E27FC236}">
              <a16:creationId xmlns:a16="http://schemas.microsoft.com/office/drawing/2014/main" id="{00000000-0008-0000-0700-000051010000}"/>
            </a:ext>
          </a:extLst>
        </xdr:cNvPr>
        <xdr:cNvSpPr/>
      </xdr:nvSpPr>
      <xdr:spPr>
        <a:xfrm>
          <a:off x="10426700" y="9203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113803</xdr:rowOff>
    </xdr:from>
    <xdr:to>
      <xdr:col>50</xdr:col>
      <xdr:colOff>114300</xdr:colOff>
      <xdr:row>57</xdr:row>
      <xdr:rowOff>120400</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8750300" y="9886453"/>
          <a:ext cx="889000" cy="6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53</xdr:row>
      <xdr:rowOff>98926</xdr:rowOff>
    </xdr:from>
    <xdr:to>
      <xdr:col>50</xdr:col>
      <xdr:colOff>165100</xdr:colOff>
      <xdr:row>54</xdr:row>
      <xdr:rowOff>29076</xdr:rowOff>
    </xdr:to>
    <xdr:sp macro="" textlink="">
      <xdr:nvSpPr>
        <xdr:cNvPr id="339" name="フローチャート: 判断 338">
          <a:extLst>
            <a:ext uri="{FF2B5EF4-FFF2-40B4-BE49-F238E27FC236}">
              <a16:creationId xmlns:a16="http://schemas.microsoft.com/office/drawing/2014/main" id="{00000000-0008-0000-0700-000053010000}"/>
            </a:ext>
          </a:extLst>
        </xdr:cNvPr>
        <xdr:cNvSpPr/>
      </xdr:nvSpPr>
      <xdr:spPr>
        <a:xfrm>
          <a:off x="9588500" y="9185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45603</xdr:rowOff>
    </xdr:from>
    <xdr:ext cx="534377" cy="259045"/>
    <xdr:sp macro="" textlink="">
      <xdr:nvSpPr>
        <xdr:cNvPr id="340" name="テキスト ボックス 339">
          <a:extLst>
            <a:ext uri="{FF2B5EF4-FFF2-40B4-BE49-F238E27FC236}">
              <a16:creationId xmlns:a16="http://schemas.microsoft.com/office/drawing/2014/main" id="{00000000-0008-0000-0700-000054010000}"/>
            </a:ext>
          </a:extLst>
        </xdr:cNvPr>
        <xdr:cNvSpPr txBox="1"/>
      </xdr:nvSpPr>
      <xdr:spPr>
        <a:xfrm>
          <a:off x="9359411" y="8961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43166</xdr:rowOff>
    </xdr:from>
    <xdr:to>
      <xdr:col>45</xdr:col>
      <xdr:colOff>177800</xdr:colOff>
      <xdr:row>57</xdr:row>
      <xdr:rowOff>120400</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a:off x="7861300" y="9815816"/>
          <a:ext cx="889000" cy="77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54</xdr:row>
      <xdr:rowOff>24239</xdr:rowOff>
    </xdr:from>
    <xdr:to>
      <xdr:col>46</xdr:col>
      <xdr:colOff>38100</xdr:colOff>
      <xdr:row>54</xdr:row>
      <xdr:rowOff>125839</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8699500" y="9282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142366</xdr:rowOff>
    </xdr:from>
    <xdr:ext cx="534377" cy="259045"/>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8483111" y="9057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43166</xdr:rowOff>
    </xdr:from>
    <xdr:to>
      <xdr:col>41</xdr:col>
      <xdr:colOff>50800</xdr:colOff>
      <xdr:row>57</xdr:row>
      <xdr:rowOff>145121</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6972300" y="9815816"/>
          <a:ext cx="889000" cy="101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54</xdr:row>
      <xdr:rowOff>63166</xdr:rowOff>
    </xdr:from>
    <xdr:to>
      <xdr:col>41</xdr:col>
      <xdr:colOff>101600</xdr:colOff>
      <xdr:row>54</xdr:row>
      <xdr:rowOff>164766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7810500" y="932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9843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7594111" y="909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24598</xdr:rowOff>
    </xdr:from>
    <xdr:to>
      <xdr:col>36</xdr:col>
      <xdr:colOff>165100</xdr:colOff>
      <xdr:row>55</xdr:row>
      <xdr:rowOff>126198</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6921500" y="9454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142725</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6705111" y="9229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167081</xdr:rowOff>
    </xdr:from>
    <xdr:to>
      <xdr:col>55</xdr:col>
      <xdr:colOff>50800</xdr:colOff>
      <xdr:row>57</xdr:row>
      <xdr:rowOff>97231</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10426700" y="9768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145508</xdr:rowOff>
    </xdr:from>
    <xdr:ext cx="534377" cy="259045"/>
    <xdr:sp macro="" textlink="">
      <xdr:nvSpPr>
        <xdr:cNvPr id="355" name="農林水産業費該当値テキスト">
          <a:extLst>
            <a:ext uri="{FF2B5EF4-FFF2-40B4-BE49-F238E27FC236}">
              <a16:creationId xmlns:a16="http://schemas.microsoft.com/office/drawing/2014/main" id="{00000000-0008-0000-0700-000063010000}"/>
            </a:ext>
          </a:extLst>
        </xdr:cNvPr>
        <xdr:cNvSpPr txBox="1"/>
      </xdr:nvSpPr>
      <xdr:spPr>
        <a:xfrm>
          <a:off x="10528300" y="97467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63003</xdr:rowOff>
    </xdr:from>
    <xdr:to>
      <xdr:col>50</xdr:col>
      <xdr:colOff>165100</xdr:colOff>
      <xdr:row>57</xdr:row>
      <xdr:rowOff>164603</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9588500" y="9835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155730</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9359411" y="9928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69600</xdr:rowOff>
    </xdr:from>
    <xdr:to>
      <xdr:col>46</xdr:col>
      <xdr:colOff>38100</xdr:colOff>
      <xdr:row>57</xdr:row>
      <xdr:rowOff>171200</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8699500" y="984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162327</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483111" y="99349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163816</xdr:rowOff>
    </xdr:from>
    <xdr:to>
      <xdr:col>41</xdr:col>
      <xdr:colOff>101600</xdr:colOff>
      <xdr:row>57</xdr:row>
      <xdr:rowOff>93966</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7810500" y="9765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85093</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7594111" y="98577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94321</xdr:rowOff>
    </xdr:from>
    <xdr:to>
      <xdr:col>36</xdr:col>
      <xdr:colOff>165100</xdr:colOff>
      <xdr:row>58</xdr:row>
      <xdr:rowOff>24471</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6921500" y="9866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15598</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05111" y="99596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4" name="正方形/長方形 363">
          <a:extLst>
            <a:ext uri="{FF2B5EF4-FFF2-40B4-BE49-F238E27FC236}">
              <a16:creationId xmlns:a16="http://schemas.microsoft.com/office/drawing/2014/main" id="{00000000-0008-0000-0700-00006C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1" name="直線コネクタ 370">
          <a:extLst>
            <a:ext uri="{FF2B5EF4-FFF2-40B4-BE49-F238E27FC236}">
              <a16:creationId xmlns:a16="http://schemas.microsoft.com/office/drawing/2014/main" id="{00000000-0008-0000-0700-000073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7" name="商工費グラフ枠">
          <a:extLst>
            <a:ext uri="{FF2B5EF4-FFF2-40B4-BE49-F238E27FC236}">
              <a16:creationId xmlns:a16="http://schemas.microsoft.com/office/drawing/2014/main" id="{00000000-0008-0000-0700-000083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86289</xdr:rowOff>
    </xdr:from>
    <xdr:to>
      <xdr:col>54</xdr:col>
      <xdr:colOff>189865</xdr:colOff>
      <xdr:row>79</xdr:row>
      <xdr:rowOff>134688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flipV="1">
          <a:off x="10475595" y="12087789"/>
          <a:ext cx="1270" cy="15914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138515</xdr:rowOff>
    </xdr:from>
    <xdr:ext cx="534377" cy="259045"/>
    <xdr:sp macro="" textlink="">
      <xdr:nvSpPr>
        <xdr:cNvPr id="389" name="商工費最小値テキスト">
          <a:extLst>
            <a:ext uri="{FF2B5EF4-FFF2-40B4-BE49-F238E27FC236}">
              <a16:creationId xmlns:a16="http://schemas.microsoft.com/office/drawing/2014/main" id="{00000000-0008-0000-0700-000085010000}"/>
            </a:ext>
          </a:extLst>
        </xdr:cNvPr>
        <xdr:cNvSpPr txBox="1"/>
      </xdr:nvSpPr>
      <xdr:spPr>
        <a:xfrm>
          <a:off x="10528300" y="13683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134688</xdr:rowOff>
    </xdr:from>
    <xdr:to>
      <xdr:col>55</xdr:col>
      <xdr:colOff>88900</xdr:colOff>
      <xdr:row>79</xdr:row>
      <xdr:rowOff>134688</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3679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32966</xdr:rowOff>
    </xdr:from>
    <xdr:ext cx="599010" cy="259045"/>
    <xdr:sp macro="" textlink="">
      <xdr:nvSpPr>
        <xdr:cNvPr id="391" name="商工費最大値テキスト">
          <a:extLst>
            <a:ext uri="{FF2B5EF4-FFF2-40B4-BE49-F238E27FC236}">
              <a16:creationId xmlns:a16="http://schemas.microsoft.com/office/drawing/2014/main" id="{00000000-0008-0000-0700-000087010000}"/>
            </a:ext>
          </a:extLst>
        </xdr:cNvPr>
        <xdr:cNvSpPr txBox="1"/>
      </xdr:nvSpPr>
      <xdr:spPr>
        <a:xfrm>
          <a:off x="10528300" y="118630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86289</xdr:rowOff>
    </xdr:from>
    <xdr:to>
      <xdr:col>55</xdr:col>
      <xdr:colOff>88900</xdr:colOff>
      <xdr:row>70</xdr:row>
      <xdr:rowOff>86289</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10388600" y="120877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39132</xdr:rowOff>
    </xdr:from>
    <xdr:to>
      <xdr:col>55</xdr:col>
      <xdr:colOff>0</xdr:colOff>
      <xdr:row>76</xdr:row>
      <xdr:rowOff>159507</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flipV="1">
          <a:off x="9639300" y="13069332"/>
          <a:ext cx="838200" cy="120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72</xdr:row>
      <xdr:rowOff>98289</xdr:rowOff>
    </xdr:from>
    <xdr:ext cx="534377" cy="259045"/>
    <xdr:sp macro="" textlink="">
      <xdr:nvSpPr>
        <xdr:cNvPr id="394" name="商工費平均値テキスト">
          <a:extLst>
            <a:ext uri="{FF2B5EF4-FFF2-40B4-BE49-F238E27FC236}">
              <a16:creationId xmlns:a16="http://schemas.microsoft.com/office/drawing/2014/main" id="{00000000-0008-0000-0700-00008A010000}"/>
            </a:ext>
          </a:extLst>
        </xdr:cNvPr>
        <xdr:cNvSpPr txBox="1"/>
      </xdr:nvSpPr>
      <xdr:spPr>
        <a:xfrm>
          <a:off x="10528300" y="124426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75412</xdr:rowOff>
    </xdr:from>
    <xdr:to>
      <xdr:col>55</xdr:col>
      <xdr:colOff>50800</xdr:colOff>
      <xdr:row>74</xdr:row>
      <xdr:rowOff>5562</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10426700" y="1259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159507</xdr:rowOff>
    </xdr:from>
    <xdr:to>
      <xdr:col>50</xdr:col>
      <xdr:colOff>114300</xdr:colOff>
      <xdr:row>77</xdr:row>
      <xdr:rowOff>1462</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8750300" y="13189707"/>
          <a:ext cx="889000" cy="13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137331</xdr:rowOff>
    </xdr:from>
    <xdr:to>
      <xdr:col>50</xdr:col>
      <xdr:colOff>165100</xdr:colOff>
      <xdr:row>79</xdr:row>
      <xdr:rowOff>67481</xdr:rowOff>
    </xdr:to>
    <xdr:sp macro="" textlink="">
      <xdr:nvSpPr>
        <xdr:cNvPr id="397" name="フローチャート: 判断 396">
          <a:extLst>
            <a:ext uri="{FF2B5EF4-FFF2-40B4-BE49-F238E27FC236}">
              <a16:creationId xmlns:a16="http://schemas.microsoft.com/office/drawing/2014/main" id="{00000000-0008-0000-0700-00008D010000}"/>
            </a:ext>
          </a:extLst>
        </xdr:cNvPr>
        <xdr:cNvSpPr/>
      </xdr:nvSpPr>
      <xdr:spPr>
        <a:xfrm>
          <a:off x="9588500" y="13510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79</xdr:row>
      <xdr:rowOff>58608</xdr:rowOff>
    </xdr:from>
    <xdr:ext cx="534377" cy="259045"/>
    <xdr:sp macro="" textlink="">
      <xdr:nvSpPr>
        <xdr:cNvPr id="398" name="テキスト ボックス 397">
          <a:extLst>
            <a:ext uri="{FF2B5EF4-FFF2-40B4-BE49-F238E27FC236}">
              <a16:creationId xmlns:a16="http://schemas.microsoft.com/office/drawing/2014/main" id="{00000000-0008-0000-0700-00008E010000}"/>
            </a:ext>
          </a:extLst>
        </xdr:cNvPr>
        <xdr:cNvSpPr txBox="1"/>
      </xdr:nvSpPr>
      <xdr:spPr>
        <a:xfrm>
          <a:off x="9359411" y="136031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24893</xdr:rowOff>
    </xdr:from>
    <xdr:to>
      <xdr:col>45</xdr:col>
      <xdr:colOff>177800</xdr:colOff>
      <xdr:row>77</xdr:row>
      <xdr:rowOff>1462</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7861300" y="13055093"/>
          <a:ext cx="889000" cy="148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125591</xdr:rowOff>
    </xdr:from>
    <xdr:to>
      <xdr:col>46</xdr:col>
      <xdr:colOff>38100</xdr:colOff>
      <xdr:row>79</xdr:row>
      <xdr:rowOff>55741</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8699500" y="134986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46868</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8483111" y="135914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24893</xdr:rowOff>
    </xdr:from>
    <xdr:to>
      <xdr:col>41</xdr:col>
      <xdr:colOff>50800</xdr:colOff>
      <xdr:row>76</xdr:row>
      <xdr:rowOff>159572</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6972300" y="13055093"/>
          <a:ext cx="889000" cy="1346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84720</xdr:rowOff>
    </xdr:from>
    <xdr:to>
      <xdr:col>41</xdr:col>
      <xdr:colOff>101600</xdr:colOff>
      <xdr:row>79</xdr:row>
      <xdr:rowOff>14870</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7810500" y="13457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5997</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7594111" y="13550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89782</xdr:rowOff>
    </xdr:from>
    <xdr:to>
      <xdr:col>36</xdr:col>
      <xdr:colOff>165100</xdr:colOff>
      <xdr:row>79</xdr:row>
      <xdr:rowOff>19932</xdr:rowOff>
    </xdr:to>
    <xdr:sp macro="" textlink="">
      <xdr:nvSpPr>
        <xdr:cNvPr id="405" name="フローチャート: 判断 404">
          <a:extLst>
            <a:ext uri="{FF2B5EF4-FFF2-40B4-BE49-F238E27FC236}">
              <a16:creationId xmlns:a16="http://schemas.microsoft.com/office/drawing/2014/main" id="{00000000-0008-0000-0700-000095010000}"/>
            </a:ext>
          </a:extLst>
        </xdr:cNvPr>
        <xdr:cNvSpPr/>
      </xdr:nvSpPr>
      <xdr:spPr>
        <a:xfrm>
          <a:off x="6921500" y="134628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11059</xdr:rowOff>
    </xdr:from>
    <xdr:ext cx="534377"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6705111" y="13555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27,946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159782</xdr:rowOff>
    </xdr:from>
    <xdr:to>
      <xdr:col>55</xdr:col>
      <xdr:colOff>50800</xdr:colOff>
      <xdr:row>76</xdr:row>
      <xdr:rowOff>89932</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10426700" y="13018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138209</xdr:rowOff>
    </xdr:from>
    <xdr:ext cx="534377" cy="259045"/>
    <xdr:sp macro="" textlink="">
      <xdr:nvSpPr>
        <xdr:cNvPr id="413" name="商工費該当値テキスト">
          <a:extLst>
            <a:ext uri="{FF2B5EF4-FFF2-40B4-BE49-F238E27FC236}">
              <a16:creationId xmlns:a16="http://schemas.microsoft.com/office/drawing/2014/main" id="{00000000-0008-0000-0700-00009D010000}"/>
            </a:ext>
          </a:extLst>
        </xdr:cNvPr>
        <xdr:cNvSpPr txBox="1"/>
      </xdr:nvSpPr>
      <xdr:spPr>
        <a:xfrm>
          <a:off x="10528300" y="129969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108707</xdr:rowOff>
    </xdr:from>
    <xdr:to>
      <xdr:col>50</xdr:col>
      <xdr:colOff>165100</xdr:colOff>
      <xdr:row>77</xdr:row>
      <xdr:rowOff>38857</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9588500" y="13138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55384</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9359411" y="129141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122112</xdr:rowOff>
    </xdr:from>
    <xdr:to>
      <xdr:col>46</xdr:col>
      <xdr:colOff>38100</xdr:colOff>
      <xdr:row>77</xdr:row>
      <xdr:rowOff>52262</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8699500" y="13152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68790</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8483111" y="12927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75</xdr:row>
      <xdr:rowOff>145544</xdr:rowOff>
    </xdr:from>
    <xdr:to>
      <xdr:col>41</xdr:col>
      <xdr:colOff>101600</xdr:colOff>
      <xdr:row>76</xdr:row>
      <xdr:rowOff>75695</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7810500" y="13004294"/>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92221</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7594111" y="127795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108772</xdr:rowOff>
    </xdr:from>
    <xdr:to>
      <xdr:col>36</xdr:col>
      <xdr:colOff>165100</xdr:colOff>
      <xdr:row>77</xdr:row>
      <xdr:rowOff>38922</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6921500" y="13138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55449</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6705111" y="12914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1" name="直線コネクタ 430">
          <a:extLst>
            <a:ext uri="{FF2B5EF4-FFF2-40B4-BE49-F238E27FC236}">
              <a16:creationId xmlns:a16="http://schemas.microsoft.com/office/drawing/2014/main" id="{00000000-0008-0000-0700-0000AF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130827</xdr:rowOff>
    </xdr:from>
    <xdr:ext cx="59541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08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3" name="土木費グラフ枠">
          <a:extLst>
            <a:ext uri="{FF2B5EF4-FFF2-40B4-BE49-F238E27FC236}">
              <a16:creationId xmlns:a16="http://schemas.microsoft.com/office/drawing/2014/main" id="{00000000-0008-0000-0700-0000BB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47555</xdr:rowOff>
    </xdr:from>
    <xdr:to>
      <xdr:col>54</xdr:col>
      <xdr:colOff>189865</xdr:colOff>
      <xdr:row>97</xdr:row>
      <xdr:rowOff>106420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flipV="1">
          <a:off x="10475595" y="15478055"/>
          <a:ext cx="1270" cy="1259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110247</xdr:rowOff>
    </xdr:from>
    <xdr:ext cx="534377" cy="259045"/>
    <xdr:sp macro="" textlink="">
      <xdr:nvSpPr>
        <xdr:cNvPr id="445" name="土木費最小値テキスト">
          <a:extLst>
            <a:ext uri="{FF2B5EF4-FFF2-40B4-BE49-F238E27FC236}">
              <a16:creationId xmlns:a16="http://schemas.microsoft.com/office/drawing/2014/main" id="{00000000-0008-0000-0700-0000BD010000}"/>
            </a:ext>
          </a:extLst>
        </xdr:cNvPr>
        <xdr:cNvSpPr txBox="1"/>
      </xdr:nvSpPr>
      <xdr:spPr>
        <a:xfrm>
          <a:off x="10528300" y="16740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106420</xdr:rowOff>
    </xdr:from>
    <xdr:to>
      <xdr:col>55</xdr:col>
      <xdr:colOff>88900</xdr:colOff>
      <xdr:row>97</xdr:row>
      <xdr:rowOff>106420</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10388600" y="167370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165682</xdr:rowOff>
    </xdr:from>
    <xdr:ext cx="599010" cy="259045"/>
    <xdr:sp macro="" textlink="">
      <xdr:nvSpPr>
        <xdr:cNvPr id="447" name="土木費最大値テキスト">
          <a:extLst>
            <a:ext uri="{FF2B5EF4-FFF2-40B4-BE49-F238E27FC236}">
              <a16:creationId xmlns:a16="http://schemas.microsoft.com/office/drawing/2014/main" id="{00000000-0008-0000-0700-0000BF010000}"/>
            </a:ext>
          </a:extLst>
        </xdr:cNvPr>
        <xdr:cNvSpPr txBox="1"/>
      </xdr:nvSpPr>
      <xdr:spPr>
        <a:xfrm>
          <a:off x="10528300" y="152532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47555</xdr:rowOff>
    </xdr:from>
    <xdr:to>
      <xdr:col>55</xdr:col>
      <xdr:colOff>88900</xdr:colOff>
      <xdr:row>90</xdr:row>
      <xdr:rowOff>47555</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10388600" y="154780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15951</xdr:rowOff>
    </xdr:from>
    <xdr:to>
      <xdr:col>55</xdr:col>
      <xdr:colOff>0</xdr:colOff>
      <xdr:row>97</xdr:row>
      <xdr:rowOff>137795</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flipV="1">
          <a:off x="9639300" y="16646601"/>
          <a:ext cx="838200" cy="121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135056</xdr:rowOff>
    </xdr:from>
    <xdr:ext cx="534377" cy="259045"/>
    <xdr:sp macro="" textlink="">
      <xdr:nvSpPr>
        <xdr:cNvPr id="450" name="土木費平均値テキスト">
          <a:extLst>
            <a:ext uri="{FF2B5EF4-FFF2-40B4-BE49-F238E27FC236}">
              <a16:creationId xmlns:a16="http://schemas.microsoft.com/office/drawing/2014/main" id="{00000000-0008-0000-0700-0000C2010000}"/>
            </a:ext>
          </a:extLst>
        </xdr:cNvPr>
        <xdr:cNvSpPr txBox="1"/>
      </xdr:nvSpPr>
      <xdr:spPr>
        <a:xfrm>
          <a:off x="10528300" y="162513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112179</xdr:rowOff>
    </xdr:from>
    <xdr:to>
      <xdr:col>55</xdr:col>
      <xdr:colOff>50800</xdr:colOff>
      <xdr:row>96</xdr:row>
      <xdr:rowOff>42329</xdr:rowOff>
    </xdr:to>
    <xdr:sp macro="" textlink="">
      <xdr:nvSpPr>
        <xdr:cNvPr id="451" name="フローチャート: 判断 450">
          <a:extLst>
            <a:ext uri="{FF2B5EF4-FFF2-40B4-BE49-F238E27FC236}">
              <a16:creationId xmlns:a16="http://schemas.microsoft.com/office/drawing/2014/main" id="{00000000-0008-0000-0700-0000C3010000}"/>
            </a:ext>
          </a:extLst>
        </xdr:cNvPr>
        <xdr:cNvSpPr/>
      </xdr:nvSpPr>
      <xdr:spPr>
        <a:xfrm>
          <a:off x="10426700" y="16399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137795</xdr:rowOff>
    </xdr:from>
    <xdr:to>
      <xdr:col>50</xdr:col>
      <xdr:colOff>114300</xdr:colOff>
      <xdr:row>98</xdr:row>
      <xdr:rowOff>19532</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flipV="1">
          <a:off x="8750300" y="16768445"/>
          <a:ext cx="889000" cy="531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36074</xdr:rowOff>
    </xdr:from>
    <xdr:to>
      <xdr:col>50</xdr:col>
      <xdr:colOff>165100</xdr:colOff>
      <xdr:row>96</xdr:row>
      <xdr:rowOff>137674</xdr:rowOff>
    </xdr:to>
    <xdr:sp macro="" textlink="">
      <xdr:nvSpPr>
        <xdr:cNvPr id="453" name="フローチャート: 判断 452">
          <a:extLst>
            <a:ext uri="{FF2B5EF4-FFF2-40B4-BE49-F238E27FC236}">
              <a16:creationId xmlns:a16="http://schemas.microsoft.com/office/drawing/2014/main" id="{00000000-0008-0000-0700-0000C5010000}"/>
            </a:ext>
          </a:extLst>
        </xdr:cNvPr>
        <xdr:cNvSpPr/>
      </xdr:nvSpPr>
      <xdr:spPr>
        <a:xfrm>
          <a:off x="9588500" y="16495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154201</xdr:rowOff>
    </xdr:from>
    <xdr:ext cx="534377" cy="259045"/>
    <xdr:sp macro="" textlink="">
      <xdr:nvSpPr>
        <xdr:cNvPr id="454" name="テキスト ボックス 453">
          <a:extLst>
            <a:ext uri="{FF2B5EF4-FFF2-40B4-BE49-F238E27FC236}">
              <a16:creationId xmlns:a16="http://schemas.microsoft.com/office/drawing/2014/main" id="{00000000-0008-0000-0700-0000C6010000}"/>
            </a:ext>
          </a:extLst>
        </xdr:cNvPr>
        <xdr:cNvSpPr txBox="1"/>
      </xdr:nvSpPr>
      <xdr:spPr>
        <a:xfrm>
          <a:off x="9359411" y="16270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19532</xdr:rowOff>
    </xdr:from>
    <xdr:to>
      <xdr:col>45</xdr:col>
      <xdr:colOff>177800</xdr:colOff>
      <xdr:row>98</xdr:row>
      <xdr:rowOff>52375</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7861300" y="16821632"/>
          <a:ext cx="889000" cy="328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110692</xdr:rowOff>
    </xdr:from>
    <xdr:to>
      <xdr:col>46</xdr:col>
      <xdr:colOff>38100</xdr:colOff>
      <xdr:row>97</xdr:row>
      <xdr:rowOff>40842</xdr:rowOff>
    </xdr:to>
    <xdr:sp macro="" textlink="">
      <xdr:nvSpPr>
        <xdr:cNvPr id="456" name="フローチャート: 判断 455">
          <a:extLst>
            <a:ext uri="{FF2B5EF4-FFF2-40B4-BE49-F238E27FC236}">
              <a16:creationId xmlns:a16="http://schemas.microsoft.com/office/drawing/2014/main" id="{00000000-0008-0000-0700-0000C8010000}"/>
            </a:ext>
          </a:extLst>
        </xdr:cNvPr>
        <xdr:cNvSpPr/>
      </xdr:nvSpPr>
      <xdr:spPr>
        <a:xfrm>
          <a:off x="8699500" y="16569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57369</xdr:rowOff>
    </xdr:from>
    <xdr:ext cx="534377" cy="259045"/>
    <xdr:sp macro="" textlink="">
      <xdr:nvSpPr>
        <xdr:cNvPr id="457" name="テキスト ボックス 456">
          <a:extLst>
            <a:ext uri="{FF2B5EF4-FFF2-40B4-BE49-F238E27FC236}">
              <a16:creationId xmlns:a16="http://schemas.microsoft.com/office/drawing/2014/main" id="{00000000-0008-0000-0700-0000C9010000}"/>
            </a:ext>
          </a:extLst>
        </xdr:cNvPr>
        <xdr:cNvSpPr txBox="1"/>
      </xdr:nvSpPr>
      <xdr:spPr>
        <a:xfrm>
          <a:off x="8483111" y="16345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52375</xdr:rowOff>
    </xdr:from>
    <xdr:to>
      <xdr:col>41</xdr:col>
      <xdr:colOff>50800</xdr:colOff>
      <xdr:row>98</xdr:row>
      <xdr:rowOff>101981</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flipV="1">
          <a:off x="6972300" y="16854475"/>
          <a:ext cx="889000" cy="49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166529</xdr:rowOff>
    </xdr:from>
    <xdr:to>
      <xdr:col>41</xdr:col>
      <xdr:colOff>101600</xdr:colOff>
      <xdr:row>97</xdr:row>
      <xdr:rowOff>96679</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7810500" y="1662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113206</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7594111" y="16400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59982</xdr:rowOff>
    </xdr:from>
    <xdr:to>
      <xdr:col>36</xdr:col>
      <xdr:colOff>165100</xdr:colOff>
      <xdr:row>97</xdr:row>
      <xdr:rowOff>161582</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6921500" y="16690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6659</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6705111" y="16465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136601</xdr:rowOff>
    </xdr:from>
    <xdr:to>
      <xdr:col>55</xdr:col>
      <xdr:colOff>50800</xdr:colOff>
      <xdr:row>97</xdr:row>
      <xdr:rowOff>66751</xdr:rowOff>
    </xdr:to>
    <xdr:sp macro="" textlink="">
      <xdr:nvSpPr>
        <xdr:cNvPr id="468" name="楕円 467">
          <a:extLst>
            <a:ext uri="{FF2B5EF4-FFF2-40B4-BE49-F238E27FC236}">
              <a16:creationId xmlns:a16="http://schemas.microsoft.com/office/drawing/2014/main" id="{00000000-0008-0000-0700-0000D4010000}"/>
            </a:ext>
          </a:extLst>
        </xdr:cNvPr>
        <xdr:cNvSpPr/>
      </xdr:nvSpPr>
      <xdr:spPr>
        <a:xfrm>
          <a:off x="10426700" y="16595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51528</xdr:rowOff>
    </xdr:from>
    <xdr:ext cx="534377" cy="259045"/>
    <xdr:sp macro="" textlink="">
      <xdr:nvSpPr>
        <xdr:cNvPr id="469" name="土木費該当値テキスト">
          <a:extLst>
            <a:ext uri="{FF2B5EF4-FFF2-40B4-BE49-F238E27FC236}">
              <a16:creationId xmlns:a16="http://schemas.microsoft.com/office/drawing/2014/main" id="{00000000-0008-0000-0700-0000D5010000}"/>
            </a:ext>
          </a:extLst>
        </xdr:cNvPr>
        <xdr:cNvSpPr txBox="1"/>
      </xdr:nvSpPr>
      <xdr:spPr>
        <a:xfrm>
          <a:off x="10528300" y="165107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86995</xdr:rowOff>
    </xdr:from>
    <xdr:to>
      <xdr:col>50</xdr:col>
      <xdr:colOff>165100</xdr:colOff>
      <xdr:row>98</xdr:row>
      <xdr:rowOff>17145</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9588500" y="16717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8272</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9359411" y="16810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140182</xdr:rowOff>
    </xdr:from>
    <xdr:to>
      <xdr:col>46</xdr:col>
      <xdr:colOff>38100</xdr:colOff>
      <xdr:row>98</xdr:row>
      <xdr:rowOff>70332</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8699500" y="16770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61459</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8483111" y="16863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1575</xdr:rowOff>
    </xdr:from>
    <xdr:to>
      <xdr:col>41</xdr:col>
      <xdr:colOff>101600</xdr:colOff>
      <xdr:row>98</xdr:row>
      <xdr:rowOff>103175</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7810500" y="16803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94302</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7594111" y="16896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51181</xdr:rowOff>
    </xdr:from>
    <xdr:to>
      <xdr:col>36</xdr:col>
      <xdr:colOff>165100</xdr:colOff>
      <xdr:row>98</xdr:row>
      <xdr:rowOff>152781</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6921500" y="16853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143908</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6705111" y="16946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5" name="直線コネクタ 484">
          <a:extLst>
            <a:ext uri="{FF2B5EF4-FFF2-40B4-BE49-F238E27FC236}">
              <a16:creationId xmlns:a16="http://schemas.microsoft.com/office/drawing/2014/main" id="{00000000-0008-0000-0700-0000E5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98878</xdr:rowOff>
    </xdr:from>
    <xdr:to>
      <xdr:col>89</xdr:col>
      <xdr:colOff>177800</xdr:colOff>
      <xdr:row>39</xdr:row>
      <xdr:rowOff>98878</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128105</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144434</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160763</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5641</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21970</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38299</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警察費グラフ枠">
          <a:extLst>
            <a:ext uri="{FF2B5EF4-FFF2-40B4-BE49-F238E27FC236}">
              <a16:creationId xmlns:a16="http://schemas.microsoft.com/office/drawing/2014/main" id="{00000000-0008-0000-0700-0000F5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46301</xdr:rowOff>
    </xdr:from>
    <xdr:to>
      <xdr:col>85</xdr:col>
      <xdr:colOff>126364</xdr:colOff>
      <xdr:row>38</xdr:row>
      <xdr:rowOff>59527</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flipV="1">
          <a:off x="16317595" y="5361251"/>
          <a:ext cx="1269" cy="12133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63354</xdr:rowOff>
    </xdr:from>
    <xdr:ext cx="534377" cy="259045"/>
    <xdr:sp macro="" textlink="">
      <xdr:nvSpPr>
        <xdr:cNvPr id="503" name="警察費最小値テキスト">
          <a:extLst>
            <a:ext uri="{FF2B5EF4-FFF2-40B4-BE49-F238E27FC236}">
              <a16:creationId xmlns:a16="http://schemas.microsoft.com/office/drawing/2014/main" id="{00000000-0008-0000-0700-0000F7010000}"/>
            </a:ext>
          </a:extLst>
        </xdr:cNvPr>
        <xdr:cNvSpPr txBox="1"/>
      </xdr:nvSpPr>
      <xdr:spPr>
        <a:xfrm>
          <a:off x="16370300" y="65784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59527</xdr:rowOff>
    </xdr:from>
    <xdr:to>
      <xdr:col>86</xdr:col>
      <xdr:colOff>25400</xdr:colOff>
      <xdr:row>38</xdr:row>
      <xdr:rowOff>59527</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6230600" y="65746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164428</xdr:rowOff>
    </xdr:from>
    <xdr:ext cx="534377" cy="259045"/>
    <xdr:sp macro="" textlink="">
      <xdr:nvSpPr>
        <xdr:cNvPr id="505" name="警察費最大値テキスト">
          <a:extLst>
            <a:ext uri="{FF2B5EF4-FFF2-40B4-BE49-F238E27FC236}">
              <a16:creationId xmlns:a16="http://schemas.microsoft.com/office/drawing/2014/main" id="{00000000-0008-0000-0700-0000F9010000}"/>
            </a:ext>
          </a:extLst>
        </xdr:cNvPr>
        <xdr:cNvSpPr txBox="1"/>
      </xdr:nvSpPr>
      <xdr:spPr>
        <a:xfrm>
          <a:off x="16370300" y="5136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28,722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46301</xdr:rowOff>
    </xdr:from>
    <xdr:to>
      <xdr:col>86</xdr:col>
      <xdr:colOff>25400</xdr:colOff>
      <xdr:row>31</xdr:row>
      <xdr:rowOff>46301</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6230600" y="53612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34</xdr:row>
      <xdr:rowOff>42545</xdr:rowOff>
    </xdr:from>
    <xdr:to>
      <xdr:col>85</xdr:col>
      <xdr:colOff>127000</xdr:colOff>
      <xdr:row>34</xdr:row>
      <xdr:rowOff>71773</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5481300" y="5871845"/>
          <a:ext cx="838200" cy="29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141948</xdr:rowOff>
    </xdr:from>
    <xdr:ext cx="534377" cy="259045"/>
    <xdr:sp macro="" textlink="">
      <xdr:nvSpPr>
        <xdr:cNvPr id="508" name="警察費平均値テキスト">
          <a:extLst>
            <a:ext uri="{FF2B5EF4-FFF2-40B4-BE49-F238E27FC236}">
              <a16:creationId xmlns:a16="http://schemas.microsoft.com/office/drawing/2014/main" id="{00000000-0008-0000-0700-0000FC010000}"/>
            </a:ext>
          </a:extLst>
        </xdr:cNvPr>
        <xdr:cNvSpPr txBox="1"/>
      </xdr:nvSpPr>
      <xdr:spPr>
        <a:xfrm>
          <a:off x="16370300" y="59712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163521</xdr:rowOff>
    </xdr:from>
    <xdr:to>
      <xdr:col>85</xdr:col>
      <xdr:colOff>177800</xdr:colOff>
      <xdr:row>35</xdr:row>
      <xdr:rowOff>93671</xdr:rowOff>
    </xdr:to>
    <xdr:sp macro="" textlink="">
      <xdr:nvSpPr>
        <xdr:cNvPr id="509" name="フローチャート: 判断 508">
          <a:extLst>
            <a:ext uri="{FF2B5EF4-FFF2-40B4-BE49-F238E27FC236}">
              <a16:creationId xmlns:a16="http://schemas.microsoft.com/office/drawing/2014/main" id="{00000000-0008-0000-0700-0000FD010000}"/>
            </a:ext>
          </a:extLst>
        </xdr:cNvPr>
        <xdr:cNvSpPr/>
      </xdr:nvSpPr>
      <xdr:spPr>
        <a:xfrm>
          <a:off x="16268700" y="5992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104430</xdr:rowOff>
    </xdr:from>
    <xdr:to>
      <xdr:col>81</xdr:col>
      <xdr:colOff>50800</xdr:colOff>
      <xdr:row>34</xdr:row>
      <xdr:rowOff>42545</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4592300" y="5762280"/>
          <a:ext cx="889000" cy="109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8727</xdr:rowOff>
    </xdr:from>
    <xdr:to>
      <xdr:col>81</xdr:col>
      <xdr:colOff>101600</xdr:colOff>
      <xdr:row>35</xdr:row>
      <xdr:rowOff>110327</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5430500" y="600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101454</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5201411" y="6102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33</xdr:row>
      <xdr:rowOff>104430</xdr:rowOff>
    </xdr:from>
    <xdr:to>
      <xdr:col>76</xdr:col>
      <xdr:colOff>114300</xdr:colOff>
      <xdr:row>34</xdr:row>
      <xdr:rowOff>169908</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3703300" y="5762280"/>
          <a:ext cx="889000" cy="236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89227</xdr:rowOff>
    </xdr:from>
    <xdr:to>
      <xdr:col>76</xdr:col>
      <xdr:colOff>165100</xdr:colOff>
      <xdr:row>36</xdr:row>
      <xdr:rowOff>19377</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4541500" y="6089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10504</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4325111" y="6182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168602</xdr:rowOff>
    </xdr:from>
    <xdr:to>
      <xdr:col>71</xdr:col>
      <xdr:colOff>177800</xdr:colOff>
      <xdr:row>34</xdr:row>
      <xdr:rowOff>169908</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a:off x="12814300" y="5997902"/>
          <a:ext cx="889000" cy="1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169563</xdr:rowOff>
    </xdr:from>
    <xdr:to>
      <xdr:col>72</xdr:col>
      <xdr:colOff>38100</xdr:colOff>
      <xdr:row>36</xdr:row>
      <xdr:rowOff>99713</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3652500" y="6170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90840</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3436111" y="6263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109801</xdr:rowOff>
    </xdr:from>
    <xdr:to>
      <xdr:col>67</xdr:col>
      <xdr:colOff>101600</xdr:colOff>
      <xdr:row>37</xdr:row>
      <xdr:rowOff>39951</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2763500" y="62820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31078</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2547111" y="63747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20973</xdr:rowOff>
    </xdr:from>
    <xdr:to>
      <xdr:col>85</xdr:col>
      <xdr:colOff>177800</xdr:colOff>
      <xdr:row>34</xdr:row>
      <xdr:rowOff>122573</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6268700" y="58502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43850</xdr:rowOff>
    </xdr:from>
    <xdr:ext cx="534377" cy="259045"/>
    <xdr:sp macro="" textlink="">
      <xdr:nvSpPr>
        <xdr:cNvPr id="527" name="警察費該当値テキスト">
          <a:extLst>
            <a:ext uri="{FF2B5EF4-FFF2-40B4-BE49-F238E27FC236}">
              <a16:creationId xmlns:a16="http://schemas.microsoft.com/office/drawing/2014/main" id="{00000000-0008-0000-0700-00000F020000}"/>
            </a:ext>
          </a:extLst>
        </xdr:cNvPr>
        <xdr:cNvSpPr txBox="1"/>
      </xdr:nvSpPr>
      <xdr:spPr>
        <a:xfrm>
          <a:off x="16370300" y="5701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163195</xdr:rowOff>
    </xdr:from>
    <xdr:to>
      <xdr:col>81</xdr:col>
      <xdr:colOff>101600</xdr:colOff>
      <xdr:row>34</xdr:row>
      <xdr:rowOff>93345</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5430500" y="58210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32</xdr:row>
      <xdr:rowOff>109872</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5201411" y="55962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33</xdr:row>
      <xdr:rowOff>53630</xdr:rowOff>
    </xdr:from>
    <xdr:to>
      <xdr:col>76</xdr:col>
      <xdr:colOff>165100</xdr:colOff>
      <xdr:row>33</xdr:row>
      <xdr:rowOff>155230</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4541500" y="5711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307</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4325111" y="5486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34</xdr:row>
      <xdr:rowOff>119108</xdr:rowOff>
    </xdr:from>
    <xdr:to>
      <xdr:col>72</xdr:col>
      <xdr:colOff>38100</xdr:colOff>
      <xdr:row>35</xdr:row>
      <xdr:rowOff>49258</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3652500" y="5948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65785</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3436111" y="57236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117802</xdr:rowOff>
    </xdr:from>
    <xdr:to>
      <xdr:col>67</xdr:col>
      <xdr:colOff>101600</xdr:colOff>
      <xdr:row>35</xdr:row>
      <xdr:rowOff>47952</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2763500" y="59471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33</xdr:row>
      <xdr:rowOff>64479</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2547111" y="5722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7" name="教育費グラフ枠">
          <a:extLst>
            <a:ext uri="{FF2B5EF4-FFF2-40B4-BE49-F238E27FC236}">
              <a16:creationId xmlns:a16="http://schemas.microsoft.com/office/drawing/2014/main" id="{00000000-0008-0000-0700-00002D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559</xdr:rowOff>
    </xdr:from>
    <xdr:to>
      <xdr:col>85</xdr:col>
      <xdr:colOff>126364</xdr:colOff>
      <xdr:row>59</xdr:row>
      <xdr:rowOff>121641</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flipV="1">
          <a:off x="16317595" y="8573059"/>
          <a:ext cx="1269" cy="16641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125468</xdr:rowOff>
    </xdr:from>
    <xdr:ext cx="534377" cy="259045"/>
    <xdr:sp macro="" textlink="">
      <xdr:nvSpPr>
        <xdr:cNvPr id="559" name="教育費最小値テキスト">
          <a:extLst>
            <a:ext uri="{FF2B5EF4-FFF2-40B4-BE49-F238E27FC236}">
              <a16:creationId xmlns:a16="http://schemas.microsoft.com/office/drawing/2014/main" id="{00000000-0008-0000-0700-00002F020000}"/>
            </a:ext>
          </a:extLst>
        </xdr:cNvPr>
        <xdr:cNvSpPr txBox="1"/>
      </xdr:nvSpPr>
      <xdr:spPr>
        <a:xfrm>
          <a:off x="16370300" y="1024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77,974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121641</xdr:rowOff>
    </xdr:from>
    <xdr:to>
      <xdr:col>86</xdr:col>
      <xdr:colOff>25400</xdr:colOff>
      <xdr:row>59</xdr:row>
      <xdr:rowOff>121641</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6230600" y="102371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118686</xdr:rowOff>
    </xdr:from>
    <xdr:ext cx="599010" cy="259045"/>
    <xdr:sp macro="" textlink="">
      <xdr:nvSpPr>
        <xdr:cNvPr id="561" name="教育費最大値テキスト">
          <a:extLst>
            <a:ext uri="{FF2B5EF4-FFF2-40B4-BE49-F238E27FC236}">
              <a16:creationId xmlns:a16="http://schemas.microsoft.com/office/drawing/2014/main" id="{00000000-0008-0000-0700-000031020000}"/>
            </a:ext>
          </a:extLst>
        </xdr:cNvPr>
        <xdr:cNvSpPr txBox="1"/>
      </xdr:nvSpPr>
      <xdr:spPr>
        <a:xfrm>
          <a:off x="16370300" y="83482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121,652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559</xdr:rowOff>
    </xdr:from>
    <xdr:to>
      <xdr:col>86</xdr:col>
      <xdr:colOff>25400</xdr:colOff>
      <xdr:row>50</xdr:row>
      <xdr:rowOff>559</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85730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132270</xdr:rowOff>
    </xdr:from>
    <xdr:to>
      <xdr:col>85</xdr:col>
      <xdr:colOff>127000</xdr:colOff>
      <xdr:row>56</xdr:row>
      <xdr:rowOff>33820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5481300" y="9562020"/>
          <a:ext cx="838200" cy="73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95788</xdr:rowOff>
    </xdr:from>
    <xdr:ext cx="534377" cy="259045"/>
    <xdr:sp macro="" textlink="">
      <xdr:nvSpPr>
        <xdr:cNvPr id="564" name="教育費平均値テキスト">
          <a:extLst>
            <a:ext uri="{FF2B5EF4-FFF2-40B4-BE49-F238E27FC236}">
              <a16:creationId xmlns:a16="http://schemas.microsoft.com/office/drawing/2014/main" id="{00000000-0008-0000-0700-000034020000}"/>
            </a:ext>
          </a:extLst>
        </xdr:cNvPr>
        <xdr:cNvSpPr txBox="1"/>
      </xdr:nvSpPr>
      <xdr:spPr>
        <a:xfrm>
          <a:off x="16370300" y="9696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117361</xdr:rowOff>
    </xdr:from>
    <xdr:to>
      <xdr:col>85</xdr:col>
      <xdr:colOff>177800</xdr:colOff>
      <xdr:row>57</xdr:row>
      <xdr:rowOff>47511</xdr:rowOff>
    </xdr:to>
    <xdr:sp macro="" textlink="">
      <xdr:nvSpPr>
        <xdr:cNvPr id="565" name="フローチャート: 判断 564">
          <a:extLst>
            <a:ext uri="{FF2B5EF4-FFF2-40B4-BE49-F238E27FC236}">
              <a16:creationId xmlns:a16="http://schemas.microsoft.com/office/drawing/2014/main" id="{00000000-0008-0000-0700-000035020000}"/>
            </a:ext>
          </a:extLst>
        </xdr:cNvPr>
        <xdr:cNvSpPr/>
      </xdr:nvSpPr>
      <xdr:spPr>
        <a:xfrm>
          <a:off x="16268700" y="971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132270</xdr:rowOff>
    </xdr:from>
    <xdr:to>
      <xdr:col>81</xdr:col>
      <xdr:colOff>50800</xdr:colOff>
      <xdr:row>55</xdr:row>
      <xdr:rowOff>155511</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4592300" y="9562020"/>
          <a:ext cx="889000" cy="23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131114</xdr:rowOff>
    </xdr:from>
    <xdr:to>
      <xdr:col>81</xdr:col>
      <xdr:colOff>101600</xdr:colOff>
      <xdr:row>57</xdr:row>
      <xdr:rowOff>61264</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5430500" y="9732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52391</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5201411" y="9825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66929</xdr:rowOff>
    </xdr:from>
    <xdr:to>
      <xdr:col>76</xdr:col>
      <xdr:colOff>114300</xdr:colOff>
      <xdr:row>55</xdr:row>
      <xdr:rowOff>155511</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3703300" y="9496679"/>
          <a:ext cx="889000" cy="88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130201</xdr:rowOff>
    </xdr:from>
    <xdr:to>
      <xdr:col>76</xdr:col>
      <xdr:colOff>165100</xdr:colOff>
      <xdr:row>57</xdr:row>
      <xdr:rowOff>60351</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4541500" y="9731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51478</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4325111" y="9824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86664</xdr:rowOff>
    </xdr:from>
    <xdr:to>
      <xdr:col>71</xdr:col>
      <xdr:colOff>177800</xdr:colOff>
      <xdr:row>55</xdr:row>
      <xdr:rowOff>66929</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a:off x="12814300" y="9173514"/>
          <a:ext cx="889000" cy="323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128029</xdr:rowOff>
    </xdr:from>
    <xdr:to>
      <xdr:col>72</xdr:col>
      <xdr:colOff>38100</xdr:colOff>
      <xdr:row>57</xdr:row>
      <xdr:rowOff>58179</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3652500" y="9729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49306</xdr:rowOff>
    </xdr:from>
    <xdr:ext cx="534377"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3436111" y="9821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20586</xdr:rowOff>
    </xdr:from>
    <xdr:to>
      <xdr:col>67</xdr:col>
      <xdr:colOff>101600</xdr:colOff>
      <xdr:row>55</xdr:row>
      <xdr:rowOff>122186</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2763500" y="9450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113313</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2547111" y="9543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154470</xdr:rowOff>
    </xdr:from>
    <xdr:to>
      <xdr:col>85</xdr:col>
      <xdr:colOff>177800</xdr:colOff>
      <xdr:row>56</xdr:row>
      <xdr:rowOff>84620</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6268700" y="9584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5897</xdr:rowOff>
    </xdr:from>
    <xdr:ext cx="534377" cy="259045"/>
    <xdr:sp macro="" textlink="">
      <xdr:nvSpPr>
        <xdr:cNvPr id="583" name="教育費該当値テキスト">
          <a:extLst>
            <a:ext uri="{FF2B5EF4-FFF2-40B4-BE49-F238E27FC236}">
              <a16:creationId xmlns:a16="http://schemas.microsoft.com/office/drawing/2014/main" id="{00000000-0008-0000-0700-000047020000}"/>
            </a:ext>
          </a:extLst>
        </xdr:cNvPr>
        <xdr:cNvSpPr txBox="1"/>
      </xdr:nvSpPr>
      <xdr:spPr>
        <a:xfrm>
          <a:off x="16370300" y="94356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81470</xdr:rowOff>
    </xdr:from>
    <xdr:to>
      <xdr:col>81</xdr:col>
      <xdr:colOff>101600</xdr:colOff>
      <xdr:row>56</xdr:row>
      <xdr:rowOff>11620</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5430500" y="9511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28147</xdr:rowOff>
    </xdr:from>
    <xdr:ext cx="534377"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5201411" y="9286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104711</xdr:rowOff>
    </xdr:from>
    <xdr:to>
      <xdr:col>76</xdr:col>
      <xdr:colOff>165100</xdr:colOff>
      <xdr:row>56</xdr:row>
      <xdr:rowOff>34861</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4541500" y="9534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51388</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4325111" y="93096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16129</xdr:rowOff>
    </xdr:from>
    <xdr:to>
      <xdr:col>72</xdr:col>
      <xdr:colOff>38100</xdr:colOff>
      <xdr:row>55</xdr:row>
      <xdr:rowOff>117729</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3652500" y="9445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53</xdr:row>
      <xdr:rowOff>134256</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3436111" y="92211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35864</xdr:rowOff>
    </xdr:from>
    <xdr:to>
      <xdr:col>67</xdr:col>
      <xdr:colOff>101600</xdr:colOff>
      <xdr:row>53</xdr:row>
      <xdr:rowOff>137464</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2763500" y="9122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51</xdr:row>
      <xdr:rowOff>153991</xdr:rowOff>
    </xdr:from>
    <xdr:ext cx="599010"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2514795" y="88979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25400</xdr:rowOff>
    </xdr:from>
    <xdr:to>
      <xdr:col>89</xdr:col>
      <xdr:colOff>177800</xdr:colOff>
      <xdr:row>78</xdr:row>
      <xdr:rowOff>25400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54627</xdr:rowOff>
    </xdr:from>
    <xdr:ext cx="248786"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2197214" y="13256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8" name="災害復旧費グラフ枠">
          <a:extLst>
            <a:ext uri="{FF2B5EF4-FFF2-40B4-BE49-F238E27FC236}">
              <a16:creationId xmlns:a16="http://schemas.microsoft.com/office/drawing/2014/main" id="{00000000-0008-0000-0700-000060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83750</xdr:rowOff>
    </xdr:from>
    <xdr:to>
      <xdr:col>85</xdr:col>
      <xdr:colOff>126364</xdr:colOff>
      <xdr:row>78</xdr:row>
      <xdr:rowOff>7398</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flipV="1">
          <a:off x="16317595" y="12085250"/>
          <a:ext cx="1269" cy="1295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11225</xdr:rowOff>
    </xdr:from>
    <xdr:ext cx="378565" cy="259045"/>
    <xdr:sp macro="" textlink="">
      <xdr:nvSpPr>
        <xdr:cNvPr id="610" name="災害復旧費最小値テキスト">
          <a:extLst>
            <a:ext uri="{FF2B5EF4-FFF2-40B4-BE49-F238E27FC236}">
              <a16:creationId xmlns:a16="http://schemas.microsoft.com/office/drawing/2014/main" id="{00000000-0008-0000-0700-000062020000}"/>
            </a:ext>
          </a:extLst>
        </xdr:cNvPr>
        <xdr:cNvSpPr txBox="1"/>
      </xdr:nvSpPr>
      <xdr:spPr>
        <a:xfrm>
          <a:off x="16370300" y="13384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7398</xdr:rowOff>
    </xdr:from>
    <xdr:to>
      <xdr:col>86</xdr:col>
      <xdr:colOff>25400</xdr:colOff>
      <xdr:row>78</xdr:row>
      <xdr:rowOff>7398</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6230600" y="13380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30427</xdr:rowOff>
    </xdr:from>
    <xdr:ext cx="534377" cy="259045"/>
    <xdr:sp macro="" textlink="">
      <xdr:nvSpPr>
        <xdr:cNvPr id="612" name="災害復旧費最大値テキスト">
          <a:extLst>
            <a:ext uri="{FF2B5EF4-FFF2-40B4-BE49-F238E27FC236}">
              <a16:creationId xmlns:a16="http://schemas.microsoft.com/office/drawing/2014/main" id="{00000000-0008-0000-0700-000064020000}"/>
            </a:ext>
          </a:extLst>
        </xdr:cNvPr>
        <xdr:cNvSpPr txBox="1"/>
      </xdr:nvSpPr>
      <xdr:spPr>
        <a:xfrm>
          <a:off x="16370300" y="11860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83750</xdr:rowOff>
    </xdr:from>
    <xdr:to>
      <xdr:col>86</xdr:col>
      <xdr:colOff>25400</xdr:colOff>
      <xdr:row>70</xdr:row>
      <xdr:rowOff>83750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6230600" y="12085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99409</xdr:rowOff>
    </xdr:from>
    <xdr:to>
      <xdr:col>85</xdr:col>
      <xdr:colOff>127000</xdr:colOff>
      <xdr:row>78</xdr:row>
      <xdr:rowOff>7398</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5481300" y="13301059"/>
          <a:ext cx="838200" cy="79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163898</xdr:rowOff>
    </xdr:from>
    <xdr:ext cx="469744" cy="259045"/>
    <xdr:sp macro="" textlink="">
      <xdr:nvSpPr>
        <xdr:cNvPr id="615" name="災害復旧費平均値テキスト">
          <a:extLst>
            <a:ext uri="{FF2B5EF4-FFF2-40B4-BE49-F238E27FC236}">
              <a16:creationId xmlns:a16="http://schemas.microsoft.com/office/drawing/2014/main" id="{00000000-0008-0000-0700-000067020000}"/>
            </a:ext>
          </a:extLst>
        </xdr:cNvPr>
        <xdr:cNvSpPr txBox="1"/>
      </xdr:nvSpPr>
      <xdr:spPr>
        <a:xfrm>
          <a:off x="16370300" y="1285119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141021</xdr:rowOff>
    </xdr:from>
    <xdr:to>
      <xdr:col>85</xdr:col>
      <xdr:colOff>177800</xdr:colOff>
      <xdr:row>76</xdr:row>
      <xdr:rowOff>71171</xdr:rowOff>
    </xdr:to>
    <xdr:sp macro="" textlink="">
      <xdr:nvSpPr>
        <xdr:cNvPr id="616" name="フローチャート: 判断 615">
          <a:extLst>
            <a:ext uri="{FF2B5EF4-FFF2-40B4-BE49-F238E27FC236}">
              <a16:creationId xmlns:a16="http://schemas.microsoft.com/office/drawing/2014/main" id="{00000000-0008-0000-0700-000068020000}"/>
            </a:ext>
          </a:extLst>
        </xdr:cNvPr>
        <xdr:cNvSpPr/>
      </xdr:nvSpPr>
      <xdr:spPr>
        <a:xfrm>
          <a:off x="16268700" y="12999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99409</xdr:rowOff>
    </xdr:from>
    <xdr:to>
      <xdr:col>81</xdr:col>
      <xdr:colOff>50800</xdr:colOff>
      <xdr:row>77</xdr:row>
      <xdr:rowOff>106953</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flipV="1">
          <a:off x="14592300" y="13301059"/>
          <a:ext cx="889000" cy="7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91701</xdr:rowOff>
    </xdr:from>
    <xdr:to>
      <xdr:col>81</xdr:col>
      <xdr:colOff>101600</xdr:colOff>
      <xdr:row>76</xdr:row>
      <xdr:rowOff>21850</xdr:rowOff>
    </xdr:to>
    <xdr:sp macro="" textlink="">
      <xdr:nvSpPr>
        <xdr:cNvPr id="618" name="フローチャート: 判断 617">
          <a:extLst>
            <a:ext uri="{FF2B5EF4-FFF2-40B4-BE49-F238E27FC236}">
              <a16:creationId xmlns:a16="http://schemas.microsoft.com/office/drawing/2014/main" id="{00000000-0008-0000-0700-00006A020000}"/>
            </a:ext>
          </a:extLst>
        </xdr:cNvPr>
        <xdr:cNvSpPr/>
      </xdr:nvSpPr>
      <xdr:spPr>
        <a:xfrm>
          <a:off x="15430500" y="1295045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38378</xdr:rowOff>
    </xdr:from>
    <xdr:ext cx="469744" cy="259045"/>
    <xdr:sp macro="" textlink="">
      <xdr:nvSpPr>
        <xdr:cNvPr id="619" name="テキスト ボックス 618">
          <a:extLst>
            <a:ext uri="{FF2B5EF4-FFF2-40B4-BE49-F238E27FC236}">
              <a16:creationId xmlns:a16="http://schemas.microsoft.com/office/drawing/2014/main" id="{00000000-0008-0000-0700-00006B020000}"/>
            </a:ext>
          </a:extLst>
        </xdr:cNvPr>
        <xdr:cNvSpPr txBox="1"/>
      </xdr:nvSpPr>
      <xdr:spPr>
        <a:xfrm>
          <a:off x="15233728" y="127256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106953</xdr:rowOff>
    </xdr:from>
    <xdr:to>
      <xdr:col>76</xdr:col>
      <xdr:colOff>114300</xdr:colOff>
      <xdr:row>77</xdr:row>
      <xdr:rowOff>151588</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flipV="1">
          <a:off x="13703300" y="13308603"/>
          <a:ext cx="889000" cy="44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148279</xdr:rowOff>
    </xdr:from>
    <xdr:to>
      <xdr:col>76</xdr:col>
      <xdr:colOff>165100</xdr:colOff>
      <xdr:row>74</xdr:row>
      <xdr:rowOff>78429</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4541500" y="12664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94956</xdr:rowOff>
    </xdr:from>
    <xdr:ext cx="534377" cy="259045"/>
    <xdr:sp macro="" textlink="">
      <xdr:nvSpPr>
        <xdr:cNvPr id="622" name="テキスト ボックス 621">
          <a:extLst>
            <a:ext uri="{FF2B5EF4-FFF2-40B4-BE49-F238E27FC236}">
              <a16:creationId xmlns:a16="http://schemas.microsoft.com/office/drawing/2014/main" id="{00000000-0008-0000-0700-00006E020000}"/>
            </a:ext>
          </a:extLst>
        </xdr:cNvPr>
        <xdr:cNvSpPr txBox="1"/>
      </xdr:nvSpPr>
      <xdr:spPr>
        <a:xfrm>
          <a:off x="14325111" y="12439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151588</xdr:rowOff>
    </xdr:from>
    <xdr:to>
      <xdr:col>71</xdr:col>
      <xdr:colOff>177800</xdr:colOff>
      <xdr:row>77</xdr:row>
      <xdr:rowOff>155017</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2814300" y="13353238"/>
          <a:ext cx="889000" cy="3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120276</xdr:rowOff>
    </xdr:from>
    <xdr:to>
      <xdr:col>72</xdr:col>
      <xdr:colOff>38100</xdr:colOff>
      <xdr:row>75</xdr:row>
      <xdr:rowOff>50426</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3652500" y="128075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73</xdr:row>
      <xdr:rowOff>66953</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3468428" y="125828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145707</xdr:rowOff>
    </xdr:from>
    <xdr:to>
      <xdr:col>67</xdr:col>
      <xdr:colOff>101600</xdr:colOff>
      <xdr:row>77</xdr:row>
      <xdr:rowOff>75857</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2763500" y="1317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92384</xdr:rowOff>
    </xdr:from>
    <xdr:ext cx="469744"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2579428" y="12951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128048</xdr:rowOff>
    </xdr:from>
    <xdr:to>
      <xdr:col>85</xdr:col>
      <xdr:colOff>177800</xdr:colOff>
      <xdr:row>78</xdr:row>
      <xdr:rowOff>58198</xdr:rowOff>
    </xdr:to>
    <xdr:sp macro="" textlink="">
      <xdr:nvSpPr>
        <xdr:cNvPr id="633" name="楕円 632">
          <a:extLst>
            <a:ext uri="{FF2B5EF4-FFF2-40B4-BE49-F238E27FC236}">
              <a16:creationId xmlns:a16="http://schemas.microsoft.com/office/drawing/2014/main" id="{00000000-0008-0000-0700-000079020000}"/>
            </a:ext>
          </a:extLst>
        </xdr:cNvPr>
        <xdr:cNvSpPr/>
      </xdr:nvSpPr>
      <xdr:spPr>
        <a:xfrm>
          <a:off x="16268700" y="13329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42975</xdr:rowOff>
    </xdr:from>
    <xdr:ext cx="378565" cy="259045"/>
    <xdr:sp macro="" textlink="">
      <xdr:nvSpPr>
        <xdr:cNvPr id="634" name="災害復旧費該当値テキスト">
          <a:extLst>
            <a:ext uri="{FF2B5EF4-FFF2-40B4-BE49-F238E27FC236}">
              <a16:creationId xmlns:a16="http://schemas.microsoft.com/office/drawing/2014/main" id="{00000000-0008-0000-0700-00007A020000}"/>
            </a:ext>
          </a:extLst>
        </xdr:cNvPr>
        <xdr:cNvSpPr txBox="1"/>
      </xdr:nvSpPr>
      <xdr:spPr>
        <a:xfrm>
          <a:off x="16370300" y="132446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48609</xdr:rowOff>
    </xdr:from>
    <xdr:to>
      <xdr:col>81</xdr:col>
      <xdr:colOff>101600</xdr:colOff>
      <xdr:row>77</xdr:row>
      <xdr:rowOff>150209</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5430500" y="13250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141336</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5233728" y="133429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56153</xdr:rowOff>
    </xdr:from>
    <xdr:to>
      <xdr:col>76</xdr:col>
      <xdr:colOff>165100</xdr:colOff>
      <xdr:row>77</xdr:row>
      <xdr:rowOff>157753</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4541500" y="132578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148880</xdr:rowOff>
    </xdr:from>
    <xdr:ext cx="469744"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4357428" y="13350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100788</xdr:rowOff>
    </xdr:from>
    <xdr:to>
      <xdr:col>72</xdr:col>
      <xdr:colOff>38100</xdr:colOff>
      <xdr:row>78</xdr:row>
      <xdr:rowOff>30938</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3652500" y="133024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78</xdr:row>
      <xdr:rowOff>22065</xdr:rowOff>
    </xdr:from>
    <xdr:ext cx="378565"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3514017" y="133951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104217</xdr:rowOff>
    </xdr:from>
    <xdr:to>
      <xdr:col>67</xdr:col>
      <xdr:colOff>101600</xdr:colOff>
      <xdr:row>78</xdr:row>
      <xdr:rowOff>34367</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2763500" y="13305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25494</xdr:rowOff>
    </xdr:from>
    <xdr:ext cx="378565"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625017" y="1339859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0" name="直線コネクタ 649">
          <a:extLst>
            <a:ext uri="{FF2B5EF4-FFF2-40B4-BE49-F238E27FC236}">
              <a16:creationId xmlns:a16="http://schemas.microsoft.com/office/drawing/2014/main" id="{00000000-0008-0000-0700-00008A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公債費グラフ枠">
          <a:extLst>
            <a:ext uri="{FF2B5EF4-FFF2-40B4-BE49-F238E27FC236}">
              <a16:creationId xmlns:a16="http://schemas.microsoft.com/office/drawing/2014/main" id="{00000000-0008-0000-07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92</xdr:row>
      <xdr:rowOff>95329</xdr:rowOff>
    </xdr:from>
    <xdr:to>
      <xdr:col>85</xdr:col>
      <xdr:colOff>126364</xdr:colOff>
      <xdr:row>99</xdr:row>
      <xdr:rowOff>62776</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flipV="1">
          <a:off x="16317595" y="15868729"/>
          <a:ext cx="1269" cy="11675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66603</xdr:rowOff>
    </xdr:from>
    <xdr:ext cx="534377" cy="259045"/>
    <xdr:sp macro="" textlink="">
      <xdr:nvSpPr>
        <xdr:cNvPr id="664" name="公債費最小値テキスト">
          <a:extLst>
            <a:ext uri="{FF2B5EF4-FFF2-40B4-BE49-F238E27FC236}">
              <a16:creationId xmlns:a16="http://schemas.microsoft.com/office/drawing/2014/main" id="{00000000-0008-0000-0700-000098020000}"/>
            </a:ext>
          </a:extLst>
        </xdr:cNvPr>
        <xdr:cNvSpPr txBox="1"/>
      </xdr:nvSpPr>
      <xdr:spPr>
        <a:xfrm>
          <a:off x="16370300" y="17040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55,865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62776</xdr:rowOff>
    </xdr:from>
    <xdr:to>
      <xdr:col>86</xdr:col>
      <xdr:colOff>25400</xdr:colOff>
      <xdr:row>99</xdr:row>
      <xdr:rowOff>62776</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6230600" y="170363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42006</xdr:rowOff>
    </xdr:from>
    <xdr:ext cx="599010" cy="259045"/>
    <xdr:sp macro="" textlink="">
      <xdr:nvSpPr>
        <xdr:cNvPr id="666" name="公債費最大値テキスト">
          <a:extLst>
            <a:ext uri="{FF2B5EF4-FFF2-40B4-BE49-F238E27FC236}">
              <a16:creationId xmlns:a16="http://schemas.microsoft.com/office/drawing/2014/main" id="{00000000-0008-0000-0700-00009A020000}"/>
            </a:ext>
          </a:extLst>
        </xdr:cNvPr>
        <xdr:cNvSpPr txBox="1"/>
      </xdr:nvSpPr>
      <xdr:spPr>
        <a:xfrm>
          <a:off x="16370300" y="15643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92</xdr:row>
      <xdr:rowOff>95329</xdr:rowOff>
    </xdr:from>
    <xdr:to>
      <xdr:col>86</xdr:col>
      <xdr:colOff>25400</xdr:colOff>
      <xdr:row>92</xdr:row>
      <xdr:rowOff>95329</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6230600" y="15868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61770</xdr:rowOff>
    </xdr:from>
    <xdr:to>
      <xdr:col>85</xdr:col>
      <xdr:colOff>127000</xdr:colOff>
      <xdr:row>98</xdr:row>
      <xdr:rowOff>105273</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5481300" y="16863870"/>
          <a:ext cx="838200" cy="43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5821</xdr:rowOff>
    </xdr:from>
    <xdr:ext cx="534377" cy="259045"/>
    <xdr:sp macro="" textlink="">
      <xdr:nvSpPr>
        <xdr:cNvPr id="669" name="公債費平均値テキスト">
          <a:extLst>
            <a:ext uri="{FF2B5EF4-FFF2-40B4-BE49-F238E27FC236}">
              <a16:creationId xmlns:a16="http://schemas.microsoft.com/office/drawing/2014/main" id="{00000000-0008-0000-0700-00009D020000}"/>
            </a:ext>
          </a:extLst>
        </xdr:cNvPr>
        <xdr:cNvSpPr txBox="1"/>
      </xdr:nvSpPr>
      <xdr:spPr>
        <a:xfrm>
          <a:off x="16370300" y="1646502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154394</xdr:rowOff>
    </xdr:from>
    <xdr:to>
      <xdr:col>85</xdr:col>
      <xdr:colOff>177800</xdr:colOff>
      <xdr:row>97</xdr:row>
      <xdr:rowOff>84544</xdr:rowOff>
    </xdr:to>
    <xdr:sp macro="" textlink="">
      <xdr:nvSpPr>
        <xdr:cNvPr id="670" name="フローチャート: 判断 669">
          <a:extLst>
            <a:ext uri="{FF2B5EF4-FFF2-40B4-BE49-F238E27FC236}">
              <a16:creationId xmlns:a16="http://schemas.microsoft.com/office/drawing/2014/main" id="{00000000-0008-0000-0700-00009E020000}"/>
            </a:ext>
          </a:extLst>
        </xdr:cNvPr>
        <xdr:cNvSpPr/>
      </xdr:nvSpPr>
      <xdr:spPr>
        <a:xfrm>
          <a:off x="162687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61770</xdr:rowOff>
    </xdr:from>
    <xdr:to>
      <xdr:col>81</xdr:col>
      <xdr:colOff>50800</xdr:colOff>
      <xdr:row>98</xdr:row>
      <xdr:rowOff>116405</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flipV="1">
          <a:off x="14592300" y="16863870"/>
          <a:ext cx="889000" cy="54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144678</xdr:rowOff>
    </xdr:from>
    <xdr:to>
      <xdr:col>81</xdr:col>
      <xdr:colOff>101600</xdr:colOff>
      <xdr:row>97</xdr:row>
      <xdr:rowOff>74828</xdr:rowOff>
    </xdr:to>
    <xdr:sp macro="" textlink="">
      <xdr:nvSpPr>
        <xdr:cNvPr id="672" name="フローチャート: 判断 671">
          <a:extLst>
            <a:ext uri="{FF2B5EF4-FFF2-40B4-BE49-F238E27FC236}">
              <a16:creationId xmlns:a16="http://schemas.microsoft.com/office/drawing/2014/main" id="{00000000-0008-0000-0700-0000A0020000}"/>
            </a:ext>
          </a:extLst>
        </xdr:cNvPr>
        <xdr:cNvSpPr/>
      </xdr:nvSpPr>
      <xdr:spPr>
        <a:xfrm>
          <a:off x="15430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91355</xdr:rowOff>
    </xdr:from>
    <xdr:ext cx="534377" cy="259045"/>
    <xdr:sp macro="" textlink="">
      <xdr:nvSpPr>
        <xdr:cNvPr id="673" name="テキスト ボックス 672">
          <a:extLst>
            <a:ext uri="{FF2B5EF4-FFF2-40B4-BE49-F238E27FC236}">
              <a16:creationId xmlns:a16="http://schemas.microsoft.com/office/drawing/2014/main" id="{00000000-0008-0000-0700-0000A1020000}"/>
            </a:ext>
          </a:extLst>
        </xdr:cNvPr>
        <xdr:cNvSpPr txBox="1"/>
      </xdr:nvSpPr>
      <xdr:spPr>
        <a:xfrm>
          <a:off x="15201411" y="16379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68399</xdr:rowOff>
    </xdr:from>
    <xdr:to>
      <xdr:col>76</xdr:col>
      <xdr:colOff>114300</xdr:colOff>
      <xdr:row>98</xdr:row>
      <xdr:rowOff>116405</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3703300" y="16699049"/>
          <a:ext cx="889000" cy="219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127442</xdr:rowOff>
    </xdr:from>
    <xdr:to>
      <xdr:col>76</xdr:col>
      <xdr:colOff>165100</xdr:colOff>
      <xdr:row>97</xdr:row>
      <xdr:rowOff>57592</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4541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74119</xdr:rowOff>
    </xdr:from>
    <xdr:ext cx="534377" cy="259045"/>
    <xdr:sp macro="" textlink="">
      <xdr:nvSpPr>
        <xdr:cNvPr id="676" name="テキスト ボックス 675">
          <a:extLst>
            <a:ext uri="{FF2B5EF4-FFF2-40B4-BE49-F238E27FC236}">
              <a16:creationId xmlns:a16="http://schemas.microsoft.com/office/drawing/2014/main" id="{00000000-0008-0000-0700-0000A4020000}"/>
            </a:ext>
          </a:extLst>
        </xdr:cNvPr>
        <xdr:cNvSpPr txBox="1"/>
      </xdr:nvSpPr>
      <xdr:spPr>
        <a:xfrm>
          <a:off x="14325111" y="16361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68399</xdr:rowOff>
    </xdr:from>
    <xdr:to>
      <xdr:col>71</xdr:col>
      <xdr:colOff>177800</xdr:colOff>
      <xdr:row>98</xdr:row>
      <xdr:rowOff>92929</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flipV="1">
          <a:off x="12814300" y="16699049"/>
          <a:ext cx="889000" cy="195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61102</xdr:rowOff>
    </xdr:from>
    <xdr:to>
      <xdr:col>72</xdr:col>
      <xdr:colOff>38100</xdr:colOff>
      <xdr:row>96</xdr:row>
      <xdr:rowOff>162702</xdr:rowOff>
    </xdr:to>
    <xdr:sp macro="" textlink="">
      <xdr:nvSpPr>
        <xdr:cNvPr id="678" name="フローチャート: 判断 677">
          <a:extLst>
            <a:ext uri="{FF2B5EF4-FFF2-40B4-BE49-F238E27FC236}">
              <a16:creationId xmlns:a16="http://schemas.microsoft.com/office/drawing/2014/main" id="{00000000-0008-0000-0700-0000A6020000}"/>
            </a:ext>
          </a:extLst>
        </xdr:cNvPr>
        <xdr:cNvSpPr/>
      </xdr:nvSpPr>
      <xdr:spPr>
        <a:xfrm>
          <a:off x="13652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7779</xdr:rowOff>
    </xdr:from>
    <xdr:ext cx="534377" cy="259045"/>
    <xdr:sp macro="" textlink="">
      <xdr:nvSpPr>
        <xdr:cNvPr id="679" name="テキスト ボックス 678">
          <a:extLst>
            <a:ext uri="{FF2B5EF4-FFF2-40B4-BE49-F238E27FC236}">
              <a16:creationId xmlns:a16="http://schemas.microsoft.com/office/drawing/2014/main" id="{00000000-0008-0000-0700-0000A7020000}"/>
            </a:ext>
          </a:extLst>
        </xdr:cNvPr>
        <xdr:cNvSpPr txBox="1"/>
      </xdr:nvSpPr>
      <xdr:spPr>
        <a:xfrm>
          <a:off x="13436111" y="16295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98273</xdr:rowOff>
    </xdr:from>
    <xdr:to>
      <xdr:col>67</xdr:col>
      <xdr:colOff>101600</xdr:colOff>
      <xdr:row>97</xdr:row>
      <xdr:rowOff>28423</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2763500" y="165574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44950</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2547111" y="16332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54473</xdr:rowOff>
    </xdr:from>
    <xdr:to>
      <xdr:col>85</xdr:col>
      <xdr:colOff>177800</xdr:colOff>
      <xdr:row>98</xdr:row>
      <xdr:rowOff>156073</xdr:rowOff>
    </xdr:to>
    <xdr:sp macro="" textlink="">
      <xdr:nvSpPr>
        <xdr:cNvPr id="687" name="楕円 686">
          <a:extLst>
            <a:ext uri="{FF2B5EF4-FFF2-40B4-BE49-F238E27FC236}">
              <a16:creationId xmlns:a16="http://schemas.microsoft.com/office/drawing/2014/main" id="{00000000-0008-0000-0700-0000AF020000}"/>
            </a:ext>
          </a:extLst>
        </xdr:cNvPr>
        <xdr:cNvSpPr/>
      </xdr:nvSpPr>
      <xdr:spPr>
        <a:xfrm>
          <a:off x="16268700" y="16856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98</xdr:row>
      <xdr:rowOff>32900</xdr:rowOff>
    </xdr:from>
    <xdr:ext cx="534377" cy="259045"/>
    <xdr:sp macro="" textlink="">
      <xdr:nvSpPr>
        <xdr:cNvPr id="688" name="公債費該当値テキスト">
          <a:extLst>
            <a:ext uri="{FF2B5EF4-FFF2-40B4-BE49-F238E27FC236}">
              <a16:creationId xmlns:a16="http://schemas.microsoft.com/office/drawing/2014/main" id="{00000000-0008-0000-0700-0000B0020000}"/>
            </a:ext>
          </a:extLst>
        </xdr:cNvPr>
        <xdr:cNvSpPr txBox="1"/>
      </xdr:nvSpPr>
      <xdr:spPr>
        <a:xfrm>
          <a:off x="16370300" y="16835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10970</xdr:rowOff>
    </xdr:from>
    <xdr:to>
      <xdr:col>81</xdr:col>
      <xdr:colOff>101600</xdr:colOff>
      <xdr:row>98</xdr:row>
      <xdr:rowOff>112570</xdr:rowOff>
    </xdr:to>
    <xdr:sp macro="" textlink="">
      <xdr:nvSpPr>
        <xdr:cNvPr id="689" name="楕円 688">
          <a:extLst>
            <a:ext uri="{FF2B5EF4-FFF2-40B4-BE49-F238E27FC236}">
              <a16:creationId xmlns:a16="http://schemas.microsoft.com/office/drawing/2014/main" id="{00000000-0008-0000-0700-0000B1020000}"/>
            </a:ext>
          </a:extLst>
        </xdr:cNvPr>
        <xdr:cNvSpPr/>
      </xdr:nvSpPr>
      <xdr:spPr>
        <a:xfrm>
          <a:off x="15430500" y="16813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103697</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5201411" y="16905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65605</xdr:rowOff>
    </xdr:from>
    <xdr:to>
      <xdr:col>76</xdr:col>
      <xdr:colOff>165100</xdr:colOff>
      <xdr:row>98</xdr:row>
      <xdr:rowOff>167205</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4541500" y="16867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98</xdr:row>
      <xdr:rowOff>158332</xdr:rowOff>
    </xdr:from>
    <xdr:ext cx="534377"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4325111" y="16960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17599</xdr:rowOff>
    </xdr:from>
    <xdr:to>
      <xdr:col>72</xdr:col>
      <xdr:colOff>38100</xdr:colOff>
      <xdr:row>97</xdr:row>
      <xdr:rowOff>119199</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3652500" y="16648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110326</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3436111" y="167409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42129</xdr:rowOff>
    </xdr:from>
    <xdr:to>
      <xdr:col>67</xdr:col>
      <xdr:colOff>101600</xdr:colOff>
      <xdr:row>98</xdr:row>
      <xdr:rowOff>143729</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2763500" y="168442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98</xdr:row>
      <xdr:rowOff>134856</xdr:rowOff>
    </xdr:from>
    <xdr:ext cx="534377"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2547111" y="16936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7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7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7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7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7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7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05" name="直線コネクタ 704">
          <a:extLst>
            <a:ext uri="{FF2B5EF4-FFF2-40B4-BE49-F238E27FC236}">
              <a16:creationId xmlns:a16="http://schemas.microsoft.com/office/drawing/2014/main" id="{00000000-0008-0000-0700-0000C1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7" name="直線コネクタ 706">
          <a:extLst>
            <a:ext uri="{FF2B5EF4-FFF2-40B4-BE49-F238E27FC236}">
              <a16:creationId xmlns:a16="http://schemas.microsoft.com/office/drawing/2014/main" id="{00000000-0008-0000-0700-0000C3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3" name="諸支出金グラフ枠">
          <a:extLst>
            <a:ext uri="{FF2B5EF4-FFF2-40B4-BE49-F238E27FC236}">
              <a16:creationId xmlns:a16="http://schemas.microsoft.com/office/drawing/2014/main" id="{00000000-0008-0000-0700-0000C9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145415</xdr:rowOff>
    </xdr:from>
    <xdr:to>
      <xdr:col>116</xdr:col>
      <xdr:colOff>62864</xdr:colOff>
      <xdr:row>38</xdr:row>
      <xdr:rowOff>25400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flipV="1">
          <a:off x="22159595" y="5803265"/>
          <a:ext cx="1269" cy="7372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29227</xdr:rowOff>
    </xdr:from>
    <xdr:ext cx="249299" cy="259045"/>
    <xdr:sp macro="" textlink="">
      <xdr:nvSpPr>
        <xdr:cNvPr id="715" name="諸支出金最小値テキスト">
          <a:extLst>
            <a:ext uri="{FF2B5EF4-FFF2-40B4-BE49-F238E27FC236}">
              <a16:creationId xmlns:a16="http://schemas.microsoft.com/office/drawing/2014/main" id="{00000000-0008-0000-0700-0000CB020000}"/>
            </a:ext>
          </a:extLst>
        </xdr:cNvPr>
        <xdr:cNvSpPr txBox="1"/>
      </xdr:nvSpPr>
      <xdr:spPr>
        <a:xfrm>
          <a:off x="22212300" y="6544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92092</xdr:rowOff>
    </xdr:from>
    <xdr:ext cx="378565" cy="259045"/>
    <xdr:sp macro="" textlink="">
      <xdr:nvSpPr>
        <xdr:cNvPr id="717" name="諸支出金最大値テキスト">
          <a:extLst>
            <a:ext uri="{FF2B5EF4-FFF2-40B4-BE49-F238E27FC236}">
              <a16:creationId xmlns:a16="http://schemas.microsoft.com/office/drawing/2014/main" id="{00000000-0008-0000-0700-0000CD020000}"/>
            </a:ext>
          </a:extLst>
        </xdr:cNvPr>
        <xdr:cNvSpPr txBox="1"/>
      </xdr:nvSpPr>
      <xdr:spPr>
        <a:xfrm>
          <a:off x="22212300" y="5578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145415</xdr:rowOff>
    </xdr:from>
    <xdr:to>
      <xdr:col>116</xdr:col>
      <xdr:colOff>152400</xdr:colOff>
      <xdr:row>33</xdr:row>
      <xdr:rowOff>145415</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22072600" y="5803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117492</xdr:rowOff>
    </xdr:from>
    <xdr:ext cx="249299" cy="259045"/>
    <xdr:sp macro="" textlink="">
      <xdr:nvSpPr>
        <xdr:cNvPr id="720" name="諸支出金平均値テキスト">
          <a:extLst>
            <a:ext uri="{FF2B5EF4-FFF2-40B4-BE49-F238E27FC236}">
              <a16:creationId xmlns:a16="http://schemas.microsoft.com/office/drawing/2014/main" id="{00000000-0008-0000-0700-0000D0020000}"/>
            </a:ext>
          </a:extLst>
        </xdr:cNvPr>
        <xdr:cNvSpPr txBox="1"/>
      </xdr:nvSpPr>
      <xdr:spPr>
        <a:xfrm>
          <a:off x="22212300" y="6289692"/>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94615</xdr:rowOff>
    </xdr:from>
    <xdr:to>
      <xdr:col>116</xdr:col>
      <xdr:colOff>114300</xdr:colOff>
      <xdr:row>38</xdr:row>
      <xdr:rowOff>24765</xdr:rowOff>
    </xdr:to>
    <xdr:sp macro="" textlink="">
      <xdr:nvSpPr>
        <xdr:cNvPr id="721" name="フローチャート: 判断 720">
          <a:extLst>
            <a:ext uri="{FF2B5EF4-FFF2-40B4-BE49-F238E27FC236}">
              <a16:creationId xmlns:a16="http://schemas.microsoft.com/office/drawing/2014/main" id="{00000000-0008-0000-0700-0000D1020000}"/>
            </a:ext>
          </a:extLst>
        </xdr:cNvPr>
        <xdr:cNvSpPr/>
      </xdr:nvSpPr>
      <xdr:spPr>
        <a:xfrm>
          <a:off x="221107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3175</xdr:rowOff>
    </xdr:from>
    <xdr:to>
      <xdr:col>112</xdr:col>
      <xdr:colOff>38100</xdr:colOff>
      <xdr:row>35</xdr:row>
      <xdr:rowOff>104775</xdr:rowOff>
    </xdr:to>
    <xdr:sp macro="" textlink="">
      <xdr:nvSpPr>
        <xdr:cNvPr id="723" name="フローチャート: 判断 722">
          <a:extLst>
            <a:ext uri="{FF2B5EF4-FFF2-40B4-BE49-F238E27FC236}">
              <a16:creationId xmlns:a16="http://schemas.microsoft.com/office/drawing/2014/main" id="{00000000-0008-0000-0700-0000D3020000}"/>
            </a:ext>
          </a:extLst>
        </xdr:cNvPr>
        <xdr:cNvSpPr/>
      </xdr:nvSpPr>
      <xdr:spPr>
        <a:xfrm>
          <a:off x="21272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33</xdr:row>
      <xdr:rowOff>121302</xdr:rowOff>
    </xdr:from>
    <xdr:ext cx="313932"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211536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140335</xdr:rowOff>
    </xdr:from>
    <xdr:to>
      <xdr:col>107</xdr:col>
      <xdr:colOff>101600</xdr:colOff>
      <xdr:row>31</xdr:row>
      <xdr:rowOff>70485</xdr:rowOff>
    </xdr:to>
    <xdr:sp macro="" textlink="">
      <xdr:nvSpPr>
        <xdr:cNvPr id="726" name="フローチャート: 判断 725">
          <a:extLst>
            <a:ext uri="{FF2B5EF4-FFF2-40B4-BE49-F238E27FC236}">
              <a16:creationId xmlns:a16="http://schemas.microsoft.com/office/drawing/2014/main" id="{00000000-0008-0000-0700-0000D6020000}"/>
            </a:ext>
          </a:extLst>
        </xdr:cNvPr>
        <xdr:cNvSpPr/>
      </xdr:nvSpPr>
      <xdr:spPr>
        <a:xfrm>
          <a:off x="20383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29</xdr:row>
      <xdr:rowOff>87012</xdr:rowOff>
    </xdr:from>
    <xdr:ext cx="378565" cy="259045"/>
    <xdr:sp macro="" textlink="">
      <xdr:nvSpPr>
        <xdr:cNvPr id="727" name="テキスト ボックス 726">
          <a:extLst>
            <a:ext uri="{FF2B5EF4-FFF2-40B4-BE49-F238E27FC236}">
              <a16:creationId xmlns:a16="http://schemas.microsoft.com/office/drawing/2014/main" id="{00000000-0008-0000-0700-0000D7020000}"/>
            </a:ext>
          </a:extLst>
        </xdr:cNvPr>
        <xdr:cNvSpPr txBox="1"/>
      </xdr:nvSpPr>
      <xdr:spPr>
        <a:xfrm>
          <a:off x="20245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100330</xdr:rowOff>
    </xdr:from>
    <xdr:to>
      <xdr:col>102</xdr:col>
      <xdr:colOff>165100</xdr:colOff>
      <xdr:row>38</xdr:row>
      <xdr:rowOff>30480</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19494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47007</xdr:rowOff>
    </xdr:from>
    <xdr:ext cx="249299" cy="259045"/>
    <xdr:sp macro="" textlink="">
      <xdr:nvSpPr>
        <xdr:cNvPr id="730" name="テキスト ボックス 729">
          <a:extLst>
            <a:ext uri="{FF2B5EF4-FFF2-40B4-BE49-F238E27FC236}">
              <a16:creationId xmlns:a16="http://schemas.microsoft.com/office/drawing/2014/main" id="{00000000-0008-0000-0700-0000DA020000}"/>
            </a:ext>
          </a:extLst>
        </xdr:cNvPr>
        <xdr:cNvSpPr txBox="1"/>
      </xdr:nvSpPr>
      <xdr:spPr>
        <a:xfrm>
          <a:off x="19420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66040</xdr:rowOff>
    </xdr:from>
    <xdr:to>
      <xdr:col>98</xdr:col>
      <xdr:colOff>38100</xdr:colOff>
      <xdr:row>34</xdr:row>
      <xdr:rowOff>167640</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18605500" y="5895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12717</xdr:rowOff>
    </xdr:from>
    <xdr:ext cx="378565"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18467017" y="56705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38" name="楕円 737">
          <a:extLst>
            <a:ext uri="{FF2B5EF4-FFF2-40B4-BE49-F238E27FC236}">
              <a16:creationId xmlns:a16="http://schemas.microsoft.com/office/drawing/2014/main" id="{00000000-0008-0000-0700-0000E202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73042</xdr:rowOff>
    </xdr:from>
    <xdr:ext cx="249299" cy="259045"/>
    <xdr:sp macro="" textlink="">
      <xdr:nvSpPr>
        <xdr:cNvPr id="739" name="諸支出金該当値テキスト">
          <a:extLst>
            <a:ext uri="{FF2B5EF4-FFF2-40B4-BE49-F238E27FC236}">
              <a16:creationId xmlns:a16="http://schemas.microsoft.com/office/drawing/2014/main" id="{00000000-0008-0000-0700-0000E3020000}"/>
            </a:ext>
          </a:extLst>
        </xdr:cNvPr>
        <xdr:cNvSpPr txBox="1"/>
      </xdr:nvSpPr>
      <xdr:spPr>
        <a:xfrm>
          <a:off x="22212300" y="64166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40" name="楕円 739">
          <a:extLst>
            <a:ext uri="{FF2B5EF4-FFF2-40B4-BE49-F238E27FC236}">
              <a16:creationId xmlns:a16="http://schemas.microsoft.com/office/drawing/2014/main" id="{00000000-0008-0000-0700-0000E402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67327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1859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42" name="楕円 741">
          <a:extLst>
            <a:ext uri="{FF2B5EF4-FFF2-40B4-BE49-F238E27FC236}">
              <a16:creationId xmlns:a16="http://schemas.microsoft.com/office/drawing/2014/main" id="{00000000-0008-0000-0700-0000E602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67327</xdr:rowOff>
    </xdr:from>
    <xdr:ext cx="249299"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0309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44" name="楕円 743">
          <a:extLst>
            <a:ext uri="{FF2B5EF4-FFF2-40B4-BE49-F238E27FC236}">
              <a16:creationId xmlns:a16="http://schemas.microsoft.com/office/drawing/2014/main" id="{00000000-0008-0000-0700-0000E802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67327</xdr:rowOff>
    </xdr:from>
    <xdr:ext cx="249299"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420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8" name="正方形/長方形 747">
          <a:extLst>
            <a:ext uri="{FF2B5EF4-FFF2-40B4-BE49-F238E27FC236}">
              <a16:creationId xmlns:a16="http://schemas.microsoft.com/office/drawing/2014/main" id="{00000000-0008-0000-0700-0000EC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9" name="正方形/長方形 748">
          <a:extLst>
            <a:ext uri="{FF2B5EF4-FFF2-40B4-BE49-F238E27FC236}">
              <a16:creationId xmlns:a16="http://schemas.microsoft.com/office/drawing/2014/main" id="{00000000-0008-0000-0700-0000ED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0" name="正方形/長方形 749">
          <a:extLst>
            <a:ext uri="{FF2B5EF4-FFF2-40B4-BE49-F238E27FC236}">
              <a16:creationId xmlns:a16="http://schemas.microsoft.com/office/drawing/2014/main" id="{00000000-0008-0000-0700-0000EE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1" name="正方形/長方形 750">
          <a:extLst>
            <a:ext uri="{FF2B5EF4-FFF2-40B4-BE49-F238E27FC236}">
              <a16:creationId xmlns:a16="http://schemas.microsoft.com/office/drawing/2014/main" id="{00000000-0008-0000-0700-0000EF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2" name="正方形/長方形 751">
          <a:extLst>
            <a:ext uri="{FF2B5EF4-FFF2-40B4-BE49-F238E27FC236}">
              <a16:creationId xmlns:a16="http://schemas.microsoft.com/office/drawing/2014/main" id="{00000000-0008-0000-0700-0000F0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3" name="正方形/長方形 752">
          <a:extLst>
            <a:ext uri="{FF2B5EF4-FFF2-40B4-BE49-F238E27FC236}">
              <a16:creationId xmlns:a16="http://schemas.microsoft.com/office/drawing/2014/main" id="{00000000-0008-0000-0700-0000F1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5" name="直線コネクタ 754">
          <a:extLst>
            <a:ext uri="{FF2B5EF4-FFF2-40B4-BE49-F238E27FC236}">
              <a16:creationId xmlns:a16="http://schemas.microsoft.com/office/drawing/2014/main" id="{00000000-0008-0000-0700-0000F3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56" name="直線コネクタ 755">
          <a:extLst>
            <a:ext uri="{FF2B5EF4-FFF2-40B4-BE49-F238E27FC236}">
              <a16:creationId xmlns:a16="http://schemas.microsoft.com/office/drawing/2014/main" id="{00000000-0008-0000-0700-0000F4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58" name="直線コネクタ 757">
          <a:extLst>
            <a:ext uri="{FF2B5EF4-FFF2-40B4-BE49-F238E27FC236}">
              <a16:creationId xmlns:a16="http://schemas.microsoft.com/office/drawing/2014/main" id="{00000000-0008-0000-0700-0000F6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0" name="前年度繰上充用金グラフ枠">
          <a:extLst>
            <a:ext uri="{FF2B5EF4-FFF2-40B4-BE49-F238E27FC236}">
              <a16:creationId xmlns:a16="http://schemas.microsoft.com/office/drawing/2014/main" id="{00000000-0008-0000-0700-0000F8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2" name="前年度繰上充用金最小値テキスト">
          <a:extLst>
            <a:ext uri="{FF2B5EF4-FFF2-40B4-BE49-F238E27FC236}">
              <a16:creationId xmlns:a16="http://schemas.microsoft.com/office/drawing/2014/main" id="{00000000-0008-0000-0700-0000FA02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64" name="前年度繰上充用金最大値テキスト">
          <a:extLst>
            <a:ext uri="{FF2B5EF4-FFF2-40B4-BE49-F238E27FC236}">
              <a16:creationId xmlns:a16="http://schemas.microsoft.com/office/drawing/2014/main" id="{00000000-0008-0000-0700-0000FC02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67" name="前年度繰上充用金平均値テキスト">
          <a:extLst>
            <a:ext uri="{FF2B5EF4-FFF2-40B4-BE49-F238E27FC236}">
              <a16:creationId xmlns:a16="http://schemas.microsoft.com/office/drawing/2014/main" id="{00000000-0008-0000-0700-0000FF02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68" name="フローチャート: 判断 767">
          <a:extLst>
            <a:ext uri="{FF2B5EF4-FFF2-40B4-BE49-F238E27FC236}">
              <a16:creationId xmlns:a16="http://schemas.microsoft.com/office/drawing/2014/main" id="{00000000-0008-0000-0700-000000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0" name="フローチャート: 判断 769">
          <a:extLst>
            <a:ext uri="{FF2B5EF4-FFF2-40B4-BE49-F238E27FC236}">
              <a16:creationId xmlns:a16="http://schemas.microsoft.com/office/drawing/2014/main" id="{00000000-0008-0000-0700-000002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1" name="テキスト ボックス 770">
          <a:extLst>
            <a:ext uri="{FF2B5EF4-FFF2-40B4-BE49-F238E27FC236}">
              <a16:creationId xmlns:a16="http://schemas.microsoft.com/office/drawing/2014/main" id="{00000000-0008-0000-0700-000003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3" name="フローチャート: 判断 772">
          <a:extLst>
            <a:ext uri="{FF2B5EF4-FFF2-40B4-BE49-F238E27FC236}">
              <a16:creationId xmlns:a16="http://schemas.microsoft.com/office/drawing/2014/main" id="{00000000-0008-0000-0700-000005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74" name="テキスト ボックス 773">
          <a:extLst>
            <a:ext uri="{FF2B5EF4-FFF2-40B4-BE49-F238E27FC236}">
              <a16:creationId xmlns:a16="http://schemas.microsoft.com/office/drawing/2014/main" id="{00000000-0008-0000-0700-000006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77" name="テキスト ボックス 776">
          <a:extLst>
            <a:ext uri="{FF2B5EF4-FFF2-40B4-BE49-F238E27FC236}">
              <a16:creationId xmlns:a16="http://schemas.microsoft.com/office/drawing/2014/main" id="{00000000-0008-0000-0700-000009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5" name="楕円 784">
          <a:extLst>
            <a:ext uri="{FF2B5EF4-FFF2-40B4-BE49-F238E27FC236}">
              <a16:creationId xmlns:a16="http://schemas.microsoft.com/office/drawing/2014/main" id="{00000000-0008-0000-0700-000011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86" name="前年度繰上充用金該当値テキスト">
          <a:extLst>
            <a:ext uri="{FF2B5EF4-FFF2-40B4-BE49-F238E27FC236}">
              <a16:creationId xmlns:a16="http://schemas.microsoft.com/office/drawing/2014/main" id="{00000000-0008-0000-0700-000012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87" name="楕円 786">
          <a:extLst>
            <a:ext uri="{FF2B5EF4-FFF2-40B4-BE49-F238E27FC236}">
              <a16:creationId xmlns:a16="http://schemas.microsoft.com/office/drawing/2014/main" id="{00000000-0008-0000-0700-000013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89" name="楕円 788">
          <a:extLst>
            <a:ext uri="{FF2B5EF4-FFF2-40B4-BE49-F238E27FC236}">
              <a16:creationId xmlns:a16="http://schemas.microsoft.com/office/drawing/2014/main" id="{00000000-0008-0000-0700-000015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1" name="楕円 790">
          <a:extLst>
            <a:ext uri="{FF2B5EF4-FFF2-40B4-BE49-F238E27FC236}">
              <a16:creationId xmlns:a16="http://schemas.microsoft.com/office/drawing/2014/main" id="{00000000-0008-0000-0700-000017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795" name="正方形/長方形 794">
          <a:extLst>
            <a:ext uri="{FF2B5EF4-FFF2-40B4-BE49-F238E27FC236}">
              <a16:creationId xmlns:a16="http://schemas.microsoft.com/office/drawing/2014/main" id="{00000000-0008-0000-0700-00001B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796" name="正方形/長方形 795">
          <a:extLst>
            <a:ext uri="{FF2B5EF4-FFF2-40B4-BE49-F238E27FC236}">
              <a16:creationId xmlns:a16="http://schemas.microsoft.com/office/drawing/2014/main" id="{00000000-0008-0000-0700-00001C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本県では、平成</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年度から令和２年度を対象期間とした「財政運営指針」に沿って、財政健全化に向けた取組みを行いつつ、人口減少・活力向上対策をはじめ、各種施策に全力で取り組んできたところです。</a:t>
          </a:r>
        </a:p>
        <a:p>
          <a:r>
            <a:rPr kumimoji="1" lang="ja-JP" altLang="en-US" sz="1100">
              <a:latin typeface="ＭＳ Ｐゴシック" panose="020B0600070205080204" pitchFamily="50" charset="-128"/>
              <a:ea typeface="ＭＳ Ｐゴシック" panose="020B0600070205080204" pitchFamily="50" charset="-128"/>
            </a:rPr>
            <a:t>　住民一人当たりの決算額の推移について、主だった特徴を数点あげると次のとおりとなります。</a:t>
          </a:r>
        </a:p>
        <a:p>
          <a:r>
            <a:rPr kumimoji="1" lang="ja-JP" altLang="en-US" sz="1100">
              <a:latin typeface="ＭＳ Ｐゴシック" panose="020B0600070205080204" pitchFamily="50" charset="-128"/>
              <a:ea typeface="ＭＳ Ｐゴシック" panose="020B0600070205080204" pitchFamily="50" charset="-128"/>
            </a:rPr>
            <a:t>　衛生費は、新型コロナウイルス感染症の感染拡大に伴う入院医療機関病床確保事業や医療機関・薬局等感染拡大防止対策事業の増加等により、前年度より住民一人当たりの決算額が</a:t>
          </a:r>
          <a:r>
            <a:rPr kumimoji="1" lang="en-US" altLang="ja-JP" sz="1100">
              <a:latin typeface="ＭＳ Ｐゴシック" panose="020B0600070205080204" pitchFamily="50" charset="-128"/>
              <a:ea typeface="ＭＳ Ｐゴシック" panose="020B0600070205080204" pitchFamily="50" charset="-128"/>
            </a:rPr>
            <a:t>19,128</a:t>
          </a:r>
          <a:r>
            <a:rPr kumimoji="1" lang="ja-JP" altLang="en-US" sz="1100">
              <a:latin typeface="ＭＳ Ｐゴシック" panose="020B0600070205080204" pitchFamily="50" charset="-128"/>
              <a:ea typeface="ＭＳ Ｐゴシック" panose="020B0600070205080204" pitchFamily="50" charset="-128"/>
            </a:rPr>
            <a:t>円増加しております。</a:t>
          </a:r>
        </a:p>
        <a:p>
          <a:r>
            <a:rPr kumimoji="1" lang="ja-JP" altLang="en-US" sz="1100">
              <a:latin typeface="ＭＳ Ｐゴシック" panose="020B0600070205080204" pitchFamily="50" charset="-128"/>
              <a:ea typeface="ＭＳ Ｐゴシック" panose="020B0600070205080204" pitchFamily="50" charset="-128"/>
            </a:rPr>
            <a:t>　民生費は、新型コロナウイルス感染症の感染拡大に伴う生活福祉資金貸付事業や福祉サービス事業所等感染症対策強化事業の増加等により、前年度より</a:t>
          </a:r>
          <a:r>
            <a:rPr kumimoji="1" lang="en-US" altLang="ja-JP" sz="1100">
              <a:latin typeface="ＭＳ Ｐゴシック" panose="020B0600070205080204" pitchFamily="50" charset="-128"/>
              <a:ea typeface="ＭＳ Ｐゴシック" panose="020B0600070205080204" pitchFamily="50" charset="-128"/>
            </a:rPr>
            <a:t>7,696</a:t>
          </a:r>
          <a:r>
            <a:rPr kumimoji="1" lang="ja-JP" altLang="en-US" sz="1100">
              <a:latin typeface="ＭＳ Ｐゴシック" panose="020B0600070205080204" pitchFamily="50" charset="-128"/>
              <a:ea typeface="ＭＳ Ｐゴシック" panose="020B0600070205080204" pitchFamily="50" charset="-128"/>
            </a:rPr>
            <a:t>円増加しております。</a:t>
          </a:r>
        </a:p>
        <a:p>
          <a:r>
            <a:rPr kumimoji="1" lang="ja-JP" altLang="en-US" sz="1100">
              <a:latin typeface="ＭＳ Ｐゴシック" panose="020B0600070205080204" pitchFamily="50" charset="-128"/>
              <a:ea typeface="ＭＳ Ｐゴシック" panose="020B0600070205080204" pitchFamily="50" charset="-128"/>
            </a:rPr>
            <a:t>  商工費は、新型コロナウイルス感染症の感染拡大に伴う香川県持続化応援給付金や新型コロナウイルス感染症拡大防止休業要請等協力金の増加等により、前年度より</a:t>
          </a:r>
          <a:r>
            <a:rPr kumimoji="1" lang="en-US" altLang="ja-JP" sz="1100">
              <a:latin typeface="ＭＳ Ｐゴシック" panose="020B0600070205080204" pitchFamily="50" charset="-128"/>
              <a:ea typeface="ＭＳ Ｐゴシック" panose="020B0600070205080204" pitchFamily="50" charset="-128"/>
            </a:rPr>
            <a:t>7,372</a:t>
          </a:r>
          <a:r>
            <a:rPr kumimoji="1" lang="ja-JP" altLang="en-US" sz="1100">
              <a:latin typeface="ＭＳ Ｐゴシック" panose="020B0600070205080204" pitchFamily="50" charset="-128"/>
              <a:ea typeface="ＭＳ Ｐゴシック" panose="020B0600070205080204" pitchFamily="50" charset="-128"/>
            </a:rPr>
            <a:t>円増加しております。</a:t>
          </a:r>
        </a:p>
        <a:p>
          <a:r>
            <a:rPr kumimoji="1" lang="ja-JP" altLang="en-US" sz="1100">
              <a:latin typeface="ＭＳ Ｐゴシック" panose="020B0600070205080204" pitchFamily="50" charset="-128"/>
              <a:ea typeface="ＭＳ Ｐゴシック" panose="020B0600070205080204" pitchFamily="50" charset="-128"/>
            </a:rPr>
            <a:t>　農林水産業費は、鳥インフルエンザ特別対策事業の増加等により、前年度より</a:t>
          </a:r>
          <a:r>
            <a:rPr kumimoji="1" lang="en-US" altLang="ja-JP" sz="1100">
              <a:latin typeface="ＭＳ Ｐゴシック" panose="020B0600070205080204" pitchFamily="50" charset="-128"/>
              <a:ea typeface="ＭＳ Ｐゴシック" panose="020B0600070205080204" pitchFamily="50" charset="-128"/>
            </a:rPr>
            <a:t>2,063</a:t>
          </a:r>
          <a:r>
            <a:rPr kumimoji="1" lang="ja-JP" altLang="en-US" sz="1100">
              <a:latin typeface="ＭＳ Ｐゴシック" panose="020B0600070205080204" pitchFamily="50" charset="-128"/>
              <a:ea typeface="ＭＳ Ｐゴシック" panose="020B0600070205080204" pitchFamily="50" charset="-128"/>
            </a:rPr>
            <a:t>円増加しております。</a:t>
          </a:r>
        </a:p>
        <a:p>
          <a:r>
            <a:rPr kumimoji="1" lang="ja-JP" altLang="en-US" sz="1100">
              <a:latin typeface="ＭＳ Ｐゴシック" panose="020B0600070205080204" pitchFamily="50" charset="-128"/>
              <a:ea typeface="ＭＳ Ｐゴシック" panose="020B0600070205080204" pitchFamily="50" charset="-128"/>
            </a:rPr>
            <a:t>　今後も、令和３年度から令和７年度を対象期間とした「新たな財政運営指針」に沿って、可能な限りの歳入確保策や徹底した歳出抑制策に取り組みます。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香川県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実質単年度収支が２年連続でプラス（</a:t>
          </a:r>
          <a:r>
            <a:rPr kumimoji="1" lang="en-US" altLang="ja-JP" sz="1000">
              <a:latin typeface="ＭＳ ゴシック" pitchFamily="49" charset="-128"/>
              <a:ea typeface="ＭＳ ゴシック" pitchFamily="49" charset="-128"/>
            </a:rPr>
            <a:t>H28</a:t>
          </a:r>
          <a:r>
            <a:rPr kumimoji="1" lang="ja-JP" altLang="en-US" sz="1000">
              <a:latin typeface="ＭＳ ゴシック" pitchFamily="49" charset="-128"/>
              <a:ea typeface="ＭＳ ゴシック" pitchFamily="49" charset="-128"/>
            </a:rPr>
            <a:t>：▲</a:t>
          </a:r>
          <a:r>
            <a:rPr kumimoji="1" lang="en-US" altLang="ja-JP" sz="1000">
              <a:latin typeface="ＭＳ ゴシック" pitchFamily="49" charset="-128"/>
              <a:ea typeface="ＭＳ ゴシック" pitchFamily="49" charset="-128"/>
            </a:rPr>
            <a:t>3,122,627</a:t>
          </a:r>
          <a:r>
            <a:rPr kumimoji="1" lang="ja-JP" altLang="en-US" sz="1000">
              <a:latin typeface="ＭＳ ゴシック" pitchFamily="49" charset="-128"/>
              <a:ea typeface="ＭＳ ゴシック" pitchFamily="49" charset="-128"/>
            </a:rPr>
            <a:t>千円、</a:t>
          </a:r>
          <a:r>
            <a:rPr kumimoji="1" lang="en-US" altLang="ja-JP" sz="1000">
              <a:latin typeface="ＭＳ ゴシック" pitchFamily="49" charset="-128"/>
              <a:ea typeface="ＭＳ ゴシック" pitchFamily="49" charset="-128"/>
            </a:rPr>
            <a:t>H29</a:t>
          </a:r>
          <a:r>
            <a:rPr kumimoji="1" lang="ja-JP" altLang="en-US" sz="1000">
              <a:latin typeface="ＭＳ ゴシック" pitchFamily="49" charset="-128"/>
              <a:ea typeface="ＭＳ ゴシック" pitchFamily="49" charset="-128"/>
            </a:rPr>
            <a:t>：▲</a:t>
          </a:r>
          <a:r>
            <a:rPr kumimoji="1" lang="en-US" altLang="ja-JP" sz="1000">
              <a:latin typeface="ＭＳ ゴシック" pitchFamily="49" charset="-128"/>
              <a:ea typeface="ＭＳ ゴシック" pitchFamily="49" charset="-128"/>
            </a:rPr>
            <a:t>22,140</a:t>
          </a:r>
          <a:r>
            <a:rPr kumimoji="1" lang="ja-JP" altLang="en-US" sz="1000">
              <a:latin typeface="ＭＳ ゴシック" pitchFamily="49" charset="-128"/>
              <a:ea typeface="ＭＳ ゴシック" pitchFamily="49" charset="-128"/>
            </a:rPr>
            <a:t>千円、</a:t>
          </a:r>
          <a:r>
            <a:rPr kumimoji="1" lang="en-US" altLang="ja-JP" sz="1000">
              <a:latin typeface="ＭＳ ゴシック" pitchFamily="49" charset="-128"/>
              <a:ea typeface="ＭＳ ゴシック" pitchFamily="49" charset="-128"/>
            </a:rPr>
            <a:t>H30</a:t>
          </a:r>
          <a:r>
            <a:rPr kumimoji="1" lang="ja-JP" altLang="en-US" sz="1000">
              <a:latin typeface="ＭＳ ゴシック" pitchFamily="49" charset="-128"/>
              <a:ea typeface="ＭＳ ゴシック" pitchFamily="49" charset="-128"/>
            </a:rPr>
            <a:t>：▲</a:t>
          </a:r>
          <a:r>
            <a:rPr kumimoji="1" lang="en-US" altLang="ja-JP" sz="1000">
              <a:latin typeface="ＭＳ ゴシック" pitchFamily="49" charset="-128"/>
              <a:ea typeface="ＭＳ ゴシック" pitchFamily="49" charset="-128"/>
            </a:rPr>
            <a:t>4,999,536</a:t>
          </a:r>
          <a:r>
            <a:rPr kumimoji="1" lang="ja-JP" altLang="en-US" sz="1000">
              <a:latin typeface="ＭＳ ゴシック" pitchFamily="49" charset="-128"/>
              <a:ea typeface="ＭＳ ゴシック" pitchFamily="49" charset="-128"/>
            </a:rPr>
            <a:t>千円、</a:t>
          </a:r>
          <a:r>
            <a:rPr kumimoji="1" lang="en-US" altLang="ja-JP" sz="1000">
              <a:latin typeface="ＭＳ ゴシック" pitchFamily="49" charset="-128"/>
              <a:ea typeface="ＭＳ ゴシック" pitchFamily="49" charset="-128"/>
            </a:rPr>
            <a:t>R01</a:t>
          </a:r>
          <a:r>
            <a:rPr kumimoji="1" lang="ja-JP" altLang="en-US" sz="1000">
              <a:latin typeface="ＭＳ ゴシック" pitchFamily="49" charset="-128"/>
              <a:ea typeface="ＭＳ ゴシック" pitchFamily="49" charset="-128"/>
            </a:rPr>
            <a:t>：</a:t>
          </a:r>
          <a:r>
            <a:rPr kumimoji="1" lang="en-US" altLang="ja-JP" sz="1000">
              <a:latin typeface="ＭＳ ゴシック" pitchFamily="49" charset="-128"/>
              <a:ea typeface="ＭＳ ゴシック" pitchFamily="49" charset="-128"/>
            </a:rPr>
            <a:t>574,083</a:t>
          </a:r>
          <a:r>
            <a:rPr kumimoji="1" lang="ja-JP" altLang="en-US" sz="1000">
              <a:latin typeface="ＭＳ ゴシック" pitchFamily="49" charset="-128"/>
              <a:ea typeface="ＭＳ ゴシック" pitchFamily="49" charset="-128"/>
            </a:rPr>
            <a:t>千円、</a:t>
          </a:r>
          <a:r>
            <a:rPr kumimoji="1" lang="en-US" altLang="ja-JP" sz="1000">
              <a:latin typeface="ＭＳ ゴシック" pitchFamily="49" charset="-128"/>
              <a:ea typeface="ＭＳ ゴシック" pitchFamily="49" charset="-128"/>
            </a:rPr>
            <a:t>R02</a:t>
          </a:r>
          <a:r>
            <a:rPr kumimoji="1" lang="ja-JP" altLang="en-US" sz="1000">
              <a:latin typeface="ＭＳ ゴシック" pitchFamily="49" charset="-128"/>
              <a:ea typeface="ＭＳ ゴシック" pitchFamily="49" charset="-128"/>
            </a:rPr>
            <a:t>：</a:t>
          </a:r>
          <a:r>
            <a:rPr kumimoji="1" lang="en-US" altLang="ja-JP" sz="1000">
              <a:latin typeface="ＭＳ ゴシック" pitchFamily="49" charset="-128"/>
              <a:ea typeface="ＭＳ ゴシック" pitchFamily="49" charset="-128"/>
            </a:rPr>
            <a:t>4,341,211</a:t>
          </a:r>
          <a:r>
            <a:rPr kumimoji="1" lang="ja-JP" altLang="en-US" sz="1000">
              <a:latin typeface="ＭＳ ゴシック" pitchFamily="49" charset="-128"/>
              <a:ea typeface="ＭＳ ゴシック" pitchFamily="49" charset="-128"/>
            </a:rPr>
            <a:t>千円）となった要因は、新型コロナウイルス感染症緊急包括支援交付金の国への翌年度返還分が生じたこと等によるものです。</a:t>
          </a:r>
        </a:p>
        <a:p>
          <a:r>
            <a:rPr kumimoji="1" lang="ja-JP" altLang="en-US" sz="1000">
              <a:latin typeface="ＭＳ ゴシック" pitchFamily="49" charset="-128"/>
              <a:ea typeface="ＭＳ ゴシック" pitchFamily="49" charset="-128"/>
            </a:rPr>
            <a:t>　財政調整基金は、災害対策、景気変動による税収等の減、地方交付税の減等の備えとして積み立てているものですが、平成</a:t>
          </a:r>
          <a:r>
            <a:rPr kumimoji="1" lang="en-US" altLang="ja-JP" sz="1000">
              <a:latin typeface="ＭＳ ゴシック" pitchFamily="49" charset="-128"/>
              <a:ea typeface="ＭＳ ゴシック" pitchFamily="49" charset="-128"/>
            </a:rPr>
            <a:t>27</a:t>
          </a:r>
          <a:r>
            <a:rPr kumimoji="1" lang="ja-JP" altLang="en-US" sz="1000">
              <a:latin typeface="ＭＳ ゴシック" pitchFamily="49" charset="-128"/>
              <a:ea typeface="ＭＳ ゴシック" pitchFamily="49" charset="-128"/>
            </a:rPr>
            <a:t>年度以降</a:t>
          </a:r>
          <a:r>
            <a:rPr kumimoji="1" lang="en-US" altLang="ja-JP" sz="1000">
              <a:latin typeface="ＭＳ ゴシック" pitchFamily="49" charset="-128"/>
              <a:ea typeface="ＭＳ ゴシック" pitchFamily="49" charset="-128"/>
            </a:rPr>
            <a:t>5,388</a:t>
          </a:r>
          <a:r>
            <a:rPr kumimoji="1" lang="ja-JP" altLang="en-US" sz="1000">
              <a:latin typeface="ＭＳ ゴシック" pitchFamily="49" charset="-128"/>
              <a:ea typeface="ＭＳ ゴシック" pitchFamily="49" charset="-128"/>
            </a:rPr>
            <a:t>百万円減少しています。</a:t>
          </a:r>
        </a:p>
        <a:p>
          <a:r>
            <a:rPr kumimoji="1" lang="ja-JP" altLang="en-US" sz="1000">
              <a:latin typeface="ＭＳ ゴシック" pitchFamily="49" charset="-128"/>
              <a:ea typeface="ＭＳ ゴシック" pitchFamily="49" charset="-128"/>
            </a:rPr>
            <a:t>　なお、本県では、財政調整基金のほか、減債基金を財源対策用基金として管理しており、その合計額は平成</a:t>
          </a:r>
          <a:r>
            <a:rPr kumimoji="1" lang="en-US" altLang="ja-JP" sz="1000">
              <a:latin typeface="ＭＳ ゴシック" pitchFamily="49" charset="-128"/>
              <a:ea typeface="ＭＳ ゴシック" pitchFamily="49" charset="-128"/>
            </a:rPr>
            <a:t>27</a:t>
          </a:r>
          <a:r>
            <a:rPr kumimoji="1" lang="ja-JP" altLang="en-US" sz="1000">
              <a:latin typeface="ＭＳ ゴシック" pitchFamily="49" charset="-128"/>
              <a:ea typeface="ＭＳ ゴシック" pitchFamily="49" charset="-128"/>
            </a:rPr>
            <a:t>年度以降</a:t>
          </a:r>
          <a:r>
            <a:rPr kumimoji="1" lang="en-US" altLang="ja-JP" sz="1000">
              <a:latin typeface="ＭＳ ゴシック" pitchFamily="49" charset="-128"/>
              <a:ea typeface="ＭＳ ゴシック" pitchFamily="49" charset="-128"/>
            </a:rPr>
            <a:t>9,663</a:t>
          </a:r>
          <a:r>
            <a:rPr kumimoji="1" lang="ja-JP" altLang="en-US" sz="1000">
              <a:latin typeface="ＭＳ ゴシック" pitchFamily="49" charset="-128"/>
              <a:ea typeface="ＭＳ ゴシック" pitchFamily="49" charset="-128"/>
            </a:rPr>
            <a:t>百万円減少する一方、県債残高は</a:t>
          </a:r>
          <a:r>
            <a:rPr kumimoji="1" lang="en-US" altLang="ja-JP" sz="1000">
              <a:latin typeface="ＭＳ ゴシック" pitchFamily="49" charset="-128"/>
              <a:ea typeface="ＭＳ ゴシック" pitchFamily="49" charset="-128"/>
            </a:rPr>
            <a:t>860,539</a:t>
          </a:r>
          <a:r>
            <a:rPr kumimoji="1" lang="ja-JP" altLang="en-US" sz="1000">
              <a:latin typeface="ＭＳ ゴシック" pitchFamily="49" charset="-128"/>
              <a:ea typeface="ＭＳ ゴシック" pitchFamily="49" charset="-128"/>
            </a:rPr>
            <a:t>百万円となっているところです。</a:t>
          </a:r>
        </a:p>
        <a:p>
          <a:r>
            <a:rPr kumimoji="1" lang="ja-JP" altLang="en-US" sz="1000">
              <a:latin typeface="ＭＳ ゴシック" pitchFamily="49" charset="-128"/>
              <a:ea typeface="ＭＳ ゴシック" pitchFamily="49" charset="-128"/>
            </a:rPr>
            <a:t>　令和３年度から令和７年度を対象期間とした「新たな財政運営指針」に沿って、可能な限りの歳入確保策や徹底した歳出抑制策に取り組みます。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香川県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いずれの会計においても、実質赤字額は生じていません。</a:t>
          </a:r>
        </a:p>
        <a:p>
          <a:r>
            <a:rPr kumimoji="1" lang="ja-JP" altLang="en-US" sz="1400">
              <a:latin typeface="ＭＳ ゴシック" pitchFamily="49" charset="-128"/>
              <a:ea typeface="ＭＳ ゴシック" pitchFamily="49" charset="-128"/>
            </a:rPr>
            <a:t>　今後も、一般会計及びその他の会計とも、収入確保及び歳出削減に努めます。</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2.mic5.soumu.go.jp\org1107\04_&#35519;&#26619;&#32113;&#35336;&#20418;\&#12356;&#12429;&#12356;&#12429;\&#9632;&#36001;&#25919;&#29366;&#27841;&#20844;&#34920;&#36039;&#26009;\02_&#36001;&#25919;&#29366;&#27841;&#36039;&#26009;&#38598;\R02&#27770;&#31639;_&#36001;&#25919;&#29366;&#27841;&#36039;&#26009;&#38598;\07%20&#22238;&#31572;&#12539;&#20462;&#27491;&#65288;3&#26376;&#26411;&#20844;&#34920;&#20998;&#65289;\01%20&#22243;&#20307;&#22238;&#31572;&#65286;&#30906;&#35469;&#20316;&#26989;\04%20&#20225;&#30011;&#20418;&#30906;&#35469;&#20998;&#65288;&#22522;&#37329;&#27531;&#39640;&#12398;&#32076;&#24180;&#20998;&#26512;&#65289;\&#37117;&#36947;&#24220;&#30476;\37&#39321;&#24029;&#30476;ok\&#12304;&#36001;&#25919;&#29366;&#27841;&#36039;&#26009;&#38598;&#12305;_370002_&#39321;&#24029;&#30476;_2020_R04.03.02_&#20877;&#20462;&#27491;&#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1">
          <cell r="B71" t="str">
            <v>H30</v>
          </cell>
          <cell r="C71" t="str">
            <v>R01</v>
          </cell>
          <cell r="D71" t="str">
            <v>R02</v>
          </cell>
        </row>
        <row r="72">
          <cell r="A72" t="str">
            <v>財政調整基金</v>
          </cell>
          <cell r="B72">
            <v>12592</v>
          </cell>
          <cell r="C72">
            <v>12269</v>
          </cell>
          <cell r="D72">
            <v>12085</v>
          </cell>
        </row>
        <row r="73">
          <cell r="A73" t="str">
            <v>減債基金</v>
          </cell>
          <cell r="B73">
            <v>19901</v>
          </cell>
          <cell r="C73">
            <v>15302</v>
          </cell>
          <cell r="D73">
            <v>17738</v>
          </cell>
        </row>
        <row r="74">
          <cell r="A74" t="str">
            <v>その他特定目的基金</v>
          </cell>
          <cell r="B74">
            <v>21806</v>
          </cell>
          <cell r="C74">
            <v>21660</v>
          </cell>
          <cell r="D74">
            <v>19410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56"/>
  <sheetViews>
    <sheetView showGridLines="0" tabSelected="1" workbookViewId="0"/>
  </sheetViews>
  <sheetFormatPr defaultColWidth="0" defaultRowHeight="11.25" zeroHeight="1" x14ac:dyDescent="0.15"/>
  <cols>
    <col min="1" max="11" width="2.125" style="160" customWidth="1"/>
    <col min="12" max="12" width="2.25" style="160" customWidth="1"/>
    <col min="13" max="17" width="2.375" style="160" customWidth="1"/>
    <col min="18" max="119" width="2.125" style="160" customWidth="1"/>
    <col min="120" max="16384" width="0" style="160" hidden="1"/>
  </cols>
  <sheetData>
    <row r="1" spans="1:119" ht="33" customHeight="1" x14ac:dyDescent="0.15">
      <c r="A1" s="158"/>
      <c r="B1" s="617" t="s">
        <v>78</v>
      </c>
      <c r="C1" s="617"/>
      <c r="D1" s="617"/>
      <c r="E1" s="617"/>
      <c r="F1" s="617"/>
      <c r="G1" s="617"/>
      <c r="H1" s="617"/>
      <c r="I1" s="617"/>
      <c r="J1" s="617"/>
      <c r="K1" s="617"/>
      <c r="L1" s="617"/>
      <c r="M1" s="617"/>
      <c r="N1" s="617"/>
      <c r="O1" s="617"/>
      <c r="P1" s="617"/>
      <c r="Q1" s="617"/>
      <c r="R1" s="617"/>
      <c r="S1" s="617"/>
      <c r="T1" s="617"/>
      <c r="U1" s="617"/>
      <c r="V1" s="617"/>
      <c r="W1" s="617"/>
      <c r="X1" s="617"/>
      <c r="Y1" s="617"/>
      <c r="Z1" s="617"/>
      <c r="AA1" s="617"/>
      <c r="AB1" s="617"/>
      <c r="AC1" s="617"/>
      <c r="AD1" s="617"/>
      <c r="AE1" s="617"/>
      <c r="AF1" s="617"/>
      <c r="AG1" s="617"/>
      <c r="AH1" s="617"/>
      <c r="AI1" s="617"/>
      <c r="AJ1" s="617"/>
      <c r="AK1" s="617"/>
      <c r="AL1" s="617"/>
      <c r="AM1" s="617"/>
      <c r="AN1" s="617"/>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c r="CU1" s="617"/>
      <c r="CV1" s="617"/>
      <c r="CW1" s="617"/>
      <c r="CX1" s="617"/>
      <c r="CY1" s="617"/>
      <c r="CZ1" s="617"/>
      <c r="DA1" s="617"/>
      <c r="DB1" s="617"/>
      <c r="DC1" s="617"/>
      <c r="DD1" s="617"/>
      <c r="DE1" s="617"/>
      <c r="DF1" s="617"/>
      <c r="DG1" s="617"/>
      <c r="DH1" s="617"/>
      <c r="DI1" s="617"/>
      <c r="DJ1" s="159"/>
      <c r="DK1" s="159"/>
      <c r="DL1" s="159"/>
      <c r="DM1" s="159"/>
      <c r="DN1" s="159"/>
      <c r="DO1" s="159"/>
    </row>
    <row r="2" spans="1:119" ht="24.75" thickBot="1" x14ac:dyDescent="0.2">
      <c r="A2" s="158"/>
      <c r="B2" s="161" t="s">
        <v>79</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
      <c r="A3" s="159"/>
      <c r="B3" s="618" t="s">
        <v>80</v>
      </c>
      <c r="C3" s="589"/>
      <c r="D3" s="590"/>
      <c r="E3" s="590"/>
      <c r="F3" s="590"/>
      <c r="G3" s="590"/>
      <c r="H3" s="590"/>
      <c r="I3" s="590"/>
      <c r="J3" s="590"/>
      <c r="K3" s="590"/>
      <c r="L3" s="590" t="s">
        <v>81</v>
      </c>
      <c r="M3" s="590"/>
      <c r="N3" s="590"/>
      <c r="O3" s="590"/>
      <c r="P3" s="590"/>
      <c r="Q3" s="590"/>
      <c r="R3" s="591"/>
      <c r="S3" s="591"/>
      <c r="T3" s="591"/>
      <c r="U3" s="591"/>
      <c r="V3" s="592"/>
      <c r="W3" s="620" t="s">
        <v>82</v>
      </c>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c r="AY3" s="622"/>
      <c r="AZ3" s="486" t="s">
        <v>2</v>
      </c>
      <c r="BA3" s="487"/>
      <c r="BB3" s="487"/>
      <c r="BC3" s="487"/>
      <c r="BD3" s="487"/>
      <c r="BE3" s="487"/>
      <c r="BF3" s="487"/>
      <c r="BG3" s="487"/>
      <c r="BH3" s="487"/>
      <c r="BI3" s="487"/>
      <c r="BJ3" s="487"/>
      <c r="BK3" s="487"/>
      <c r="BL3" s="487"/>
      <c r="BM3" s="623"/>
      <c r="BN3" s="587" t="s">
        <v>83</v>
      </c>
      <c r="BO3" s="588"/>
      <c r="BP3" s="588"/>
      <c r="BQ3" s="588"/>
      <c r="BR3" s="588"/>
      <c r="BS3" s="588"/>
      <c r="BT3" s="588"/>
      <c r="BU3" s="624"/>
      <c r="BV3" s="587" t="s">
        <v>84</v>
      </c>
      <c r="BW3" s="588"/>
      <c r="BX3" s="588"/>
      <c r="BY3" s="588"/>
      <c r="BZ3" s="588"/>
      <c r="CA3" s="588"/>
      <c r="CB3" s="588"/>
      <c r="CC3" s="624"/>
      <c r="CD3" s="486" t="s">
        <v>2</v>
      </c>
      <c r="CE3" s="487"/>
      <c r="CF3" s="487"/>
      <c r="CG3" s="487"/>
      <c r="CH3" s="487"/>
      <c r="CI3" s="487"/>
      <c r="CJ3" s="487"/>
      <c r="CK3" s="487"/>
      <c r="CL3" s="487"/>
      <c r="CM3" s="487"/>
      <c r="CN3" s="487"/>
      <c r="CO3" s="487"/>
      <c r="CP3" s="487"/>
      <c r="CQ3" s="487"/>
      <c r="CR3" s="487"/>
      <c r="CS3" s="623"/>
      <c r="CT3" s="587" t="s">
        <v>85</v>
      </c>
      <c r="CU3" s="588"/>
      <c r="CV3" s="588"/>
      <c r="CW3" s="588"/>
      <c r="CX3" s="588"/>
      <c r="CY3" s="588"/>
      <c r="CZ3" s="588"/>
      <c r="DA3" s="624"/>
      <c r="DB3" s="587" t="s">
        <v>86</v>
      </c>
      <c r="DC3" s="588"/>
      <c r="DD3" s="588"/>
      <c r="DE3" s="588"/>
      <c r="DF3" s="588"/>
      <c r="DG3" s="588"/>
      <c r="DH3" s="588"/>
      <c r="DI3" s="624"/>
      <c r="DJ3" s="158"/>
      <c r="DK3" s="158"/>
      <c r="DL3" s="158"/>
      <c r="DM3" s="158"/>
      <c r="DN3" s="158"/>
      <c r="DO3" s="158"/>
    </row>
    <row r="4" spans="1:119" ht="18.75" customHeight="1" x14ac:dyDescent="0.15">
      <c r="A4" s="159"/>
      <c r="B4" s="619"/>
      <c r="C4" s="577"/>
      <c r="D4" s="593"/>
      <c r="E4" s="593"/>
      <c r="F4" s="593"/>
      <c r="G4" s="593"/>
      <c r="H4" s="593"/>
      <c r="I4" s="593"/>
      <c r="J4" s="593"/>
      <c r="K4" s="593"/>
      <c r="L4" s="593"/>
      <c r="M4" s="593"/>
      <c r="N4" s="593"/>
      <c r="O4" s="593"/>
      <c r="P4" s="593"/>
      <c r="Q4" s="593"/>
      <c r="R4" s="594"/>
      <c r="S4" s="594"/>
      <c r="T4" s="594"/>
      <c r="U4" s="594"/>
      <c r="V4" s="595"/>
      <c r="W4" s="539" t="s">
        <v>87</v>
      </c>
      <c r="X4" s="540"/>
      <c r="Y4" s="541"/>
      <c r="Z4" s="548" t="s">
        <v>2</v>
      </c>
      <c r="AA4" s="549"/>
      <c r="AB4" s="549"/>
      <c r="AC4" s="549"/>
      <c r="AD4" s="549"/>
      <c r="AE4" s="549"/>
      <c r="AF4" s="549"/>
      <c r="AG4" s="549"/>
      <c r="AH4" s="550"/>
      <c r="AI4" s="548" t="s">
        <v>88</v>
      </c>
      <c r="AJ4" s="598"/>
      <c r="AK4" s="598"/>
      <c r="AL4" s="598"/>
      <c r="AM4" s="598"/>
      <c r="AN4" s="598"/>
      <c r="AO4" s="598"/>
      <c r="AP4" s="599"/>
      <c r="AQ4" s="554" t="s">
        <v>89</v>
      </c>
      <c r="AR4" s="555"/>
      <c r="AS4" s="598"/>
      <c r="AT4" s="598"/>
      <c r="AU4" s="598"/>
      <c r="AV4" s="598"/>
      <c r="AW4" s="598"/>
      <c r="AX4" s="598"/>
      <c r="AY4" s="603"/>
      <c r="AZ4" s="460" t="s">
        <v>90</v>
      </c>
      <c r="BA4" s="461"/>
      <c r="BB4" s="461"/>
      <c r="BC4" s="461"/>
      <c r="BD4" s="461"/>
      <c r="BE4" s="461"/>
      <c r="BF4" s="461"/>
      <c r="BG4" s="461"/>
      <c r="BH4" s="461"/>
      <c r="BI4" s="461"/>
      <c r="BJ4" s="461"/>
      <c r="BK4" s="461"/>
      <c r="BL4" s="461"/>
      <c r="BM4" s="462"/>
      <c r="BN4" s="463">
        <v>492818320</v>
      </c>
      <c r="BO4" s="464"/>
      <c r="BP4" s="464"/>
      <c r="BQ4" s="464"/>
      <c r="BR4" s="464"/>
      <c r="BS4" s="464"/>
      <c r="BT4" s="464"/>
      <c r="BU4" s="465"/>
      <c r="BV4" s="463">
        <v>446907282</v>
      </c>
      <c r="BW4" s="464"/>
      <c r="BX4" s="464"/>
      <c r="BY4" s="464"/>
      <c r="BZ4" s="464"/>
      <c r="CA4" s="464"/>
      <c r="CB4" s="464"/>
      <c r="CC4" s="465"/>
      <c r="CD4" s="572" t="s">
        <v>91</v>
      </c>
      <c r="CE4" s="573"/>
      <c r="CF4" s="573"/>
      <c r="CG4" s="573"/>
      <c r="CH4" s="573"/>
      <c r="CI4" s="573"/>
      <c r="CJ4" s="573"/>
      <c r="CK4" s="573"/>
      <c r="CL4" s="573"/>
      <c r="CM4" s="573"/>
      <c r="CN4" s="573"/>
      <c r="CO4" s="573"/>
      <c r="CP4" s="573"/>
      <c r="CQ4" s="573"/>
      <c r="CR4" s="573"/>
      <c r="CS4" s="574"/>
      <c r="CT4" s="625">
        <v>3.7</v>
      </c>
      <c r="CU4" s="626"/>
      <c r="CV4" s="626"/>
      <c r="CW4" s="626"/>
      <c r="CX4" s="626"/>
      <c r="CY4" s="626"/>
      <c r="CZ4" s="626"/>
      <c r="DA4" s="627"/>
      <c r="DB4" s="625">
        <v>2</v>
      </c>
      <c r="DC4" s="626"/>
      <c r="DD4" s="626"/>
      <c r="DE4" s="626"/>
      <c r="DF4" s="626"/>
      <c r="DG4" s="626"/>
      <c r="DH4" s="626"/>
      <c r="DI4" s="627"/>
      <c r="DJ4" s="158"/>
      <c r="DK4" s="158"/>
      <c r="DL4" s="158"/>
      <c r="DM4" s="158"/>
      <c r="DN4" s="158"/>
      <c r="DO4" s="158"/>
    </row>
    <row r="5" spans="1:119" ht="18.75" customHeight="1" thickBot="1" x14ac:dyDescent="0.2">
      <c r="A5" s="159"/>
      <c r="B5" s="619"/>
      <c r="C5" s="577"/>
      <c r="D5" s="593"/>
      <c r="E5" s="593"/>
      <c r="F5" s="593"/>
      <c r="G5" s="593"/>
      <c r="H5" s="593"/>
      <c r="I5" s="593"/>
      <c r="J5" s="593"/>
      <c r="K5" s="593"/>
      <c r="L5" s="596"/>
      <c r="M5" s="596"/>
      <c r="N5" s="596"/>
      <c r="O5" s="596"/>
      <c r="P5" s="596"/>
      <c r="Q5" s="596"/>
      <c r="R5" s="551"/>
      <c r="S5" s="551"/>
      <c r="T5" s="551"/>
      <c r="U5" s="551"/>
      <c r="V5" s="597"/>
      <c r="W5" s="542"/>
      <c r="X5" s="543"/>
      <c r="Y5" s="544"/>
      <c r="Z5" s="551"/>
      <c r="AA5" s="552"/>
      <c r="AB5" s="552"/>
      <c r="AC5" s="552"/>
      <c r="AD5" s="552"/>
      <c r="AE5" s="552"/>
      <c r="AF5" s="552"/>
      <c r="AG5" s="552"/>
      <c r="AH5" s="553"/>
      <c r="AI5" s="600"/>
      <c r="AJ5" s="601"/>
      <c r="AK5" s="601"/>
      <c r="AL5" s="601"/>
      <c r="AM5" s="601"/>
      <c r="AN5" s="601"/>
      <c r="AO5" s="601"/>
      <c r="AP5" s="602"/>
      <c r="AQ5" s="600"/>
      <c r="AR5" s="601"/>
      <c r="AS5" s="601"/>
      <c r="AT5" s="601"/>
      <c r="AU5" s="601"/>
      <c r="AV5" s="601"/>
      <c r="AW5" s="601"/>
      <c r="AX5" s="601"/>
      <c r="AY5" s="604"/>
      <c r="AZ5" s="466" t="s">
        <v>92</v>
      </c>
      <c r="BA5" s="467"/>
      <c r="BB5" s="467"/>
      <c r="BC5" s="467"/>
      <c r="BD5" s="467"/>
      <c r="BE5" s="467"/>
      <c r="BF5" s="467"/>
      <c r="BG5" s="467"/>
      <c r="BH5" s="467"/>
      <c r="BI5" s="467"/>
      <c r="BJ5" s="467"/>
      <c r="BK5" s="467"/>
      <c r="BL5" s="467"/>
      <c r="BM5" s="468"/>
      <c r="BN5" s="469">
        <v>478524231</v>
      </c>
      <c r="BO5" s="470"/>
      <c r="BP5" s="470"/>
      <c r="BQ5" s="470"/>
      <c r="BR5" s="470"/>
      <c r="BS5" s="470"/>
      <c r="BT5" s="470"/>
      <c r="BU5" s="471"/>
      <c r="BV5" s="469">
        <v>436102474</v>
      </c>
      <c r="BW5" s="470"/>
      <c r="BX5" s="470"/>
      <c r="BY5" s="470"/>
      <c r="BZ5" s="470"/>
      <c r="CA5" s="470"/>
      <c r="CB5" s="470"/>
      <c r="CC5" s="471"/>
      <c r="CD5" s="516" t="s">
        <v>93</v>
      </c>
      <c r="CE5" s="517"/>
      <c r="CF5" s="517"/>
      <c r="CG5" s="517"/>
      <c r="CH5" s="517"/>
      <c r="CI5" s="517"/>
      <c r="CJ5" s="517"/>
      <c r="CK5" s="517"/>
      <c r="CL5" s="517"/>
      <c r="CM5" s="517"/>
      <c r="CN5" s="517"/>
      <c r="CO5" s="517"/>
      <c r="CP5" s="517"/>
      <c r="CQ5" s="517"/>
      <c r="CR5" s="517"/>
      <c r="CS5" s="518"/>
      <c r="CT5" s="448">
        <v>96</v>
      </c>
      <c r="CU5" s="449"/>
      <c r="CV5" s="449"/>
      <c r="CW5" s="449"/>
      <c r="CX5" s="449"/>
      <c r="CY5" s="449"/>
      <c r="CZ5" s="449"/>
      <c r="DA5" s="450"/>
      <c r="DB5" s="448">
        <v>96.8</v>
      </c>
      <c r="DC5" s="449"/>
      <c r="DD5" s="449"/>
      <c r="DE5" s="449"/>
      <c r="DF5" s="449"/>
      <c r="DG5" s="449"/>
      <c r="DH5" s="449"/>
      <c r="DI5" s="450"/>
      <c r="DJ5" s="158"/>
      <c r="DK5" s="158"/>
      <c r="DL5" s="158"/>
      <c r="DM5" s="158"/>
      <c r="DN5" s="158"/>
      <c r="DO5" s="158"/>
    </row>
    <row r="6" spans="1:119" ht="18.75" customHeight="1" x14ac:dyDescent="0.15">
      <c r="A6" s="159"/>
      <c r="B6" s="587" t="s">
        <v>94</v>
      </c>
      <c r="C6" s="588"/>
      <c r="D6" s="588"/>
      <c r="E6" s="588"/>
      <c r="F6" s="588"/>
      <c r="G6" s="588"/>
      <c r="H6" s="588"/>
      <c r="I6" s="588"/>
      <c r="J6" s="588"/>
      <c r="K6" s="589"/>
      <c r="L6" s="590" t="s">
        <v>95</v>
      </c>
      <c r="M6" s="590"/>
      <c r="N6" s="590"/>
      <c r="O6" s="590"/>
      <c r="P6" s="590"/>
      <c r="Q6" s="590"/>
      <c r="R6" s="591"/>
      <c r="S6" s="591"/>
      <c r="T6" s="591"/>
      <c r="U6" s="591"/>
      <c r="V6" s="592"/>
      <c r="W6" s="542"/>
      <c r="X6" s="543"/>
      <c r="Y6" s="544"/>
      <c r="Z6" s="569" t="s">
        <v>96</v>
      </c>
      <c r="AA6" s="570"/>
      <c r="AB6" s="570"/>
      <c r="AC6" s="570"/>
      <c r="AD6" s="570"/>
      <c r="AE6" s="570"/>
      <c r="AF6" s="570"/>
      <c r="AG6" s="570"/>
      <c r="AH6" s="571"/>
      <c r="AI6" s="494">
        <v>1</v>
      </c>
      <c r="AJ6" s="495"/>
      <c r="AK6" s="495"/>
      <c r="AL6" s="495"/>
      <c r="AM6" s="495"/>
      <c r="AN6" s="495"/>
      <c r="AO6" s="495"/>
      <c r="AP6" s="496"/>
      <c r="AQ6" s="494">
        <v>12850</v>
      </c>
      <c r="AR6" s="495"/>
      <c r="AS6" s="495"/>
      <c r="AT6" s="495"/>
      <c r="AU6" s="495"/>
      <c r="AV6" s="495"/>
      <c r="AW6" s="495"/>
      <c r="AX6" s="495"/>
      <c r="AY6" s="497"/>
      <c r="AZ6" s="466" t="s">
        <v>97</v>
      </c>
      <c r="BA6" s="467"/>
      <c r="BB6" s="467"/>
      <c r="BC6" s="467"/>
      <c r="BD6" s="467"/>
      <c r="BE6" s="467"/>
      <c r="BF6" s="467"/>
      <c r="BG6" s="467"/>
      <c r="BH6" s="467"/>
      <c r="BI6" s="467"/>
      <c r="BJ6" s="467"/>
      <c r="BK6" s="467"/>
      <c r="BL6" s="467"/>
      <c r="BM6" s="468"/>
      <c r="BN6" s="469">
        <v>14294089</v>
      </c>
      <c r="BO6" s="470"/>
      <c r="BP6" s="470"/>
      <c r="BQ6" s="470"/>
      <c r="BR6" s="470"/>
      <c r="BS6" s="470"/>
      <c r="BT6" s="470"/>
      <c r="BU6" s="471"/>
      <c r="BV6" s="469">
        <v>10804808</v>
      </c>
      <c r="BW6" s="470"/>
      <c r="BX6" s="470"/>
      <c r="BY6" s="470"/>
      <c r="BZ6" s="470"/>
      <c r="CA6" s="470"/>
      <c r="CB6" s="470"/>
      <c r="CC6" s="471"/>
      <c r="CD6" s="516" t="s">
        <v>98</v>
      </c>
      <c r="CE6" s="517"/>
      <c r="CF6" s="517"/>
      <c r="CG6" s="517"/>
      <c r="CH6" s="517"/>
      <c r="CI6" s="517"/>
      <c r="CJ6" s="517"/>
      <c r="CK6" s="517"/>
      <c r="CL6" s="517"/>
      <c r="CM6" s="517"/>
      <c r="CN6" s="517"/>
      <c r="CO6" s="517"/>
      <c r="CP6" s="517"/>
      <c r="CQ6" s="517"/>
      <c r="CR6" s="517"/>
      <c r="CS6" s="518"/>
      <c r="CT6" s="614">
        <v>103.5</v>
      </c>
      <c r="CU6" s="615"/>
      <c r="CV6" s="615"/>
      <c r="CW6" s="615"/>
      <c r="CX6" s="615"/>
      <c r="CY6" s="615"/>
      <c r="CZ6" s="615"/>
      <c r="DA6" s="616"/>
      <c r="DB6" s="614">
        <v>104.1</v>
      </c>
      <c r="DC6" s="615"/>
      <c r="DD6" s="615"/>
      <c r="DE6" s="615"/>
      <c r="DF6" s="615"/>
      <c r="DG6" s="615"/>
      <c r="DH6" s="615"/>
      <c r="DI6" s="616"/>
      <c r="DJ6" s="158"/>
      <c r="DK6" s="158"/>
      <c r="DL6" s="158"/>
      <c r="DM6" s="158"/>
      <c r="DN6" s="158"/>
      <c r="DO6" s="158"/>
    </row>
    <row r="7" spans="1:119" ht="18.75" customHeight="1" x14ac:dyDescent="0.15">
      <c r="A7" s="159"/>
      <c r="B7" s="576"/>
      <c r="C7" s="439"/>
      <c r="D7" s="439"/>
      <c r="E7" s="439"/>
      <c r="F7" s="439"/>
      <c r="G7" s="439"/>
      <c r="H7" s="439"/>
      <c r="I7" s="439"/>
      <c r="J7" s="439"/>
      <c r="K7" s="577"/>
      <c r="L7" s="593"/>
      <c r="M7" s="593"/>
      <c r="N7" s="593"/>
      <c r="O7" s="593"/>
      <c r="P7" s="593"/>
      <c r="Q7" s="593"/>
      <c r="R7" s="594"/>
      <c r="S7" s="594"/>
      <c r="T7" s="594"/>
      <c r="U7" s="594"/>
      <c r="V7" s="595"/>
      <c r="W7" s="542"/>
      <c r="X7" s="543"/>
      <c r="Y7" s="544"/>
      <c r="Z7" s="569" t="s">
        <v>99</v>
      </c>
      <c r="AA7" s="570"/>
      <c r="AB7" s="570"/>
      <c r="AC7" s="570"/>
      <c r="AD7" s="570"/>
      <c r="AE7" s="570"/>
      <c r="AF7" s="570"/>
      <c r="AG7" s="570"/>
      <c r="AH7" s="571"/>
      <c r="AI7" s="494">
        <v>1</v>
      </c>
      <c r="AJ7" s="495"/>
      <c r="AK7" s="495"/>
      <c r="AL7" s="495"/>
      <c r="AM7" s="495"/>
      <c r="AN7" s="495"/>
      <c r="AO7" s="495"/>
      <c r="AP7" s="496"/>
      <c r="AQ7" s="494">
        <v>9800</v>
      </c>
      <c r="AR7" s="495"/>
      <c r="AS7" s="495"/>
      <c r="AT7" s="495"/>
      <c r="AU7" s="495"/>
      <c r="AV7" s="495"/>
      <c r="AW7" s="495"/>
      <c r="AX7" s="495"/>
      <c r="AY7" s="497"/>
      <c r="AZ7" s="466" t="s">
        <v>100</v>
      </c>
      <c r="BA7" s="467"/>
      <c r="BB7" s="467"/>
      <c r="BC7" s="467"/>
      <c r="BD7" s="467"/>
      <c r="BE7" s="467"/>
      <c r="BF7" s="467"/>
      <c r="BG7" s="467"/>
      <c r="BH7" s="467"/>
      <c r="BI7" s="467"/>
      <c r="BJ7" s="467"/>
      <c r="BK7" s="467"/>
      <c r="BL7" s="467"/>
      <c r="BM7" s="468"/>
      <c r="BN7" s="469">
        <v>4512650</v>
      </c>
      <c r="BO7" s="470"/>
      <c r="BP7" s="470"/>
      <c r="BQ7" s="470"/>
      <c r="BR7" s="470"/>
      <c r="BS7" s="470"/>
      <c r="BT7" s="470"/>
      <c r="BU7" s="471"/>
      <c r="BV7" s="469">
        <v>5548714</v>
      </c>
      <c r="BW7" s="470"/>
      <c r="BX7" s="470"/>
      <c r="BY7" s="470"/>
      <c r="BZ7" s="470"/>
      <c r="CA7" s="470"/>
      <c r="CB7" s="470"/>
      <c r="CC7" s="471"/>
      <c r="CD7" s="516" t="s">
        <v>101</v>
      </c>
      <c r="CE7" s="517"/>
      <c r="CF7" s="517"/>
      <c r="CG7" s="517"/>
      <c r="CH7" s="517"/>
      <c r="CI7" s="517"/>
      <c r="CJ7" s="517"/>
      <c r="CK7" s="517"/>
      <c r="CL7" s="517"/>
      <c r="CM7" s="517"/>
      <c r="CN7" s="517"/>
      <c r="CO7" s="517"/>
      <c r="CP7" s="517"/>
      <c r="CQ7" s="517"/>
      <c r="CR7" s="517"/>
      <c r="CS7" s="518"/>
      <c r="CT7" s="469">
        <v>261686857</v>
      </c>
      <c r="CU7" s="470"/>
      <c r="CV7" s="470"/>
      <c r="CW7" s="470"/>
      <c r="CX7" s="470"/>
      <c r="CY7" s="470"/>
      <c r="CZ7" s="470"/>
      <c r="DA7" s="471"/>
      <c r="DB7" s="469">
        <v>258631154</v>
      </c>
      <c r="DC7" s="470"/>
      <c r="DD7" s="470"/>
      <c r="DE7" s="470"/>
      <c r="DF7" s="470"/>
      <c r="DG7" s="470"/>
      <c r="DH7" s="470"/>
      <c r="DI7" s="471"/>
      <c r="DJ7" s="158"/>
      <c r="DK7" s="158"/>
      <c r="DL7" s="158"/>
      <c r="DM7" s="158"/>
      <c r="DN7" s="158"/>
      <c r="DO7" s="158"/>
    </row>
    <row r="8" spans="1:119" ht="18.75" customHeight="1" thickBot="1" x14ac:dyDescent="0.2">
      <c r="A8" s="159"/>
      <c r="B8" s="578"/>
      <c r="C8" s="579"/>
      <c r="D8" s="579"/>
      <c r="E8" s="579"/>
      <c r="F8" s="579"/>
      <c r="G8" s="579"/>
      <c r="H8" s="579"/>
      <c r="I8" s="579"/>
      <c r="J8" s="579"/>
      <c r="K8" s="580"/>
      <c r="L8" s="596"/>
      <c r="M8" s="596"/>
      <c r="N8" s="596"/>
      <c r="O8" s="596"/>
      <c r="P8" s="596"/>
      <c r="Q8" s="596"/>
      <c r="R8" s="551"/>
      <c r="S8" s="551"/>
      <c r="T8" s="551"/>
      <c r="U8" s="551"/>
      <c r="V8" s="597"/>
      <c r="W8" s="542"/>
      <c r="X8" s="543"/>
      <c r="Y8" s="544"/>
      <c r="Z8" s="569" t="s">
        <v>102</v>
      </c>
      <c r="AA8" s="570"/>
      <c r="AB8" s="570"/>
      <c r="AC8" s="570"/>
      <c r="AD8" s="570"/>
      <c r="AE8" s="570"/>
      <c r="AF8" s="570"/>
      <c r="AG8" s="570"/>
      <c r="AH8" s="571"/>
      <c r="AI8" s="494">
        <v>1</v>
      </c>
      <c r="AJ8" s="495"/>
      <c r="AK8" s="495"/>
      <c r="AL8" s="495"/>
      <c r="AM8" s="495"/>
      <c r="AN8" s="495"/>
      <c r="AO8" s="495"/>
      <c r="AP8" s="496"/>
      <c r="AQ8" s="494">
        <v>8100</v>
      </c>
      <c r="AR8" s="495"/>
      <c r="AS8" s="495"/>
      <c r="AT8" s="495"/>
      <c r="AU8" s="495"/>
      <c r="AV8" s="495"/>
      <c r="AW8" s="495"/>
      <c r="AX8" s="495"/>
      <c r="AY8" s="497"/>
      <c r="AZ8" s="466" t="s">
        <v>103</v>
      </c>
      <c r="BA8" s="467"/>
      <c r="BB8" s="467"/>
      <c r="BC8" s="467"/>
      <c r="BD8" s="467"/>
      <c r="BE8" s="467"/>
      <c r="BF8" s="467"/>
      <c r="BG8" s="467"/>
      <c r="BH8" s="467"/>
      <c r="BI8" s="467"/>
      <c r="BJ8" s="467"/>
      <c r="BK8" s="467"/>
      <c r="BL8" s="467"/>
      <c r="BM8" s="468"/>
      <c r="BN8" s="469">
        <v>9781439</v>
      </c>
      <c r="BO8" s="470"/>
      <c r="BP8" s="470"/>
      <c r="BQ8" s="470"/>
      <c r="BR8" s="470"/>
      <c r="BS8" s="470"/>
      <c r="BT8" s="470"/>
      <c r="BU8" s="471"/>
      <c r="BV8" s="469">
        <v>5256094</v>
      </c>
      <c r="BW8" s="470"/>
      <c r="BX8" s="470"/>
      <c r="BY8" s="470"/>
      <c r="BZ8" s="470"/>
      <c r="CA8" s="470"/>
      <c r="CB8" s="470"/>
      <c r="CC8" s="471"/>
      <c r="CD8" s="516" t="s">
        <v>104</v>
      </c>
      <c r="CE8" s="517"/>
      <c r="CF8" s="517"/>
      <c r="CG8" s="517"/>
      <c r="CH8" s="517"/>
      <c r="CI8" s="517"/>
      <c r="CJ8" s="517"/>
      <c r="CK8" s="517"/>
      <c r="CL8" s="517"/>
      <c r="CM8" s="517"/>
      <c r="CN8" s="517"/>
      <c r="CO8" s="517"/>
      <c r="CP8" s="517"/>
      <c r="CQ8" s="517"/>
      <c r="CR8" s="517"/>
      <c r="CS8" s="518"/>
      <c r="CT8" s="611">
        <v>0.48747000000000001</v>
      </c>
      <c r="CU8" s="612"/>
      <c r="CV8" s="612"/>
      <c r="CW8" s="612"/>
      <c r="CX8" s="612"/>
      <c r="CY8" s="612"/>
      <c r="CZ8" s="612"/>
      <c r="DA8" s="613"/>
      <c r="DB8" s="611">
        <v>0.49002000000000001</v>
      </c>
      <c r="DC8" s="612"/>
      <c r="DD8" s="612"/>
      <c r="DE8" s="612"/>
      <c r="DF8" s="612"/>
      <c r="DG8" s="612"/>
      <c r="DH8" s="612"/>
      <c r="DI8" s="613"/>
      <c r="DJ8" s="158"/>
      <c r="DK8" s="158"/>
      <c r="DL8" s="158"/>
      <c r="DM8" s="158"/>
      <c r="DN8" s="158"/>
      <c r="DO8" s="158"/>
    </row>
    <row r="9" spans="1:119" ht="18.75" customHeight="1" thickBot="1" x14ac:dyDescent="0.2">
      <c r="A9" s="159"/>
      <c r="B9" s="575" t="s">
        <v>105</v>
      </c>
      <c r="C9" s="549"/>
      <c r="D9" s="549"/>
      <c r="E9" s="549"/>
      <c r="F9" s="549"/>
      <c r="G9" s="549"/>
      <c r="H9" s="549"/>
      <c r="I9" s="549"/>
      <c r="J9" s="549"/>
      <c r="K9" s="550"/>
      <c r="L9" s="581" t="s">
        <v>106</v>
      </c>
      <c r="M9" s="582"/>
      <c r="N9" s="582"/>
      <c r="O9" s="582"/>
      <c r="P9" s="582"/>
      <c r="Q9" s="583"/>
      <c r="R9" s="584">
        <v>950244</v>
      </c>
      <c r="S9" s="585"/>
      <c r="T9" s="585"/>
      <c r="U9" s="585"/>
      <c r="V9" s="586"/>
      <c r="W9" s="542"/>
      <c r="X9" s="543"/>
      <c r="Y9" s="544"/>
      <c r="Z9" s="569" t="s">
        <v>107</v>
      </c>
      <c r="AA9" s="570"/>
      <c r="AB9" s="570"/>
      <c r="AC9" s="570"/>
      <c r="AD9" s="570"/>
      <c r="AE9" s="570"/>
      <c r="AF9" s="570"/>
      <c r="AG9" s="570"/>
      <c r="AH9" s="571"/>
      <c r="AI9" s="494">
        <v>1</v>
      </c>
      <c r="AJ9" s="495"/>
      <c r="AK9" s="495"/>
      <c r="AL9" s="495"/>
      <c r="AM9" s="495"/>
      <c r="AN9" s="495"/>
      <c r="AO9" s="495"/>
      <c r="AP9" s="496"/>
      <c r="AQ9" s="494">
        <v>9400</v>
      </c>
      <c r="AR9" s="495"/>
      <c r="AS9" s="495"/>
      <c r="AT9" s="495"/>
      <c r="AU9" s="495"/>
      <c r="AV9" s="495"/>
      <c r="AW9" s="495"/>
      <c r="AX9" s="495"/>
      <c r="AY9" s="497"/>
      <c r="AZ9" s="466" t="s">
        <v>108</v>
      </c>
      <c r="BA9" s="467"/>
      <c r="BB9" s="467"/>
      <c r="BC9" s="467"/>
      <c r="BD9" s="467"/>
      <c r="BE9" s="467"/>
      <c r="BF9" s="467"/>
      <c r="BG9" s="467"/>
      <c r="BH9" s="467"/>
      <c r="BI9" s="467"/>
      <c r="BJ9" s="467"/>
      <c r="BK9" s="467"/>
      <c r="BL9" s="467"/>
      <c r="BM9" s="468"/>
      <c r="BN9" s="469">
        <v>4525345</v>
      </c>
      <c r="BO9" s="470"/>
      <c r="BP9" s="470"/>
      <c r="BQ9" s="470"/>
      <c r="BR9" s="470"/>
      <c r="BS9" s="470"/>
      <c r="BT9" s="470"/>
      <c r="BU9" s="471"/>
      <c r="BV9" s="469">
        <v>897197</v>
      </c>
      <c r="BW9" s="470"/>
      <c r="BX9" s="470"/>
      <c r="BY9" s="470"/>
      <c r="BZ9" s="470"/>
      <c r="CA9" s="470"/>
      <c r="CB9" s="470"/>
      <c r="CC9" s="471"/>
      <c r="CD9" s="440" t="s">
        <v>109</v>
      </c>
      <c r="CE9" s="441"/>
      <c r="CF9" s="441"/>
      <c r="CG9" s="441"/>
      <c r="CH9" s="441"/>
      <c r="CI9" s="441"/>
      <c r="CJ9" s="441"/>
      <c r="CK9" s="441"/>
      <c r="CL9" s="441"/>
      <c r="CM9" s="441"/>
      <c r="CN9" s="441"/>
      <c r="CO9" s="441"/>
      <c r="CP9" s="441"/>
      <c r="CQ9" s="441"/>
      <c r="CR9" s="441"/>
      <c r="CS9" s="442"/>
      <c r="CT9" s="448">
        <v>18.5</v>
      </c>
      <c r="CU9" s="449"/>
      <c r="CV9" s="449"/>
      <c r="CW9" s="449"/>
      <c r="CX9" s="449"/>
      <c r="CY9" s="449"/>
      <c r="CZ9" s="449"/>
      <c r="DA9" s="450"/>
      <c r="DB9" s="448">
        <v>19.8</v>
      </c>
      <c r="DC9" s="449"/>
      <c r="DD9" s="449"/>
      <c r="DE9" s="449"/>
      <c r="DF9" s="449"/>
      <c r="DG9" s="449"/>
      <c r="DH9" s="449"/>
      <c r="DI9" s="450"/>
      <c r="DJ9" s="158"/>
      <c r="DK9" s="158"/>
      <c r="DL9" s="158"/>
      <c r="DM9" s="158"/>
      <c r="DN9" s="158"/>
      <c r="DO9" s="158"/>
    </row>
    <row r="10" spans="1:119" ht="18.75" customHeight="1" x14ac:dyDescent="0.15">
      <c r="A10" s="159"/>
      <c r="B10" s="576"/>
      <c r="C10" s="439"/>
      <c r="D10" s="439"/>
      <c r="E10" s="439"/>
      <c r="F10" s="439"/>
      <c r="G10" s="439"/>
      <c r="H10" s="439"/>
      <c r="I10" s="439"/>
      <c r="J10" s="439"/>
      <c r="K10" s="577"/>
      <c r="L10" s="491" t="s">
        <v>110</v>
      </c>
      <c r="M10" s="492"/>
      <c r="N10" s="492"/>
      <c r="O10" s="492"/>
      <c r="P10" s="492"/>
      <c r="Q10" s="493"/>
      <c r="R10" s="494">
        <v>976263</v>
      </c>
      <c r="S10" s="495"/>
      <c r="T10" s="495"/>
      <c r="U10" s="495"/>
      <c r="V10" s="497"/>
      <c r="W10" s="542"/>
      <c r="X10" s="543"/>
      <c r="Y10" s="544"/>
      <c r="Z10" s="569" t="s">
        <v>111</v>
      </c>
      <c r="AA10" s="570"/>
      <c r="AB10" s="570"/>
      <c r="AC10" s="570"/>
      <c r="AD10" s="570"/>
      <c r="AE10" s="570"/>
      <c r="AF10" s="570"/>
      <c r="AG10" s="570"/>
      <c r="AH10" s="571"/>
      <c r="AI10" s="494">
        <v>1</v>
      </c>
      <c r="AJ10" s="495"/>
      <c r="AK10" s="495"/>
      <c r="AL10" s="495"/>
      <c r="AM10" s="495"/>
      <c r="AN10" s="495"/>
      <c r="AO10" s="495"/>
      <c r="AP10" s="496"/>
      <c r="AQ10" s="494">
        <v>8500</v>
      </c>
      <c r="AR10" s="495"/>
      <c r="AS10" s="495"/>
      <c r="AT10" s="495"/>
      <c r="AU10" s="495"/>
      <c r="AV10" s="495"/>
      <c r="AW10" s="495"/>
      <c r="AX10" s="495"/>
      <c r="AY10" s="497"/>
      <c r="AZ10" s="466" t="s">
        <v>112</v>
      </c>
      <c r="BA10" s="467"/>
      <c r="BB10" s="467"/>
      <c r="BC10" s="467"/>
      <c r="BD10" s="467"/>
      <c r="BE10" s="467"/>
      <c r="BF10" s="467"/>
      <c r="BG10" s="467"/>
      <c r="BH10" s="467"/>
      <c r="BI10" s="467"/>
      <c r="BJ10" s="467"/>
      <c r="BK10" s="467"/>
      <c r="BL10" s="467"/>
      <c r="BM10" s="468"/>
      <c r="BN10" s="469">
        <v>2564946</v>
      </c>
      <c r="BO10" s="470"/>
      <c r="BP10" s="470"/>
      <c r="BQ10" s="470"/>
      <c r="BR10" s="470"/>
      <c r="BS10" s="470"/>
      <c r="BT10" s="470"/>
      <c r="BU10" s="471"/>
      <c r="BV10" s="469">
        <v>2126127</v>
      </c>
      <c r="BW10" s="470"/>
      <c r="BX10" s="470"/>
      <c r="BY10" s="470"/>
      <c r="BZ10" s="470"/>
      <c r="CA10" s="470"/>
      <c r="CB10" s="470"/>
      <c r="CC10" s="471"/>
      <c r="CD10" s="572" t="s">
        <v>113</v>
      </c>
      <c r="CE10" s="573"/>
      <c r="CF10" s="573"/>
      <c r="CG10" s="573"/>
      <c r="CH10" s="573"/>
      <c r="CI10" s="573"/>
      <c r="CJ10" s="573"/>
      <c r="CK10" s="573"/>
      <c r="CL10" s="573"/>
      <c r="CM10" s="573"/>
      <c r="CN10" s="573"/>
      <c r="CO10" s="573"/>
      <c r="CP10" s="573"/>
      <c r="CQ10" s="573"/>
      <c r="CR10" s="573"/>
      <c r="CS10" s="574"/>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
      <c r="A11" s="159"/>
      <c r="B11" s="578"/>
      <c r="C11" s="579"/>
      <c r="D11" s="579"/>
      <c r="E11" s="579"/>
      <c r="F11" s="579"/>
      <c r="G11" s="579"/>
      <c r="H11" s="579"/>
      <c r="I11" s="579"/>
      <c r="J11" s="579"/>
      <c r="K11" s="580"/>
      <c r="L11" s="605" t="s">
        <v>114</v>
      </c>
      <c r="M11" s="606"/>
      <c r="N11" s="606"/>
      <c r="O11" s="606"/>
      <c r="P11" s="606"/>
      <c r="Q11" s="607"/>
      <c r="R11" s="608" t="s">
        <v>115</v>
      </c>
      <c r="S11" s="609"/>
      <c r="T11" s="609"/>
      <c r="U11" s="609"/>
      <c r="V11" s="610"/>
      <c r="W11" s="545"/>
      <c r="X11" s="546"/>
      <c r="Y11" s="547"/>
      <c r="Z11" s="569" t="s">
        <v>116</v>
      </c>
      <c r="AA11" s="570"/>
      <c r="AB11" s="570"/>
      <c r="AC11" s="570"/>
      <c r="AD11" s="570"/>
      <c r="AE11" s="570"/>
      <c r="AF11" s="570"/>
      <c r="AG11" s="570"/>
      <c r="AH11" s="571"/>
      <c r="AI11" s="494">
        <v>39</v>
      </c>
      <c r="AJ11" s="495"/>
      <c r="AK11" s="495"/>
      <c r="AL11" s="495"/>
      <c r="AM11" s="495"/>
      <c r="AN11" s="495"/>
      <c r="AO11" s="495"/>
      <c r="AP11" s="496"/>
      <c r="AQ11" s="494">
        <v>8000</v>
      </c>
      <c r="AR11" s="495"/>
      <c r="AS11" s="495"/>
      <c r="AT11" s="495"/>
      <c r="AU11" s="495"/>
      <c r="AV11" s="495"/>
      <c r="AW11" s="495"/>
      <c r="AX11" s="495"/>
      <c r="AY11" s="497"/>
      <c r="AZ11" s="466" t="s">
        <v>117</v>
      </c>
      <c r="BA11" s="467"/>
      <c r="BB11" s="467"/>
      <c r="BC11" s="467"/>
      <c r="BD11" s="467"/>
      <c r="BE11" s="467"/>
      <c r="BF11" s="467"/>
      <c r="BG11" s="467"/>
      <c r="BH11" s="467"/>
      <c r="BI11" s="467"/>
      <c r="BJ11" s="467"/>
      <c r="BK11" s="467"/>
      <c r="BL11" s="467"/>
      <c r="BM11" s="468"/>
      <c r="BN11" s="469">
        <v>0</v>
      </c>
      <c r="BO11" s="470"/>
      <c r="BP11" s="470"/>
      <c r="BQ11" s="470"/>
      <c r="BR11" s="470"/>
      <c r="BS11" s="470"/>
      <c r="BT11" s="470"/>
      <c r="BU11" s="471"/>
      <c r="BV11" s="469">
        <v>0</v>
      </c>
      <c r="BW11" s="470"/>
      <c r="BX11" s="470"/>
      <c r="BY11" s="470"/>
      <c r="BZ11" s="470"/>
      <c r="CA11" s="470"/>
      <c r="CB11" s="470"/>
      <c r="CC11" s="471"/>
      <c r="CD11" s="516" t="s">
        <v>118</v>
      </c>
      <c r="CE11" s="517"/>
      <c r="CF11" s="517"/>
      <c r="CG11" s="517"/>
      <c r="CH11" s="517"/>
      <c r="CI11" s="517"/>
      <c r="CJ11" s="517"/>
      <c r="CK11" s="517"/>
      <c r="CL11" s="517"/>
      <c r="CM11" s="517"/>
      <c r="CN11" s="517"/>
      <c r="CO11" s="517"/>
      <c r="CP11" s="517"/>
      <c r="CQ11" s="517"/>
      <c r="CR11" s="517"/>
      <c r="CS11" s="518"/>
      <c r="CT11" s="519" t="s">
        <v>119</v>
      </c>
      <c r="CU11" s="520"/>
      <c r="CV11" s="520"/>
      <c r="CW11" s="520"/>
      <c r="CX11" s="520"/>
      <c r="CY11" s="520"/>
      <c r="CZ11" s="520"/>
      <c r="DA11" s="521"/>
      <c r="DB11" s="519" t="s">
        <v>120</v>
      </c>
      <c r="DC11" s="520"/>
      <c r="DD11" s="520"/>
      <c r="DE11" s="520"/>
      <c r="DF11" s="520"/>
      <c r="DG11" s="520"/>
      <c r="DH11" s="520"/>
      <c r="DI11" s="521"/>
      <c r="DJ11" s="158"/>
      <c r="DK11" s="158"/>
      <c r="DL11" s="158"/>
      <c r="DM11" s="158"/>
      <c r="DN11" s="158"/>
      <c r="DO11" s="158"/>
    </row>
    <row r="12" spans="1:119" ht="18.75" customHeight="1" x14ac:dyDescent="0.15">
      <c r="A12" s="159"/>
      <c r="B12" s="524" t="s">
        <v>121</v>
      </c>
      <c r="C12" s="525"/>
      <c r="D12" s="525"/>
      <c r="E12" s="525"/>
      <c r="F12" s="525"/>
      <c r="G12" s="525"/>
      <c r="H12" s="525"/>
      <c r="I12" s="525"/>
      <c r="J12" s="525"/>
      <c r="K12" s="526"/>
      <c r="L12" s="533" t="s">
        <v>122</v>
      </c>
      <c r="M12" s="534"/>
      <c r="N12" s="534"/>
      <c r="O12" s="534"/>
      <c r="P12" s="534"/>
      <c r="Q12" s="535"/>
      <c r="R12" s="536">
        <v>973922</v>
      </c>
      <c r="S12" s="537"/>
      <c r="T12" s="537"/>
      <c r="U12" s="537"/>
      <c r="V12" s="538"/>
      <c r="W12" s="539" t="s">
        <v>123</v>
      </c>
      <c r="X12" s="540"/>
      <c r="Y12" s="541"/>
      <c r="Z12" s="548" t="s">
        <v>2</v>
      </c>
      <c r="AA12" s="549"/>
      <c r="AB12" s="549"/>
      <c r="AC12" s="549"/>
      <c r="AD12" s="549"/>
      <c r="AE12" s="549"/>
      <c r="AF12" s="549"/>
      <c r="AG12" s="549"/>
      <c r="AH12" s="550"/>
      <c r="AI12" s="554" t="s">
        <v>124</v>
      </c>
      <c r="AJ12" s="549"/>
      <c r="AK12" s="549"/>
      <c r="AL12" s="549"/>
      <c r="AM12" s="550"/>
      <c r="AN12" s="554" t="s">
        <v>125</v>
      </c>
      <c r="AO12" s="555"/>
      <c r="AP12" s="555"/>
      <c r="AQ12" s="555"/>
      <c r="AR12" s="555"/>
      <c r="AS12" s="556"/>
      <c r="AT12" s="563" t="s">
        <v>126</v>
      </c>
      <c r="AU12" s="564"/>
      <c r="AV12" s="564"/>
      <c r="AW12" s="564"/>
      <c r="AX12" s="564"/>
      <c r="AY12" s="565"/>
      <c r="AZ12" s="466" t="s">
        <v>127</v>
      </c>
      <c r="BA12" s="467"/>
      <c r="BB12" s="467"/>
      <c r="BC12" s="467"/>
      <c r="BD12" s="467"/>
      <c r="BE12" s="467"/>
      <c r="BF12" s="467"/>
      <c r="BG12" s="467"/>
      <c r="BH12" s="467"/>
      <c r="BI12" s="467"/>
      <c r="BJ12" s="467"/>
      <c r="BK12" s="467"/>
      <c r="BL12" s="467"/>
      <c r="BM12" s="468"/>
      <c r="BN12" s="469">
        <v>2749080</v>
      </c>
      <c r="BO12" s="470"/>
      <c r="BP12" s="470"/>
      <c r="BQ12" s="470"/>
      <c r="BR12" s="470"/>
      <c r="BS12" s="470"/>
      <c r="BT12" s="470"/>
      <c r="BU12" s="471"/>
      <c r="BV12" s="469">
        <v>2449241</v>
      </c>
      <c r="BW12" s="470"/>
      <c r="BX12" s="470"/>
      <c r="BY12" s="470"/>
      <c r="BZ12" s="470"/>
      <c r="CA12" s="470"/>
      <c r="CB12" s="470"/>
      <c r="CC12" s="471"/>
      <c r="CD12" s="516" t="s">
        <v>128</v>
      </c>
      <c r="CE12" s="517"/>
      <c r="CF12" s="517"/>
      <c r="CG12" s="517"/>
      <c r="CH12" s="517"/>
      <c r="CI12" s="517"/>
      <c r="CJ12" s="517"/>
      <c r="CK12" s="517"/>
      <c r="CL12" s="517"/>
      <c r="CM12" s="517"/>
      <c r="CN12" s="517"/>
      <c r="CO12" s="517"/>
      <c r="CP12" s="517"/>
      <c r="CQ12" s="517"/>
      <c r="CR12" s="517"/>
      <c r="CS12" s="518"/>
      <c r="CT12" s="519" t="s">
        <v>119</v>
      </c>
      <c r="CU12" s="520"/>
      <c r="CV12" s="520"/>
      <c r="CW12" s="520"/>
      <c r="CX12" s="520"/>
      <c r="CY12" s="520"/>
      <c r="CZ12" s="520"/>
      <c r="DA12" s="521"/>
      <c r="DB12" s="519" t="s">
        <v>129</v>
      </c>
      <c r="DC12" s="520"/>
      <c r="DD12" s="520"/>
      <c r="DE12" s="520"/>
      <c r="DF12" s="520"/>
      <c r="DG12" s="520"/>
      <c r="DH12" s="520"/>
      <c r="DI12" s="521"/>
      <c r="DJ12" s="158"/>
      <c r="DK12" s="158"/>
      <c r="DL12" s="158"/>
      <c r="DM12" s="158"/>
      <c r="DN12" s="158"/>
      <c r="DO12" s="158"/>
    </row>
    <row r="13" spans="1:119" ht="18.75" customHeight="1" thickBot="1" x14ac:dyDescent="0.2">
      <c r="A13" s="159"/>
      <c r="B13" s="527"/>
      <c r="C13" s="528"/>
      <c r="D13" s="528"/>
      <c r="E13" s="528"/>
      <c r="F13" s="528"/>
      <c r="G13" s="528"/>
      <c r="H13" s="528"/>
      <c r="I13" s="528"/>
      <c r="J13" s="528"/>
      <c r="K13" s="529"/>
      <c r="L13" s="166"/>
      <c r="M13" s="510" t="s">
        <v>130</v>
      </c>
      <c r="N13" s="511"/>
      <c r="O13" s="511"/>
      <c r="P13" s="511"/>
      <c r="Q13" s="512"/>
      <c r="R13" s="560">
        <v>959812</v>
      </c>
      <c r="S13" s="561"/>
      <c r="T13" s="561"/>
      <c r="U13" s="561"/>
      <c r="V13" s="562"/>
      <c r="W13" s="542"/>
      <c r="X13" s="543"/>
      <c r="Y13" s="544"/>
      <c r="Z13" s="551"/>
      <c r="AA13" s="552"/>
      <c r="AB13" s="552"/>
      <c r="AC13" s="552"/>
      <c r="AD13" s="552"/>
      <c r="AE13" s="552"/>
      <c r="AF13" s="552"/>
      <c r="AG13" s="552"/>
      <c r="AH13" s="553"/>
      <c r="AI13" s="551"/>
      <c r="AJ13" s="552"/>
      <c r="AK13" s="552"/>
      <c r="AL13" s="552"/>
      <c r="AM13" s="553"/>
      <c r="AN13" s="557"/>
      <c r="AO13" s="558"/>
      <c r="AP13" s="558"/>
      <c r="AQ13" s="558"/>
      <c r="AR13" s="558"/>
      <c r="AS13" s="559"/>
      <c r="AT13" s="566"/>
      <c r="AU13" s="567"/>
      <c r="AV13" s="567"/>
      <c r="AW13" s="567"/>
      <c r="AX13" s="567"/>
      <c r="AY13" s="568"/>
      <c r="AZ13" s="477" t="s">
        <v>131</v>
      </c>
      <c r="BA13" s="478"/>
      <c r="BB13" s="478"/>
      <c r="BC13" s="478"/>
      <c r="BD13" s="478"/>
      <c r="BE13" s="478"/>
      <c r="BF13" s="478"/>
      <c r="BG13" s="478"/>
      <c r="BH13" s="478"/>
      <c r="BI13" s="478"/>
      <c r="BJ13" s="478"/>
      <c r="BK13" s="478"/>
      <c r="BL13" s="478"/>
      <c r="BM13" s="479"/>
      <c r="BN13" s="469">
        <v>4341211</v>
      </c>
      <c r="BO13" s="470"/>
      <c r="BP13" s="470"/>
      <c r="BQ13" s="470"/>
      <c r="BR13" s="470"/>
      <c r="BS13" s="470"/>
      <c r="BT13" s="470"/>
      <c r="BU13" s="471"/>
      <c r="BV13" s="469">
        <v>574083</v>
      </c>
      <c r="BW13" s="470"/>
      <c r="BX13" s="470"/>
      <c r="BY13" s="470"/>
      <c r="BZ13" s="470"/>
      <c r="CA13" s="470"/>
      <c r="CB13" s="470"/>
      <c r="CC13" s="471"/>
      <c r="CD13" s="516" t="s">
        <v>132</v>
      </c>
      <c r="CE13" s="517"/>
      <c r="CF13" s="517"/>
      <c r="CG13" s="517"/>
      <c r="CH13" s="517"/>
      <c r="CI13" s="517"/>
      <c r="CJ13" s="517"/>
      <c r="CK13" s="517"/>
      <c r="CL13" s="517"/>
      <c r="CM13" s="517"/>
      <c r="CN13" s="517"/>
      <c r="CO13" s="517"/>
      <c r="CP13" s="517"/>
      <c r="CQ13" s="517"/>
      <c r="CR13" s="517"/>
      <c r="CS13" s="518"/>
      <c r="CT13" s="448">
        <v>9.5</v>
      </c>
      <c r="CU13" s="449"/>
      <c r="CV13" s="449"/>
      <c r="CW13" s="449"/>
      <c r="CX13" s="449"/>
      <c r="CY13" s="449"/>
      <c r="CZ13" s="449"/>
      <c r="DA13" s="450"/>
      <c r="DB13" s="448">
        <v>9.6</v>
      </c>
      <c r="DC13" s="449"/>
      <c r="DD13" s="449"/>
      <c r="DE13" s="449"/>
      <c r="DF13" s="449"/>
      <c r="DG13" s="449"/>
      <c r="DH13" s="449"/>
      <c r="DI13" s="450"/>
      <c r="DJ13" s="158"/>
      <c r="DK13" s="158"/>
      <c r="DL13" s="158"/>
      <c r="DM13" s="158"/>
      <c r="DN13" s="158"/>
      <c r="DO13" s="158"/>
    </row>
    <row r="14" spans="1:119" ht="18.75" customHeight="1" thickBot="1" x14ac:dyDescent="0.2">
      <c r="A14" s="159"/>
      <c r="B14" s="527"/>
      <c r="C14" s="528"/>
      <c r="D14" s="528"/>
      <c r="E14" s="528"/>
      <c r="F14" s="528"/>
      <c r="G14" s="528"/>
      <c r="H14" s="528"/>
      <c r="I14" s="528"/>
      <c r="J14" s="528"/>
      <c r="K14" s="529"/>
      <c r="L14" s="504" t="s">
        <v>133</v>
      </c>
      <c r="M14" s="522"/>
      <c r="N14" s="522"/>
      <c r="O14" s="522"/>
      <c r="P14" s="522"/>
      <c r="Q14" s="523"/>
      <c r="R14" s="513">
        <v>981280</v>
      </c>
      <c r="S14" s="514"/>
      <c r="T14" s="514"/>
      <c r="U14" s="514"/>
      <c r="V14" s="515"/>
      <c r="W14" s="542"/>
      <c r="X14" s="543"/>
      <c r="Y14" s="544"/>
      <c r="Z14" s="491" t="s">
        <v>134</v>
      </c>
      <c r="AA14" s="492"/>
      <c r="AB14" s="492"/>
      <c r="AC14" s="492"/>
      <c r="AD14" s="492"/>
      <c r="AE14" s="492"/>
      <c r="AF14" s="492"/>
      <c r="AG14" s="492"/>
      <c r="AH14" s="493"/>
      <c r="AI14" s="494">
        <v>3732</v>
      </c>
      <c r="AJ14" s="495"/>
      <c r="AK14" s="495"/>
      <c r="AL14" s="495"/>
      <c r="AM14" s="496"/>
      <c r="AN14" s="494">
        <v>12095412</v>
      </c>
      <c r="AO14" s="495"/>
      <c r="AP14" s="495"/>
      <c r="AQ14" s="495"/>
      <c r="AR14" s="495"/>
      <c r="AS14" s="496"/>
      <c r="AT14" s="494">
        <v>3241</v>
      </c>
      <c r="AU14" s="495"/>
      <c r="AV14" s="495"/>
      <c r="AW14" s="495"/>
      <c r="AX14" s="495"/>
      <c r="AY14" s="497"/>
      <c r="AZ14" s="460" t="s">
        <v>135</v>
      </c>
      <c r="BA14" s="461"/>
      <c r="BB14" s="461"/>
      <c r="BC14" s="461"/>
      <c r="BD14" s="461"/>
      <c r="BE14" s="461"/>
      <c r="BF14" s="461"/>
      <c r="BG14" s="461"/>
      <c r="BH14" s="461"/>
      <c r="BI14" s="461"/>
      <c r="BJ14" s="461"/>
      <c r="BK14" s="461"/>
      <c r="BL14" s="461"/>
      <c r="BM14" s="462"/>
      <c r="BN14" s="463">
        <v>105735030</v>
      </c>
      <c r="BO14" s="464"/>
      <c r="BP14" s="464"/>
      <c r="BQ14" s="464"/>
      <c r="BR14" s="464"/>
      <c r="BS14" s="464"/>
      <c r="BT14" s="464"/>
      <c r="BU14" s="465"/>
      <c r="BV14" s="463">
        <v>104070505</v>
      </c>
      <c r="BW14" s="464"/>
      <c r="BX14" s="464"/>
      <c r="BY14" s="464"/>
      <c r="BZ14" s="464"/>
      <c r="CA14" s="464"/>
      <c r="CB14" s="464"/>
      <c r="CC14" s="465"/>
      <c r="CD14" s="440" t="s">
        <v>136</v>
      </c>
      <c r="CE14" s="441"/>
      <c r="CF14" s="441"/>
      <c r="CG14" s="441"/>
      <c r="CH14" s="441"/>
      <c r="CI14" s="441"/>
      <c r="CJ14" s="441"/>
      <c r="CK14" s="441"/>
      <c r="CL14" s="441"/>
      <c r="CM14" s="441"/>
      <c r="CN14" s="441"/>
      <c r="CO14" s="441"/>
      <c r="CP14" s="441"/>
      <c r="CQ14" s="441"/>
      <c r="CR14" s="441"/>
      <c r="CS14" s="442"/>
      <c r="CT14" s="474">
        <v>197.6</v>
      </c>
      <c r="CU14" s="475"/>
      <c r="CV14" s="475"/>
      <c r="CW14" s="475"/>
      <c r="CX14" s="475"/>
      <c r="CY14" s="475"/>
      <c r="CZ14" s="475"/>
      <c r="DA14" s="476"/>
      <c r="DB14" s="474">
        <v>202.9</v>
      </c>
      <c r="DC14" s="475"/>
      <c r="DD14" s="475"/>
      <c r="DE14" s="475"/>
      <c r="DF14" s="475"/>
      <c r="DG14" s="475"/>
      <c r="DH14" s="475"/>
      <c r="DI14" s="476"/>
      <c r="DJ14" s="158"/>
      <c r="DK14" s="158"/>
      <c r="DL14" s="158"/>
      <c r="DM14" s="158"/>
      <c r="DN14" s="158"/>
      <c r="DO14" s="158"/>
    </row>
    <row r="15" spans="1:119" ht="18.75" customHeight="1" x14ac:dyDescent="0.15">
      <c r="A15" s="159"/>
      <c r="B15" s="527"/>
      <c r="C15" s="528"/>
      <c r="D15" s="528"/>
      <c r="E15" s="528"/>
      <c r="F15" s="528"/>
      <c r="G15" s="528"/>
      <c r="H15" s="528"/>
      <c r="I15" s="528"/>
      <c r="J15" s="528"/>
      <c r="K15" s="529"/>
      <c r="L15" s="166"/>
      <c r="M15" s="510" t="s">
        <v>130</v>
      </c>
      <c r="N15" s="511"/>
      <c r="O15" s="511"/>
      <c r="P15" s="511"/>
      <c r="Q15" s="512"/>
      <c r="R15" s="513">
        <v>967202</v>
      </c>
      <c r="S15" s="514"/>
      <c r="T15" s="514"/>
      <c r="U15" s="514"/>
      <c r="V15" s="515"/>
      <c r="W15" s="542"/>
      <c r="X15" s="543"/>
      <c r="Y15" s="544"/>
      <c r="Z15" s="491" t="s">
        <v>137</v>
      </c>
      <c r="AA15" s="492"/>
      <c r="AB15" s="492"/>
      <c r="AC15" s="492"/>
      <c r="AD15" s="492"/>
      <c r="AE15" s="492"/>
      <c r="AF15" s="492"/>
      <c r="AG15" s="492"/>
      <c r="AH15" s="493"/>
      <c r="AI15" s="494" t="s">
        <v>129</v>
      </c>
      <c r="AJ15" s="495"/>
      <c r="AK15" s="495"/>
      <c r="AL15" s="495"/>
      <c r="AM15" s="496"/>
      <c r="AN15" s="494" t="s">
        <v>129</v>
      </c>
      <c r="AO15" s="495"/>
      <c r="AP15" s="495"/>
      <c r="AQ15" s="495"/>
      <c r="AR15" s="495"/>
      <c r="AS15" s="496"/>
      <c r="AT15" s="494" t="s">
        <v>120</v>
      </c>
      <c r="AU15" s="495"/>
      <c r="AV15" s="495"/>
      <c r="AW15" s="495"/>
      <c r="AX15" s="495"/>
      <c r="AY15" s="497"/>
      <c r="AZ15" s="466" t="s">
        <v>138</v>
      </c>
      <c r="BA15" s="467"/>
      <c r="BB15" s="467"/>
      <c r="BC15" s="467"/>
      <c r="BD15" s="467"/>
      <c r="BE15" s="467"/>
      <c r="BF15" s="467"/>
      <c r="BG15" s="467"/>
      <c r="BH15" s="467"/>
      <c r="BI15" s="467"/>
      <c r="BJ15" s="467"/>
      <c r="BK15" s="467"/>
      <c r="BL15" s="467"/>
      <c r="BM15" s="468"/>
      <c r="BN15" s="469">
        <v>219555295</v>
      </c>
      <c r="BO15" s="470"/>
      <c r="BP15" s="470"/>
      <c r="BQ15" s="470"/>
      <c r="BR15" s="470"/>
      <c r="BS15" s="470"/>
      <c r="BT15" s="470"/>
      <c r="BU15" s="471"/>
      <c r="BV15" s="469">
        <v>213693999</v>
      </c>
      <c r="BW15" s="470"/>
      <c r="BX15" s="470"/>
      <c r="BY15" s="470"/>
      <c r="BZ15" s="470"/>
      <c r="CA15" s="470"/>
      <c r="CB15" s="470"/>
      <c r="CC15" s="471"/>
      <c r="CD15" s="507" t="s">
        <v>139</v>
      </c>
      <c r="CE15" s="508"/>
      <c r="CF15" s="508"/>
      <c r="CG15" s="508"/>
      <c r="CH15" s="508"/>
      <c r="CI15" s="508"/>
      <c r="CJ15" s="508"/>
      <c r="CK15" s="508"/>
      <c r="CL15" s="508"/>
      <c r="CM15" s="508"/>
      <c r="CN15" s="508"/>
      <c r="CO15" s="508"/>
      <c r="CP15" s="508"/>
      <c r="CQ15" s="508"/>
      <c r="CR15" s="508"/>
      <c r="CS15" s="509"/>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15">
      <c r="A16" s="159"/>
      <c r="B16" s="527"/>
      <c r="C16" s="528"/>
      <c r="D16" s="528"/>
      <c r="E16" s="528"/>
      <c r="F16" s="528"/>
      <c r="G16" s="528"/>
      <c r="H16" s="528"/>
      <c r="I16" s="528"/>
      <c r="J16" s="528"/>
      <c r="K16" s="529"/>
      <c r="L16" s="504" t="s">
        <v>140</v>
      </c>
      <c r="M16" s="505"/>
      <c r="N16" s="505"/>
      <c r="O16" s="505"/>
      <c r="P16" s="505"/>
      <c r="Q16" s="506"/>
      <c r="R16" s="501" t="s">
        <v>141</v>
      </c>
      <c r="S16" s="502"/>
      <c r="T16" s="502"/>
      <c r="U16" s="502"/>
      <c r="V16" s="503"/>
      <c r="W16" s="542"/>
      <c r="X16" s="543"/>
      <c r="Y16" s="544"/>
      <c r="Z16" s="491" t="s">
        <v>142</v>
      </c>
      <c r="AA16" s="492"/>
      <c r="AB16" s="492"/>
      <c r="AC16" s="492"/>
      <c r="AD16" s="492"/>
      <c r="AE16" s="492"/>
      <c r="AF16" s="492"/>
      <c r="AG16" s="492"/>
      <c r="AH16" s="493"/>
      <c r="AI16" s="494">
        <v>10</v>
      </c>
      <c r="AJ16" s="495"/>
      <c r="AK16" s="495"/>
      <c r="AL16" s="495"/>
      <c r="AM16" s="496"/>
      <c r="AN16" s="494">
        <v>31400</v>
      </c>
      <c r="AO16" s="495"/>
      <c r="AP16" s="495"/>
      <c r="AQ16" s="495"/>
      <c r="AR16" s="495"/>
      <c r="AS16" s="496"/>
      <c r="AT16" s="494">
        <v>3140</v>
      </c>
      <c r="AU16" s="495"/>
      <c r="AV16" s="495"/>
      <c r="AW16" s="495"/>
      <c r="AX16" s="495"/>
      <c r="AY16" s="497"/>
      <c r="AZ16" s="466" t="s">
        <v>143</v>
      </c>
      <c r="BA16" s="467"/>
      <c r="BB16" s="467"/>
      <c r="BC16" s="467"/>
      <c r="BD16" s="467"/>
      <c r="BE16" s="467"/>
      <c r="BF16" s="467"/>
      <c r="BG16" s="467"/>
      <c r="BH16" s="467"/>
      <c r="BI16" s="467"/>
      <c r="BJ16" s="467"/>
      <c r="BK16" s="467"/>
      <c r="BL16" s="467"/>
      <c r="BM16" s="468"/>
      <c r="BN16" s="469">
        <v>130985143</v>
      </c>
      <c r="BO16" s="470"/>
      <c r="BP16" s="470"/>
      <c r="BQ16" s="470"/>
      <c r="BR16" s="470"/>
      <c r="BS16" s="470"/>
      <c r="BT16" s="470"/>
      <c r="BU16" s="471"/>
      <c r="BV16" s="469">
        <v>130250407</v>
      </c>
      <c r="BW16" s="470"/>
      <c r="BX16" s="470"/>
      <c r="BY16" s="470"/>
      <c r="BZ16" s="470"/>
      <c r="CA16" s="470"/>
      <c r="CB16" s="470"/>
      <c r="CC16" s="471"/>
      <c r="CD16" s="170"/>
      <c r="CE16" s="446"/>
      <c r="CF16" s="446"/>
      <c r="CG16" s="446"/>
      <c r="CH16" s="446"/>
      <c r="CI16" s="446"/>
      <c r="CJ16" s="446"/>
      <c r="CK16" s="446"/>
      <c r="CL16" s="446"/>
      <c r="CM16" s="446"/>
      <c r="CN16" s="446"/>
      <c r="CO16" s="446"/>
      <c r="CP16" s="446"/>
      <c r="CQ16" s="446"/>
      <c r="CR16" s="446"/>
      <c r="CS16" s="447"/>
      <c r="CT16" s="448"/>
      <c r="CU16" s="449"/>
      <c r="CV16" s="449"/>
      <c r="CW16" s="449"/>
      <c r="CX16" s="449"/>
      <c r="CY16" s="449"/>
      <c r="CZ16" s="449"/>
      <c r="DA16" s="450"/>
      <c r="DB16" s="448"/>
      <c r="DC16" s="449"/>
      <c r="DD16" s="449"/>
      <c r="DE16" s="449"/>
      <c r="DF16" s="449"/>
      <c r="DG16" s="449"/>
      <c r="DH16" s="449"/>
      <c r="DI16" s="450"/>
      <c r="DJ16" s="158"/>
      <c r="DK16" s="158"/>
      <c r="DL16" s="158"/>
      <c r="DM16" s="158"/>
      <c r="DN16" s="158"/>
      <c r="DO16" s="158"/>
    </row>
    <row r="17" spans="1:119" ht="18.75" customHeight="1" thickBot="1" x14ac:dyDescent="0.2">
      <c r="A17" s="159"/>
      <c r="B17" s="530"/>
      <c r="C17" s="531"/>
      <c r="D17" s="531"/>
      <c r="E17" s="531"/>
      <c r="F17" s="531"/>
      <c r="G17" s="531"/>
      <c r="H17" s="531"/>
      <c r="I17" s="531"/>
      <c r="J17" s="531"/>
      <c r="K17" s="532"/>
      <c r="L17" s="171"/>
      <c r="M17" s="498" t="s">
        <v>144</v>
      </c>
      <c r="N17" s="499"/>
      <c r="O17" s="499"/>
      <c r="P17" s="499"/>
      <c r="Q17" s="500"/>
      <c r="R17" s="501" t="s">
        <v>145</v>
      </c>
      <c r="S17" s="502"/>
      <c r="T17" s="502"/>
      <c r="U17" s="502"/>
      <c r="V17" s="503"/>
      <c r="W17" s="542"/>
      <c r="X17" s="543"/>
      <c r="Y17" s="544"/>
      <c r="Z17" s="491" t="s">
        <v>146</v>
      </c>
      <c r="AA17" s="492"/>
      <c r="AB17" s="492"/>
      <c r="AC17" s="492"/>
      <c r="AD17" s="492"/>
      <c r="AE17" s="492"/>
      <c r="AF17" s="492"/>
      <c r="AG17" s="492"/>
      <c r="AH17" s="493"/>
      <c r="AI17" s="494">
        <v>1875</v>
      </c>
      <c r="AJ17" s="495"/>
      <c r="AK17" s="495"/>
      <c r="AL17" s="495"/>
      <c r="AM17" s="496"/>
      <c r="AN17" s="494">
        <v>6050625</v>
      </c>
      <c r="AO17" s="495"/>
      <c r="AP17" s="495"/>
      <c r="AQ17" s="495"/>
      <c r="AR17" s="495"/>
      <c r="AS17" s="496"/>
      <c r="AT17" s="494">
        <v>3227</v>
      </c>
      <c r="AU17" s="495"/>
      <c r="AV17" s="495"/>
      <c r="AW17" s="495"/>
      <c r="AX17" s="495"/>
      <c r="AY17" s="497"/>
      <c r="AZ17" s="466" t="s">
        <v>147</v>
      </c>
      <c r="BA17" s="467"/>
      <c r="BB17" s="467"/>
      <c r="BC17" s="467"/>
      <c r="BD17" s="467"/>
      <c r="BE17" s="467"/>
      <c r="BF17" s="467"/>
      <c r="BG17" s="467"/>
      <c r="BH17" s="467"/>
      <c r="BI17" s="467"/>
      <c r="BJ17" s="467"/>
      <c r="BK17" s="467"/>
      <c r="BL17" s="467"/>
      <c r="BM17" s="468"/>
      <c r="BN17" s="469">
        <v>251062058</v>
      </c>
      <c r="BO17" s="470"/>
      <c r="BP17" s="470"/>
      <c r="BQ17" s="470"/>
      <c r="BR17" s="470"/>
      <c r="BS17" s="470"/>
      <c r="BT17" s="470"/>
      <c r="BU17" s="471"/>
      <c r="BV17" s="469">
        <v>251615569</v>
      </c>
      <c r="BW17" s="470"/>
      <c r="BX17" s="470"/>
      <c r="BY17" s="470"/>
      <c r="BZ17" s="470"/>
      <c r="CA17" s="470"/>
      <c r="CB17" s="470"/>
      <c r="CC17" s="471"/>
      <c r="CD17" s="170"/>
      <c r="CE17" s="446"/>
      <c r="CF17" s="446"/>
      <c r="CG17" s="446"/>
      <c r="CH17" s="446"/>
      <c r="CI17" s="446"/>
      <c r="CJ17" s="446"/>
      <c r="CK17" s="446"/>
      <c r="CL17" s="446"/>
      <c r="CM17" s="446"/>
      <c r="CN17" s="446"/>
      <c r="CO17" s="446"/>
      <c r="CP17" s="446"/>
      <c r="CQ17" s="446"/>
      <c r="CR17" s="446"/>
      <c r="CS17" s="447"/>
      <c r="CT17" s="448"/>
      <c r="CU17" s="449"/>
      <c r="CV17" s="449"/>
      <c r="CW17" s="449"/>
      <c r="CX17" s="449"/>
      <c r="CY17" s="449"/>
      <c r="CZ17" s="449"/>
      <c r="DA17" s="450"/>
      <c r="DB17" s="448"/>
      <c r="DC17" s="449"/>
      <c r="DD17" s="449"/>
      <c r="DE17" s="449"/>
      <c r="DF17" s="449"/>
      <c r="DG17" s="449"/>
      <c r="DH17" s="449"/>
      <c r="DI17" s="450"/>
      <c r="DJ17" s="158"/>
      <c r="DK17" s="158"/>
      <c r="DL17" s="158"/>
      <c r="DM17" s="158"/>
      <c r="DN17" s="158"/>
      <c r="DO17" s="158"/>
    </row>
    <row r="18" spans="1:119" ht="18.75" customHeight="1" thickBot="1" x14ac:dyDescent="0.2">
      <c r="A18" s="159"/>
      <c r="B18" s="486" t="s">
        <v>148</v>
      </c>
      <c r="C18" s="487"/>
      <c r="D18" s="487"/>
      <c r="E18" s="487"/>
      <c r="F18" s="487"/>
      <c r="G18" s="487"/>
      <c r="H18" s="487"/>
      <c r="I18" s="487"/>
      <c r="J18" s="487"/>
      <c r="K18" s="488"/>
      <c r="L18" s="489">
        <v>1877</v>
      </c>
      <c r="M18" s="490"/>
      <c r="N18" s="490"/>
      <c r="O18" s="490"/>
      <c r="P18" s="490"/>
      <c r="Q18" s="490"/>
      <c r="R18" s="490"/>
      <c r="S18" s="490"/>
      <c r="T18" s="490"/>
      <c r="U18" s="490"/>
      <c r="V18" s="490"/>
      <c r="W18" s="542"/>
      <c r="X18" s="543"/>
      <c r="Y18" s="544"/>
      <c r="Z18" s="491" t="s">
        <v>149</v>
      </c>
      <c r="AA18" s="492"/>
      <c r="AB18" s="492"/>
      <c r="AC18" s="492"/>
      <c r="AD18" s="492"/>
      <c r="AE18" s="492"/>
      <c r="AF18" s="492"/>
      <c r="AG18" s="492"/>
      <c r="AH18" s="493"/>
      <c r="AI18" s="494">
        <v>7388</v>
      </c>
      <c r="AJ18" s="495"/>
      <c r="AK18" s="495"/>
      <c r="AL18" s="495"/>
      <c r="AM18" s="496"/>
      <c r="AN18" s="494">
        <v>26700265</v>
      </c>
      <c r="AO18" s="495"/>
      <c r="AP18" s="495"/>
      <c r="AQ18" s="495"/>
      <c r="AR18" s="495"/>
      <c r="AS18" s="496"/>
      <c r="AT18" s="494">
        <v>3614</v>
      </c>
      <c r="AU18" s="495"/>
      <c r="AV18" s="495"/>
      <c r="AW18" s="495"/>
      <c r="AX18" s="495"/>
      <c r="AY18" s="497"/>
      <c r="AZ18" s="477" t="s">
        <v>150</v>
      </c>
      <c r="BA18" s="478"/>
      <c r="BB18" s="478"/>
      <c r="BC18" s="478"/>
      <c r="BD18" s="478"/>
      <c r="BE18" s="478"/>
      <c r="BF18" s="478"/>
      <c r="BG18" s="478"/>
      <c r="BH18" s="478"/>
      <c r="BI18" s="478"/>
      <c r="BJ18" s="478"/>
      <c r="BK18" s="478"/>
      <c r="BL18" s="478"/>
      <c r="BM18" s="479"/>
      <c r="BN18" s="443">
        <v>320710837</v>
      </c>
      <c r="BO18" s="444"/>
      <c r="BP18" s="444"/>
      <c r="BQ18" s="444"/>
      <c r="BR18" s="444"/>
      <c r="BS18" s="444"/>
      <c r="BT18" s="444"/>
      <c r="BU18" s="445"/>
      <c r="BV18" s="443">
        <v>300615626</v>
      </c>
      <c r="BW18" s="444"/>
      <c r="BX18" s="444"/>
      <c r="BY18" s="444"/>
      <c r="BZ18" s="444"/>
      <c r="CA18" s="444"/>
      <c r="CB18" s="444"/>
      <c r="CC18" s="445"/>
      <c r="CD18" s="170"/>
      <c r="CE18" s="446"/>
      <c r="CF18" s="446"/>
      <c r="CG18" s="446"/>
      <c r="CH18" s="446"/>
      <c r="CI18" s="446"/>
      <c r="CJ18" s="446"/>
      <c r="CK18" s="446"/>
      <c r="CL18" s="446"/>
      <c r="CM18" s="446"/>
      <c r="CN18" s="446"/>
      <c r="CO18" s="446"/>
      <c r="CP18" s="446"/>
      <c r="CQ18" s="446"/>
      <c r="CR18" s="446"/>
      <c r="CS18" s="447"/>
      <c r="CT18" s="448"/>
      <c r="CU18" s="449"/>
      <c r="CV18" s="449"/>
      <c r="CW18" s="449"/>
      <c r="CX18" s="449"/>
      <c r="CY18" s="449"/>
      <c r="CZ18" s="449"/>
      <c r="DA18" s="450"/>
      <c r="DB18" s="448"/>
      <c r="DC18" s="449"/>
      <c r="DD18" s="449"/>
      <c r="DE18" s="449"/>
      <c r="DF18" s="449"/>
      <c r="DG18" s="449"/>
      <c r="DH18" s="449"/>
      <c r="DI18" s="450"/>
      <c r="DJ18" s="158"/>
      <c r="DK18" s="158"/>
      <c r="DL18" s="158"/>
      <c r="DM18" s="158"/>
      <c r="DN18" s="158"/>
      <c r="DO18" s="158"/>
    </row>
    <row r="19" spans="1:119" ht="18.75" customHeight="1" thickBot="1" x14ac:dyDescent="0.2">
      <c r="A19" s="159"/>
      <c r="B19" s="486" t="s">
        <v>151</v>
      </c>
      <c r="C19" s="487"/>
      <c r="D19" s="487"/>
      <c r="E19" s="487"/>
      <c r="F19" s="487"/>
      <c r="G19" s="487"/>
      <c r="H19" s="487"/>
      <c r="I19" s="487"/>
      <c r="J19" s="487"/>
      <c r="K19" s="488"/>
      <c r="L19" s="489">
        <v>519</v>
      </c>
      <c r="M19" s="490"/>
      <c r="N19" s="490"/>
      <c r="O19" s="490"/>
      <c r="P19" s="490"/>
      <c r="Q19" s="490"/>
      <c r="R19" s="490"/>
      <c r="S19" s="490"/>
      <c r="T19" s="490"/>
      <c r="U19" s="490"/>
      <c r="V19" s="490"/>
      <c r="W19" s="542"/>
      <c r="X19" s="543"/>
      <c r="Y19" s="544"/>
      <c r="Z19" s="491" t="s">
        <v>152</v>
      </c>
      <c r="AA19" s="492"/>
      <c r="AB19" s="492"/>
      <c r="AC19" s="492"/>
      <c r="AD19" s="492"/>
      <c r="AE19" s="492"/>
      <c r="AF19" s="492"/>
      <c r="AG19" s="492"/>
      <c r="AH19" s="493"/>
      <c r="AI19" s="494">
        <v>374</v>
      </c>
      <c r="AJ19" s="495"/>
      <c r="AK19" s="495"/>
      <c r="AL19" s="495"/>
      <c r="AM19" s="496"/>
      <c r="AN19" s="494">
        <v>955196</v>
      </c>
      <c r="AO19" s="495"/>
      <c r="AP19" s="495"/>
      <c r="AQ19" s="495"/>
      <c r="AR19" s="495"/>
      <c r="AS19" s="496"/>
      <c r="AT19" s="494">
        <v>2554</v>
      </c>
      <c r="AU19" s="495"/>
      <c r="AV19" s="495"/>
      <c r="AW19" s="495"/>
      <c r="AX19" s="495"/>
      <c r="AY19" s="497"/>
      <c r="AZ19" s="460" t="s">
        <v>153</v>
      </c>
      <c r="BA19" s="461"/>
      <c r="BB19" s="461"/>
      <c r="BC19" s="461"/>
      <c r="BD19" s="461"/>
      <c r="BE19" s="461"/>
      <c r="BF19" s="461"/>
      <c r="BG19" s="461"/>
      <c r="BH19" s="461"/>
      <c r="BI19" s="461"/>
      <c r="BJ19" s="461"/>
      <c r="BK19" s="461"/>
      <c r="BL19" s="461"/>
      <c r="BM19" s="462"/>
      <c r="BN19" s="463">
        <v>860538903</v>
      </c>
      <c r="BO19" s="464"/>
      <c r="BP19" s="464"/>
      <c r="BQ19" s="464"/>
      <c r="BR19" s="464"/>
      <c r="BS19" s="464"/>
      <c r="BT19" s="464"/>
      <c r="BU19" s="465"/>
      <c r="BV19" s="463">
        <v>864730252</v>
      </c>
      <c r="BW19" s="464"/>
      <c r="BX19" s="464"/>
      <c r="BY19" s="464"/>
      <c r="BZ19" s="464"/>
      <c r="CA19" s="464"/>
      <c r="CB19" s="464"/>
      <c r="CC19" s="465"/>
      <c r="CD19" s="170"/>
      <c r="CE19" s="446"/>
      <c r="CF19" s="446"/>
      <c r="CG19" s="446"/>
      <c r="CH19" s="446"/>
      <c r="CI19" s="446"/>
      <c r="CJ19" s="446"/>
      <c r="CK19" s="446"/>
      <c r="CL19" s="446"/>
      <c r="CM19" s="446"/>
      <c r="CN19" s="446"/>
      <c r="CO19" s="446"/>
      <c r="CP19" s="446"/>
      <c r="CQ19" s="446"/>
      <c r="CR19" s="446"/>
      <c r="CS19" s="447"/>
      <c r="CT19" s="448"/>
      <c r="CU19" s="449"/>
      <c r="CV19" s="449"/>
      <c r="CW19" s="449"/>
      <c r="CX19" s="449"/>
      <c r="CY19" s="449"/>
      <c r="CZ19" s="449"/>
      <c r="DA19" s="450"/>
      <c r="DB19" s="448"/>
      <c r="DC19" s="449"/>
      <c r="DD19" s="449"/>
      <c r="DE19" s="449"/>
      <c r="DF19" s="449"/>
      <c r="DG19" s="449"/>
      <c r="DH19" s="449"/>
      <c r="DI19" s="450"/>
      <c r="DJ19" s="158"/>
      <c r="DK19" s="158"/>
      <c r="DL19" s="158"/>
      <c r="DM19" s="158"/>
      <c r="DN19" s="158"/>
      <c r="DO19" s="158"/>
    </row>
    <row r="20" spans="1:119" ht="18.75" customHeight="1" thickBot="1" x14ac:dyDescent="0.2">
      <c r="A20" s="159"/>
      <c r="B20" s="486" t="s">
        <v>154</v>
      </c>
      <c r="C20" s="487"/>
      <c r="D20" s="487"/>
      <c r="E20" s="487"/>
      <c r="F20" s="487"/>
      <c r="G20" s="487"/>
      <c r="H20" s="487"/>
      <c r="I20" s="487"/>
      <c r="J20" s="487"/>
      <c r="K20" s="488"/>
      <c r="L20" s="489">
        <v>406985</v>
      </c>
      <c r="M20" s="490"/>
      <c r="N20" s="490"/>
      <c r="O20" s="490"/>
      <c r="P20" s="490"/>
      <c r="Q20" s="490"/>
      <c r="R20" s="490"/>
      <c r="S20" s="490"/>
      <c r="T20" s="490"/>
      <c r="U20" s="490"/>
      <c r="V20" s="490"/>
      <c r="W20" s="545"/>
      <c r="X20" s="546"/>
      <c r="Y20" s="547"/>
      <c r="Z20" s="491" t="s">
        <v>155</v>
      </c>
      <c r="AA20" s="492"/>
      <c r="AB20" s="492"/>
      <c r="AC20" s="492"/>
      <c r="AD20" s="492"/>
      <c r="AE20" s="492"/>
      <c r="AF20" s="492"/>
      <c r="AG20" s="492"/>
      <c r="AH20" s="493"/>
      <c r="AI20" s="494">
        <v>13369</v>
      </c>
      <c r="AJ20" s="495"/>
      <c r="AK20" s="495"/>
      <c r="AL20" s="495"/>
      <c r="AM20" s="496"/>
      <c r="AN20" s="494">
        <v>45801498</v>
      </c>
      <c r="AO20" s="495"/>
      <c r="AP20" s="495"/>
      <c r="AQ20" s="495"/>
      <c r="AR20" s="495"/>
      <c r="AS20" s="496"/>
      <c r="AT20" s="494">
        <v>3426</v>
      </c>
      <c r="AU20" s="495"/>
      <c r="AV20" s="495"/>
      <c r="AW20" s="495"/>
      <c r="AX20" s="495"/>
      <c r="AY20" s="497"/>
      <c r="AZ20" s="477" t="s">
        <v>156</v>
      </c>
      <c r="BA20" s="478"/>
      <c r="BB20" s="478"/>
      <c r="BC20" s="478"/>
      <c r="BD20" s="478"/>
      <c r="BE20" s="478"/>
      <c r="BF20" s="478"/>
      <c r="BG20" s="478"/>
      <c r="BH20" s="478"/>
      <c r="BI20" s="478"/>
      <c r="BJ20" s="478"/>
      <c r="BK20" s="478"/>
      <c r="BL20" s="478"/>
      <c r="BM20" s="479"/>
      <c r="BN20" s="443">
        <v>202674286</v>
      </c>
      <c r="BO20" s="444"/>
      <c r="BP20" s="444"/>
      <c r="BQ20" s="444"/>
      <c r="BR20" s="444"/>
      <c r="BS20" s="444"/>
      <c r="BT20" s="444"/>
      <c r="BU20" s="445"/>
      <c r="BV20" s="443">
        <v>207822010</v>
      </c>
      <c r="BW20" s="444"/>
      <c r="BX20" s="444"/>
      <c r="BY20" s="444"/>
      <c r="BZ20" s="444"/>
      <c r="CA20" s="444"/>
      <c r="CB20" s="444"/>
      <c r="CC20" s="445"/>
      <c r="CD20" s="170"/>
      <c r="CE20" s="446"/>
      <c r="CF20" s="446"/>
      <c r="CG20" s="446"/>
      <c r="CH20" s="446"/>
      <c r="CI20" s="446"/>
      <c r="CJ20" s="446"/>
      <c r="CK20" s="446"/>
      <c r="CL20" s="446"/>
      <c r="CM20" s="446"/>
      <c r="CN20" s="446"/>
      <c r="CO20" s="446"/>
      <c r="CP20" s="446"/>
      <c r="CQ20" s="446"/>
      <c r="CR20" s="446"/>
      <c r="CS20" s="447"/>
      <c r="CT20" s="448"/>
      <c r="CU20" s="449"/>
      <c r="CV20" s="449"/>
      <c r="CW20" s="449"/>
      <c r="CX20" s="449"/>
      <c r="CY20" s="449"/>
      <c r="CZ20" s="449"/>
      <c r="DA20" s="450"/>
      <c r="DB20" s="448"/>
      <c r="DC20" s="449"/>
      <c r="DD20" s="449"/>
      <c r="DE20" s="449"/>
      <c r="DF20" s="449"/>
      <c r="DG20" s="449"/>
      <c r="DH20" s="449"/>
      <c r="DI20" s="450"/>
      <c r="DJ20" s="158"/>
      <c r="DK20" s="158"/>
      <c r="DL20" s="158"/>
      <c r="DM20" s="158"/>
      <c r="DN20" s="158"/>
      <c r="DO20" s="158"/>
    </row>
    <row r="21" spans="1:119" ht="18.75" customHeight="1" thickBot="1" x14ac:dyDescent="0.2">
      <c r="A21" s="159"/>
      <c r="B21" s="172"/>
      <c r="C21" s="173"/>
      <c r="D21" s="173"/>
      <c r="E21" s="173"/>
      <c r="F21" s="173"/>
      <c r="G21" s="173"/>
      <c r="H21" s="173"/>
      <c r="I21" s="173"/>
      <c r="J21" s="173"/>
      <c r="K21" s="173"/>
      <c r="L21" s="173"/>
      <c r="M21" s="173"/>
      <c r="N21" s="173"/>
      <c r="O21" s="173"/>
      <c r="P21" s="173"/>
      <c r="Q21" s="173"/>
      <c r="R21" s="173"/>
      <c r="S21" s="173"/>
      <c r="T21" s="173"/>
      <c r="U21" s="173"/>
      <c r="V21" s="173"/>
      <c r="W21" s="480" t="s">
        <v>157</v>
      </c>
      <c r="X21" s="481"/>
      <c r="Y21" s="481"/>
      <c r="Z21" s="481"/>
      <c r="AA21" s="481"/>
      <c r="AB21" s="481"/>
      <c r="AC21" s="481"/>
      <c r="AD21" s="481"/>
      <c r="AE21" s="481"/>
      <c r="AF21" s="481"/>
      <c r="AG21" s="481"/>
      <c r="AH21" s="482"/>
      <c r="AI21" s="483">
        <v>98.8</v>
      </c>
      <c r="AJ21" s="484"/>
      <c r="AK21" s="484"/>
      <c r="AL21" s="484"/>
      <c r="AM21" s="484"/>
      <c r="AN21" s="484"/>
      <c r="AO21" s="484"/>
      <c r="AP21" s="484"/>
      <c r="AQ21" s="484"/>
      <c r="AR21" s="484"/>
      <c r="AS21" s="484"/>
      <c r="AT21" s="484"/>
      <c r="AU21" s="484"/>
      <c r="AV21" s="484"/>
      <c r="AW21" s="484"/>
      <c r="AX21" s="484"/>
      <c r="AY21" s="485"/>
      <c r="AZ21" s="460" t="s">
        <v>158</v>
      </c>
      <c r="BA21" s="461"/>
      <c r="BB21" s="461"/>
      <c r="BC21" s="461"/>
      <c r="BD21" s="461"/>
      <c r="BE21" s="461"/>
      <c r="BF21" s="461"/>
      <c r="BG21" s="461"/>
      <c r="BH21" s="461"/>
      <c r="BI21" s="461"/>
      <c r="BJ21" s="461"/>
      <c r="BK21" s="461"/>
      <c r="BL21" s="461"/>
      <c r="BM21" s="462"/>
      <c r="BN21" s="463">
        <v>40894088</v>
      </c>
      <c r="BO21" s="464"/>
      <c r="BP21" s="464"/>
      <c r="BQ21" s="464"/>
      <c r="BR21" s="464"/>
      <c r="BS21" s="464"/>
      <c r="BT21" s="464"/>
      <c r="BU21" s="465"/>
      <c r="BV21" s="463">
        <v>37516475</v>
      </c>
      <c r="BW21" s="464"/>
      <c r="BX21" s="464"/>
      <c r="BY21" s="464"/>
      <c r="BZ21" s="464"/>
      <c r="CA21" s="464"/>
      <c r="CB21" s="464"/>
      <c r="CC21" s="465"/>
      <c r="CD21" s="170"/>
      <c r="CE21" s="446"/>
      <c r="CF21" s="446"/>
      <c r="CG21" s="446"/>
      <c r="CH21" s="446"/>
      <c r="CI21" s="446"/>
      <c r="CJ21" s="446"/>
      <c r="CK21" s="446"/>
      <c r="CL21" s="446"/>
      <c r="CM21" s="446"/>
      <c r="CN21" s="446"/>
      <c r="CO21" s="446"/>
      <c r="CP21" s="446"/>
      <c r="CQ21" s="446"/>
      <c r="CR21" s="446"/>
      <c r="CS21" s="447"/>
      <c r="CT21" s="448"/>
      <c r="CU21" s="449"/>
      <c r="CV21" s="449"/>
      <c r="CW21" s="449"/>
      <c r="CX21" s="449"/>
      <c r="CY21" s="449"/>
      <c r="CZ21" s="449"/>
      <c r="DA21" s="450"/>
      <c r="DB21" s="448"/>
      <c r="DC21" s="449"/>
      <c r="DD21" s="449"/>
      <c r="DE21" s="449"/>
      <c r="DF21" s="449"/>
      <c r="DG21" s="449"/>
      <c r="DH21" s="449"/>
      <c r="DI21" s="450"/>
      <c r="DJ21" s="158"/>
      <c r="DK21" s="158"/>
      <c r="DL21" s="158"/>
      <c r="DM21" s="158"/>
      <c r="DN21" s="158"/>
      <c r="DO21" s="158"/>
    </row>
    <row r="22" spans="1:119" ht="18.75" customHeight="1" x14ac:dyDescent="0.15">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66" t="s">
        <v>159</v>
      </c>
      <c r="BA22" s="467"/>
      <c r="BB22" s="467"/>
      <c r="BC22" s="467"/>
      <c r="BD22" s="467"/>
      <c r="BE22" s="467"/>
      <c r="BF22" s="467"/>
      <c r="BG22" s="467"/>
      <c r="BH22" s="467"/>
      <c r="BI22" s="467"/>
      <c r="BJ22" s="467"/>
      <c r="BK22" s="467"/>
      <c r="BL22" s="467"/>
      <c r="BM22" s="468"/>
      <c r="BN22" s="469">
        <v>2279669</v>
      </c>
      <c r="BO22" s="470"/>
      <c r="BP22" s="470"/>
      <c r="BQ22" s="470"/>
      <c r="BR22" s="470"/>
      <c r="BS22" s="470"/>
      <c r="BT22" s="470"/>
      <c r="BU22" s="471"/>
      <c r="BV22" s="469">
        <v>2235010</v>
      </c>
      <c r="BW22" s="470"/>
      <c r="BX22" s="470"/>
      <c r="BY22" s="470"/>
      <c r="BZ22" s="470"/>
      <c r="CA22" s="470"/>
      <c r="CB22" s="470"/>
      <c r="CC22" s="471"/>
      <c r="CD22" s="170"/>
      <c r="CE22" s="446"/>
      <c r="CF22" s="446"/>
      <c r="CG22" s="446"/>
      <c r="CH22" s="446"/>
      <c r="CI22" s="446"/>
      <c r="CJ22" s="446"/>
      <c r="CK22" s="446"/>
      <c r="CL22" s="446"/>
      <c r="CM22" s="446"/>
      <c r="CN22" s="446"/>
      <c r="CO22" s="446"/>
      <c r="CP22" s="446"/>
      <c r="CQ22" s="446"/>
      <c r="CR22" s="446"/>
      <c r="CS22" s="447"/>
      <c r="CT22" s="448"/>
      <c r="CU22" s="449"/>
      <c r="CV22" s="449"/>
      <c r="CW22" s="449"/>
      <c r="CX22" s="449"/>
      <c r="CY22" s="449"/>
      <c r="CZ22" s="449"/>
      <c r="DA22" s="450"/>
      <c r="DB22" s="448"/>
      <c r="DC22" s="449"/>
      <c r="DD22" s="449"/>
      <c r="DE22" s="449"/>
      <c r="DF22" s="449"/>
      <c r="DG22" s="449"/>
      <c r="DH22" s="449"/>
      <c r="DI22" s="450"/>
      <c r="DJ22" s="158"/>
      <c r="DK22" s="158"/>
      <c r="DL22" s="158"/>
      <c r="DM22" s="158"/>
      <c r="DN22" s="158"/>
      <c r="DO22" s="158"/>
    </row>
    <row r="23" spans="1:119" ht="18.75" customHeight="1" x14ac:dyDescent="0.15">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66" t="s">
        <v>160</v>
      </c>
      <c r="BA23" s="467"/>
      <c r="BB23" s="467"/>
      <c r="BC23" s="467"/>
      <c r="BD23" s="467"/>
      <c r="BE23" s="467"/>
      <c r="BF23" s="467"/>
      <c r="BG23" s="467"/>
      <c r="BH23" s="467"/>
      <c r="BI23" s="467"/>
      <c r="BJ23" s="467"/>
      <c r="BK23" s="467"/>
      <c r="BL23" s="467"/>
      <c r="BM23" s="468"/>
      <c r="BN23" s="469" t="s">
        <v>129</v>
      </c>
      <c r="BO23" s="470"/>
      <c r="BP23" s="470"/>
      <c r="BQ23" s="470"/>
      <c r="BR23" s="470"/>
      <c r="BS23" s="470"/>
      <c r="BT23" s="470"/>
      <c r="BU23" s="471"/>
      <c r="BV23" s="469" t="s">
        <v>119</v>
      </c>
      <c r="BW23" s="470"/>
      <c r="BX23" s="470"/>
      <c r="BY23" s="470"/>
      <c r="BZ23" s="470"/>
      <c r="CA23" s="470"/>
      <c r="CB23" s="470"/>
      <c r="CC23" s="471"/>
      <c r="CD23" s="170"/>
      <c r="CE23" s="446"/>
      <c r="CF23" s="446"/>
      <c r="CG23" s="446"/>
      <c r="CH23" s="446"/>
      <c r="CI23" s="446"/>
      <c r="CJ23" s="446"/>
      <c r="CK23" s="446"/>
      <c r="CL23" s="446"/>
      <c r="CM23" s="446"/>
      <c r="CN23" s="446"/>
      <c r="CO23" s="446"/>
      <c r="CP23" s="446"/>
      <c r="CQ23" s="446"/>
      <c r="CR23" s="446"/>
      <c r="CS23" s="447"/>
      <c r="CT23" s="448"/>
      <c r="CU23" s="449"/>
      <c r="CV23" s="449"/>
      <c r="CW23" s="449"/>
      <c r="CX23" s="449"/>
      <c r="CY23" s="449"/>
      <c r="CZ23" s="449"/>
      <c r="DA23" s="450"/>
      <c r="DB23" s="448"/>
      <c r="DC23" s="449"/>
      <c r="DD23" s="449"/>
      <c r="DE23" s="449"/>
      <c r="DF23" s="449"/>
      <c r="DG23" s="449"/>
      <c r="DH23" s="449"/>
      <c r="DI23" s="450"/>
      <c r="DJ23" s="158"/>
      <c r="DK23" s="158"/>
      <c r="DL23" s="158"/>
      <c r="DM23" s="158"/>
      <c r="DN23" s="158"/>
      <c r="DO23" s="158"/>
    </row>
    <row r="24" spans="1:119" ht="18.75" customHeight="1" thickBot="1" x14ac:dyDescent="0.2">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40" t="s">
        <v>161</v>
      </c>
      <c r="BA24" s="441"/>
      <c r="BB24" s="441"/>
      <c r="BC24" s="441"/>
      <c r="BD24" s="441"/>
      <c r="BE24" s="441"/>
      <c r="BF24" s="441"/>
      <c r="BG24" s="441"/>
      <c r="BH24" s="441"/>
      <c r="BI24" s="441"/>
      <c r="BJ24" s="441"/>
      <c r="BK24" s="441"/>
      <c r="BL24" s="441"/>
      <c r="BM24" s="442"/>
      <c r="BN24" s="443" t="s">
        <v>119</v>
      </c>
      <c r="BO24" s="444"/>
      <c r="BP24" s="444"/>
      <c r="BQ24" s="444"/>
      <c r="BR24" s="444"/>
      <c r="BS24" s="444"/>
      <c r="BT24" s="444"/>
      <c r="BU24" s="445"/>
      <c r="BV24" s="443" t="s">
        <v>119</v>
      </c>
      <c r="BW24" s="444"/>
      <c r="BX24" s="444"/>
      <c r="BY24" s="444"/>
      <c r="BZ24" s="444"/>
      <c r="CA24" s="444"/>
      <c r="CB24" s="444"/>
      <c r="CC24" s="445"/>
      <c r="CD24" s="170"/>
      <c r="CE24" s="446"/>
      <c r="CF24" s="446"/>
      <c r="CG24" s="446"/>
      <c r="CH24" s="446"/>
      <c r="CI24" s="446"/>
      <c r="CJ24" s="446"/>
      <c r="CK24" s="446"/>
      <c r="CL24" s="446"/>
      <c r="CM24" s="446"/>
      <c r="CN24" s="446"/>
      <c r="CO24" s="446"/>
      <c r="CP24" s="446"/>
      <c r="CQ24" s="446"/>
      <c r="CR24" s="446"/>
      <c r="CS24" s="447"/>
      <c r="CT24" s="448"/>
      <c r="CU24" s="449"/>
      <c r="CV24" s="449"/>
      <c r="CW24" s="449"/>
      <c r="CX24" s="449"/>
      <c r="CY24" s="449"/>
      <c r="CZ24" s="449"/>
      <c r="DA24" s="450"/>
      <c r="DB24" s="448"/>
      <c r="DC24" s="449"/>
      <c r="DD24" s="449"/>
      <c r="DE24" s="449"/>
      <c r="DF24" s="449"/>
      <c r="DG24" s="449"/>
      <c r="DH24" s="449"/>
      <c r="DI24" s="450"/>
      <c r="DJ24" s="158"/>
      <c r="DK24" s="158"/>
      <c r="DL24" s="158"/>
      <c r="DM24" s="158"/>
      <c r="DN24" s="158"/>
      <c r="DO24" s="158"/>
    </row>
    <row r="25" spans="1:119" s="158" customFormat="1" ht="18.75" customHeight="1" x14ac:dyDescent="0.15">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51" t="s">
        <v>162</v>
      </c>
      <c r="BA25" s="452"/>
      <c r="BB25" s="452"/>
      <c r="BC25" s="453"/>
      <c r="BD25" s="460" t="s">
        <v>45</v>
      </c>
      <c r="BE25" s="461"/>
      <c r="BF25" s="461"/>
      <c r="BG25" s="461"/>
      <c r="BH25" s="461"/>
      <c r="BI25" s="461"/>
      <c r="BJ25" s="461"/>
      <c r="BK25" s="461"/>
      <c r="BL25" s="461"/>
      <c r="BM25" s="462"/>
      <c r="BN25" s="463">
        <v>12085106</v>
      </c>
      <c r="BO25" s="464"/>
      <c r="BP25" s="464"/>
      <c r="BQ25" s="464"/>
      <c r="BR25" s="464"/>
      <c r="BS25" s="464"/>
      <c r="BT25" s="464"/>
      <c r="BU25" s="465"/>
      <c r="BV25" s="463">
        <v>12269240</v>
      </c>
      <c r="BW25" s="464"/>
      <c r="BX25" s="464"/>
      <c r="BY25" s="464"/>
      <c r="BZ25" s="464"/>
      <c r="CA25" s="464"/>
      <c r="CB25" s="464"/>
      <c r="CC25" s="465"/>
      <c r="CD25" s="170"/>
      <c r="CE25" s="446"/>
      <c r="CF25" s="446"/>
      <c r="CG25" s="446"/>
      <c r="CH25" s="446"/>
      <c r="CI25" s="446"/>
      <c r="CJ25" s="446"/>
      <c r="CK25" s="446"/>
      <c r="CL25" s="446"/>
      <c r="CM25" s="446"/>
      <c r="CN25" s="446"/>
      <c r="CO25" s="446"/>
      <c r="CP25" s="446"/>
      <c r="CQ25" s="446"/>
      <c r="CR25" s="446"/>
      <c r="CS25" s="447"/>
      <c r="CT25" s="448"/>
      <c r="CU25" s="449"/>
      <c r="CV25" s="449"/>
      <c r="CW25" s="449"/>
      <c r="CX25" s="449"/>
      <c r="CY25" s="449"/>
      <c r="CZ25" s="449"/>
      <c r="DA25" s="450"/>
      <c r="DB25" s="448"/>
      <c r="DC25" s="449"/>
      <c r="DD25" s="449"/>
      <c r="DE25" s="449"/>
      <c r="DF25" s="449"/>
      <c r="DG25" s="449"/>
      <c r="DH25" s="449"/>
      <c r="DI25" s="450"/>
    </row>
    <row r="26" spans="1:119" s="158" customFormat="1" ht="18.75" customHeight="1" x14ac:dyDescent="0.15">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54"/>
      <c r="BA26" s="455"/>
      <c r="BB26" s="455"/>
      <c r="BC26" s="456"/>
      <c r="BD26" s="466" t="s">
        <v>163</v>
      </c>
      <c r="BE26" s="467"/>
      <c r="BF26" s="467"/>
      <c r="BG26" s="467"/>
      <c r="BH26" s="467"/>
      <c r="BI26" s="467"/>
      <c r="BJ26" s="467"/>
      <c r="BK26" s="467"/>
      <c r="BL26" s="467"/>
      <c r="BM26" s="468"/>
      <c r="BN26" s="469">
        <v>17738360</v>
      </c>
      <c r="BO26" s="470"/>
      <c r="BP26" s="470"/>
      <c r="BQ26" s="470"/>
      <c r="BR26" s="470"/>
      <c r="BS26" s="470"/>
      <c r="BT26" s="470"/>
      <c r="BU26" s="471"/>
      <c r="BV26" s="469">
        <v>15302166</v>
      </c>
      <c r="BW26" s="470"/>
      <c r="BX26" s="470"/>
      <c r="BY26" s="470"/>
      <c r="BZ26" s="470"/>
      <c r="CA26" s="470"/>
      <c r="CB26" s="470"/>
      <c r="CC26" s="471"/>
      <c r="CD26" s="170"/>
      <c r="CE26" s="446"/>
      <c r="CF26" s="446"/>
      <c r="CG26" s="446"/>
      <c r="CH26" s="446"/>
      <c r="CI26" s="446"/>
      <c r="CJ26" s="446"/>
      <c r="CK26" s="446"/>
      <c r="CL26" s="446"/>
      <c r="CM26" s="446"/>
      <c r="CN26" s="446"/>
      <c r="CO26" s="446"/>
      <c r="CP26" s="446"/>
      <c r="CQ26" s="446"/>
      <c r="CR26" s="446"/>
      <c r="CS26" s="447"/>
      <c r="CT26" s="448"/>
      <c r="CU26" s="449"/>
      <c r="CV26" s="449"/>
      <c r="CW26" s="449"/>
      <c r="CX26" s="449"/>
      <c r="CY26" s="449"/>
      <c r="CZ26" s="449"/>
      <c r="DA26" s="450"/>
      <c r="DB26" s="448"/>
      <c r="DC26" s="449"/>
      <c r="DD26" s="449"/>
      <c r="DE26" s="449"/>
      <c r="DF26" s="449"/>
      <c r="DG26" s="449"/>
      <c r="DH26" s="449"/>
      <c r="DI26" s="450"/>
    </row>
    <row r="27" spans="1:119" ht="18.75" customHeight="1" thickBot="1" x14ac:dyDescent="0.2">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57"/>
      <c r="BA27" s="458"/>
      <c r="BB27" s="458"/>
      <c r="BC27" s="459"/>
      <c r="BD27" s="477" t="s">
        <v>47</v>
      </c>
      <c r="BE27" s="478"/>
      <c r="BF27" s="478"/>
      <c r="BG27" s="478"/>
      <c r="BH27" s="478"/>
      <c r="BI27" s="478"/>
      <c r="BJ27" s="478"/>
      <c r="BK27" s="478"/>
      <c r="BL27" s="478"/>
      <c r="BM27" s="479"/>
      <c r="BN27" s="443">
        <v>19409632</v>
      </c>
      <c r="BO27" s="444"/>
      <c r="BP27" s="444"/>
      <c r="BQ27" s="444"/>
      <c r="BR27" s="444"/>
      <c r="BS27" s="444"/>
      <c r="BT27" s="444"/>
      <c r="BU27" s="445"/>
      <c r="BV27" s="443">
        <v>21659647</v>
      </c>
      <c r="BW27" s="444"/>
      <c r="BX27" s="444"/>
      <c r="BY27" s="444"/>
      <c r="BZ27" s="444"/>
      <c r="CA27" s="444"/>
      <c r="CB27" s="444"/>
      <c r="CC27" s="445"/>
      <c r="CD27" s="190"/>
      <c r="CE27" s="472"/>
      <c r="CF27" s="472"/>
      <c r="CG27" s="472"/>
      <c r="CH27" s="472"/>
      <c r="CI27" s="472"/>
      <c r="CJ27" s="472"/>
      <c r="CK27" s="472"/>
      <c r="CL27" s="472"/>
      <c r="CM27" s="472"/>
      <c r="CN27" s="472"/>
      <c r="CO27" s="472"/>
      <c r="CP27" s="472"/>
      <c r="CQ27" s="472"/>
      <c r="CR27" s="472"/>
      <c r="CS27" s="473"/>
      <c r="CT27" s="474"/>
      <c r="CU27" s="475"/>
      <c r="CV27" s="475"/>
      <c r="CW27" s="475"/>
      <c r="CX27" s="475"/>
      <c r="CY27" s="475"/>
      <c r="CZ27" s="475"/>
      <c r="DA27" s="476"/>
      <c r="DB27" s="474"/>
      <c r="DC27" s="475"/>
      <c r="DD27" s="475"/>
      <c r="DE27" s="475"/>
      <c r="DF27" s="475"/>
      <c r="DG27" s="475"/>
      <c r="DH27" s="475"/>
      <c r="DI27" s="476"/>
      <c r="DJ27" s="158"/>
      <c r="DK27" s="158"/>
      <c r="DL27" s="158"/>
      <c r="DM27" s="158"/>
      <c r="DN27" s="158"/>
      <c r="DO27" s="158"/>
    </row>
    <row r="28" spans="1:119" ht="13.5" customHeight="1" x14ac:dyDescent="0.15">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15">
      <c r="A29" s="159"/>
      <c r="B29" s="199"/>
      <c r="C29" s="200" t="s">
        <v>164</v>
      </c>
      <c r="D29" s="200"/>
      <c r="E29" s="192"/>
      <c r="F29" s="192"/>
      <c r="G29" s="192"/>
      <c r="H29" s="192"/>
      <c r="I29" s="192"/>
      <c r="J29" s="192"/>
      <c r="K29" s="192"/>
      <c r="L29" s="192"/>
      <c r="M29" s="192"/>
      <c r="N29" s="192"/>
      <c r="O29" s="192"/>
      <c r="P29" s="192"/>
      <c r="Q29" s="192"/>
      <c r="R29" s="192"/>
      <c r="S29" s="192"/>
      <c r="T29" s="192"/>
      <c r="U29" s="192" t="s">
        <v>165</v>
      </c>
      <c r="V29" s="192"/>
      <c r="W29" s="192"/>
      <c r="X29" s="192"/>
      <c r="Y29" s="192"/>
      <c r="Z29" s="192"/>
      <c r="AA29" s="192"/>
      <c r="AB29" s="192"/>
      <c r="AC29" s="192"/>
      <c r="AD29" s="192"/>
      <c r="AE29" s="192"/>
      <c r="AF29" s="192"/>
      <c r="AG29" s="192"/>
      <c r="AH29" s="192"/>
      <c r="AI29" s="192"/>
      <c r="AJ29" s="192"/>
      <c r="AK29" s="192"/>
      <c r="AL29" s="192"/>
      <c r="AM29" s="182" t="s">
        <v>166</v>
      </c>
      <c r="AN29" s="192"/>
      <c r="AO29" s="192"/>
      <c r="AP29" s="192"/>
      <c r="AQ29" s="192"/>
      <c r="AR29" s="182"/>
      <c r="AS29" s="182"/>
      <c r="AT29" s="182"/>
      <c r="AU29" s="182"/>
      <c r="AV29" s="182"/>
      <c r="AW29" s="182"/>
      <c r="AX29" s="182"/>
      <c r="AY29" s="182"/>
      <c r="AZ29" s="182"/>
      <c r="BA29" s="182"/>
      <c r="BB29" s="192"/>
      <c r="BC29" s="182"/>
      <c r="BD29" s="182"/>
      <c r="BE29" s="182" t="s">
        <v>167</v>
      </c>
      <c r="BF29" s="192"/>
      <c r="BG29" s="192"/>
      <c r="BH29" s="192"/>
      <c r="BI29" s="192"/>
      <c r="BJ29" s="182"/>
      <c r="BK29" s="182"/>
      <c r="BL29" s="182"/>
      <c r="BM29" s="182"/>
      <c r="BN29" s="182"/>
      <c r="BO29" s="182"/>
      <c r="BP29" s="182"/>
      <c r="BQ29" s="182"/>
      <c r="BR29" s="192"/>
      <c r="BS29" s="192"/>
      <c r="BT29" s="192"/>
      <c r="BU29" s="192"/>
      <c r="BV29" s="192"/>
      <c r="BW29" s="192" t="s">
        <v>168</v>
      </c>
      <c r="BX29" s="192"/>
      <c r="BY29" s="192"/>
      <c r="BZ29" s="192"/>
      <c r="CA29" s="192"/>
      <c r="CB29" s="182"/>
      <c r="CC29" s="182"/>
      <c r="CD29" s="182"/>
      <c r="CE29" s="182"/>
      <c r="CF29" s="182"/>
      <c r="CG29" s="182"/>
      <c r="CH29" s="182"/>
      <c r="CI29" s="182"/>
      <c r="CJ29" s="182"/>
      <c r="CK29" s="182"/>
      <c r="CL29" s="182"/>
      <c r="CM29" s="182"/>
      <c r="CN29" s="182"/>
      <c r="CO29" s="182" t="s">
        <v>169</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15">
      <c r="A30" s="159"/>
      <c r="B30" s="199"/>
      <c r="C30" s="438" t="s">
        <v>170</v>
      </c>
      <c r="D30" s="438"/>
      <c r="E30" s="439" t="s">
        <v>171</v>
      </c>
      <c r="F30" s="439"/>
      <c r="G30" s="439"/>
      <c r="H30" s="439"/>
      <c r="I30" s="439"/>
      <c r="J30" s="439"/>
      <c r="K30" s="439"/>
      <c r="L30" s="439"/>
      <c r="M30" s="439"/>
      <c r="N30" s="439"/>
      <c r="O30" s="439"/>
      <c r="P30" s="439"/>
      <c r="Q30" s="439"/>
      <c r="R30" s="439"/>
      <c r="S30" s="439"/>
      <c r="T30" s="176"/>
      <c r="U30" s="438" t="s">
        <v>170</v>
      </c>
      <c r="V30" s="438"/>
      <c r="W30" s="439" t="s">
        <v>172</v>
      </c>
      <c r="X30" s="439"/>
      <c r="Y30" s="439"/>
      <c r="Z30" s="439"/>
      <c r="AA30" s="439"/>
      <c r="AB30" s="439"/>
      <c r="AC30" s="439"/>
      <c r="AD30" s="439"/>
      <c r="AE30" s="439"/>
      <c r="AF30" s="439"/>
      <c r="AG30" s="439"/>
      <c r="AH30" s="439"/>
      <c r="AI30" s="439"/>
      <c r="AJ30" s="439"/>
      <c r="AK30" s="439"/>
      <c r="AL30" s="176"/>
      <c r="AM30" s="438" t="s">
        <v>173</v>
      </c>
      <c r="AN30" s="438"/>
      <c r="AO30" s="439" t="s">
        <v>171</v>
      </c>
      <c r="AP30" s="439"/>
      <c r="AQ30" s="439"/>
      <c r="AR30" s="439"/>
      <c r="AS30" s="439"/>
      <c r="AT30" s="439"/>
      <c r="AU30" s="439"/>
      <c r="AV30" s="439"/>
      <c r="AW30" s="439"/>
      <c r="AX30" s="439"/>
      <c r="AY30" s="439"/>
      <c r="AZ30" s="439"/>
      <c r="BA30" s="439"/>
      <c r="BB30" s="439"/>
      <c r="BC30" s="439"/>
      <c r="BD30" s="201"/>
      <c r="BE30" s="438" t="s">
        <v>173</v>
      </c>
      <c r="BF30" s="438"/>
      <c r="BG30" s="439" t="s">
        <v>172</v>
      </c>
      <c r="BH30" s="439"/>
      <c r="BI30" s="439"/>
      <c r="BJ30" s="439"/>
      <c r="BK30" s="439"/>
      <c r="BL30" s="439"/>
      <c r="BM30" s="439"/>
      <c r="BN30" s="439"/>
      <c r="BO30" s="439"/>
      <c r="BP30" s="439"/>
      <c r="BQ30" s="439"/>
      <c r="BR30" s="439"/>
      <c r="BS30" s="439"/>
      <c r="BT30" s="439"/>
      <c r="BU30" s="439"/>
      <c r="BV30" s="202"/>
      <c r="BW30" s="438" t="s">
        <v>173</v>
      </c>
      <c r="BX30" s="438"/>
      <c r="BY30" s="439" t="s">
        <v>174</v>
      </c>
      <c r="BZ30" s="439"/>
      <c r="CA30" s="439"/>
      <c r="CB30" s="439"/>
      <c r="CC30" s="439"/>
      <c r="CD30" s="439"/>
      <c r="CE30" s="439"/>
      <c r="CF30" s="439"/>
      <c r="CG30" s="439"/>
      <c r="CH30" s="439"/>
      <c r="CI30" s="439"/>
      <c r="CJ30" s="439"/>
      <c r="CK30" s="439"/>
      <c r="CL30" s="439"/>
      <c r="CM30" s="439"/>
      <c r="CN30" s="176"/>
      <c r="CO30" s="438" t="s">
        <v>170</v>
      </c>
      <c r="CP30" s="438"/>
      <c r="CQ30" s="439" t="s">
        <v>175</v>
      </c>
      <c r="CR30" s="439"/>
      <c r="CS30" s="439"/>
      <c r="CT30" s="439"/>
      <c r="CU30" s="439"/>
      <c r="CV30" s="439"/>
      <c r="CW30" s="439"/>
      <c r="CX30" s="439"/>
      <c r="CY30" s="439"/>
      <c r="CZ30" s="439"/>
      <c r="DA30" s="439"/>
      <c r="DB30" s="439"/>
      <c r="DC30" s="439"/>
      <c r="DD30" s="439"/>
      <c r="DE30" s="439"/>
      <c r="DF30" s="176"/>
      <c r="DG30" s="437" t="s">
        <v>176</v>
      </c>
      <c r="DH30" s="437"/>
      <c r="DI30" s="203"/>
      <c r="DJ30" s="158"/>
      <c r="DK30" s="158"/>
      <c r="DL30" s="158"/>
      <c r="DM30" s="158"/>
      <c r="DN30" s="158"/>
      <c r="DO30" s="158"/>
    </row>
    <row r="31" spans="1:119" ht="32.25" customHeight="1" x14ac:dyDescent="0.15">
      <c r="A31" s="159"/>
      <c r="B31" s="199"/>
      <c r="C31" s="435">
        <f>IF(E31="","",1)</f>
        <v>1</v>
      </c>
      <c r="D31" s="435"/>
      <c r="E31" s="434" t="str">
        <f>IF('各会計、関係団体の財政状況及び健全化判断比率'!B7="","",'各会計、関係団体の財政状況及び健全化判断比率'!B7)</f>
        <v>一般会計</v>
      </c>
      <c r="F31" s="434"/>
      <c r="G31" s="434"/>
      <c r="H31" s="434"/>
      <c r="I31" s="434"/>
      <c r="J31" s="434"/>
      <c r="K31" s="434"/>
      <c r="L31" s="434"/>
      <c r="M31" s="434"/>
      <c r="N31" s="434"/>
      <c r="O31" s="434"/>
      <c r="P31" s="434"/>
      <c r="Q31" s="434"/>
      <c r="R31" s="434"/>
      <c r="S31" s="434"/>
      <c r="T31" s="200"/>
      <c r="U31" s="435">
        <f>IF(W31="","",MAX(C31:D40)+1)</f>
        <v>11</v>
      </c>
      <c r="V31" s="435"/>
      <c r="W31" s="434" t="str">
        <f>IF('各会計、関係団体の財政状況及び健全化判断比率'!B28="","",'各会計、関係団体の財政状況及び健全化判断比率'!B28)</f>
        <v>国民健康保険事業特別会計</v>
      </c>
      <c r="X31" s="434"/>
      <c r="Y31" s="434"/>
      <c r="Z31" s="434"/>
      <c r="AA31" s="434"/>
      <c r="AB31" s="434"/>
      <c r="AC31" s="434"/>
      <c r="AD31" s="434"/>
      <c r="AE31" s="434"/>
      <c r="AF31" s="434"/>
      <c r="AG31" s="434"/>
      <c r="AH31" s="434"/>
      <c r="AI31" s="434"/>
      <c r="AJ31" s="434"/>
      <c r="AK31" s="434"/>
      <c r="AL31" s="200"/>
      <c r="AM31" s="435">
        <f>IF(AO31="","",MAX(C31:D40,U31:V40)+1)</f>
        <v>13</v>
      </c>
      <c r="AN31" s="435"/>
      <c r="AO31" s="434" t="str">
        <f>IF('各会計、関係団体の財政状況及び健全化判断比率'!B30="","",'各会計、関係団体の財政状況及び健全化判断比率'!B30)</f>
        <v>香川県立病院事業会計</v>
      </c>
      <c r="AP31" s="434"/>
      <c r="AQ31" s="434"/>
      <c r="AR31" s="434"/>
      <c r="AS31" s="434"/>
      <c r="AT31" s="434"/>
      <c r="AU31" s="434"/>
      <c r="AV31" s="434"/>
      <c r="AW31" s="434"/>
      <c r="AX31" s="434"/>
      <c r="AY31" s="434"/>
      <c r="AZ31" s="434"/>
      <c r="BA31" s="434"/>
      <c r="BB31" s="434"/>
      <c r="BC31" s="434"/>
      <c r="BD31" s="200"/>
      <c r="BE31" s="435">
        <f>IF(BG31="","",MAX(C31:D40,U31:V40,AM31:AN40)+1)</f>
        <v>15</v>
      </c>
      <c r="BF31" s="435"/>
      <c r="BG31" s="434" t="str">
        <f>IF('各会計、関係団体の財政状況及び健全化判断比率'!B32="","",'各会計、関係団体の財政状況及び健全化判断比率'!B32)</f>
        <v>臨海工業地帯造成事業特別会計</v>
      </c>
      <c r="BH31" s="434"/>
      <c r="BI31" s="434"/>
      <c r="BJ31" s="434"/>
      <c r="BK31" s="434"/>
      <c r="BL31" s="434"/>
      <c r="BM31" s="434"/>
      <c r="BN31" s="434"/>
      <c r="BO31" s="434"/>
      <c r="BP31" s="434"/>
      <c r="BQ31" s="434"/>
      <c r="BR31" s="434"/>
      <c r="BS31" s="434"/>
      <c r="BT31" s="434"/>
      <c r="BU31" s="434"/>
      <c r="BV31" s="200"/>
      <c r="BW31" s="435">
        <f>IF(BY31="","",MAX(C31:D40,U31:V40,AM31:AN40,BE31:BF40)+1)</f>
        <v>18</v>
      </c>
      <c r="BX31" s="435"/>
      <c r="BY31" s="434" t="str">
        <f>IF('各会計、関係団体の財政状況及び健全化判断比率'!B68="","",'各会計、関係団体の財政状況及び健全化判断比率'!B68)</f>
        <v>香川県広域水道企業団（水道事業会計）</v>
      </c>
      <c r="BZ31" s="434"/>
      <c r="CA31" s="434"/>
      <c r="CB31" s="434"/>
      <c r="CC31" s="434"/>
      <c r="CD31" s="434"/>
      <c r="CE31" s="434"/>
      <c r="CF31" s="434"/>
      <c r="CG31" s="434"/>
      <c r="CH31" s="434"/>
      <c r="CI31" s="434"/>
      <c r="CJ31" s="434"/>
      <c r="CK31" s="434"/>
      <c r="CL31" s="434"/>
      <c r="CM31" s="434"/>
      <c r="CN31" s="200"/>
      <c r="CO31" s="435">
        <f>IF(CQ31="","",MAX(C31:D40,U31:V40,AM31:AN40,BE31:BF40,BW31:BX40)+1)</f>
        <v>20</v>
      </c>
      <c r="CP31" s="435"/>
      <c r="CQ31" s="434" t="str">
        <f>IF('各会計、関係団体の財政状況及び健全化判断比率'!BS7="","",'各会計、関係団体の財政状況及び健全化判断比率'!BS7)</f>
        <v>公益財団法人　香川県環境保全公社</v>
      </c>
      <c r="CR31" s="434"/>
      <c r="CS31" s="434"/>
      <c r="CT31" s="434"/>
      <c r="CU31" s="434"/>
      <c r="CV31" s="434"/>
      <c r="CW31" s="434"/>
      <c r="CX31" s="434"/>
      <c r="CY31" s="434"/>
      <c r="CZ31" s="434"/>
      <c r="DA31" s="434"/>
      <c r="DB31" s="434"/>
      <c r="DC31" s="434"/>
      <c r="DD31" s="434"/>
      <c r="DE31" s="434"/>
      <c r="DF31" s="192"/>
      <c r="DG31" s="436" t="str">
        <f>IF('各会計、関係団体の財政状況及び健全化判断比率'!BR7="","",'各会計、関係団体の財政状況及び健全化判断比率'!BR7)</f>
        <v/>
      </c>
      <c r="DH31" s="436"/>
      <c r="DI31" s="203"/>
      <c r="DJ31" s="158"/>
      <c r="DK31" s="158"/>
      <c r="DL31" s="158"/>
      <c r="DM31" s="158"/>
      <c r="DN31" s="158"/>
      <c r="DO31" s="158"/>
    </row>
    <row r="32" spans="1:119" ht="32.25" customHeight="1" x14ac:dyDescent="0.15">
      <c r="A32" s="159"/>
      <c r="B32" s="199"/>
      <c r="C32" s="435">
        <f>IF(E32="","",C31+1)</f>
        <v>2</v>
      </c>
      <c r="D32" s="435"/>
      <c r="E32" s="434" t="str">
        <f>IF('各会計、関係団体の財政状況及び健全化判断比率'!B8="","",'各会計、関係団体の財政状況及び健全化判断比率'!B8)</f>
        <v>母子父子寡婦福祉資金特別会計</v>
      </c>
      <c r="F32" s="434"/>
      <c r="G32" s="434"/>
      <c r="H32" s="434"/>
      <c r="I32" s="434"/>
      <c r="J32" s="434"/>
      <c r="K32" s="434"/>
      <c r="L32" s="434"/>
      <c r="M32" s="434"/>
      <c r="N32" s="434"/>
      <c r="O32" s="434"/>
      <c r="P32" s="434"/>
      <c r="Q32" s="434"/>
      <c r="R32" s="434"/>
      <c r="S32" s="434"/>
      <c r="T32" s="200"/>
      <c r="U32" s="435">
        <f t="shared" ref="U32:U40" si="0">IF(W32="","",U31+1)</f>
        <v>12</v>
      </c>
      <c r="V32" s="435"/>
      <c r="W32" s="434" t="str">
        <f>IF('各会計、関係団体の財政状況及び健全化判断比率'!B29="","",'各会計、関係団体の財政状況及び健全化判断比率'!B29)</f>
        <v>駐車場事業特別会計</v>
      </c>
      <c r="X32" s="434"/>
      <c r="Y32" s="434"/>
      <c r="Z32" s="434"/>
      <c r="AA32" s="434"/>
      <c r="AB32" s="434"/>
      <c r="AC32" s="434"/>
      <c r="AD32" s="434"/>
      <c r="AE32" s="434"/>
      <c r="AF32" s="434"/>
      <c r="AG32" s="434"/>
      <c r="AH32" s="434"/>
      <c r="AI32" s="434"/>
      <c r="AJ32" s="434"/>
      <c r="AK32" s="434"/>
      <c r="AL32" s="200"/>
      <c r="AM32" s="435">
        <f t="shared" ref="AM32:AM40" si="1">IF(AO32="","",AM31+1)</f>
        <v>14</v>
      </c>
      <c r="AN32" s="435"/>
      <c r="AO32" s="434" t="str">
        <f>IF('各会計、関係団体の財政状況及び健全化判断比率'!B31="","",'各会計、関係団体の財政状況及び健全化判断比率'!B31)</f>
        <v>香川県流域下水道事業会計</v>
      </c>
      <c r="AP32" s="434"/>
      <c r="AQ32" s="434"/>
      <c r="AR32" s="434"/>
      <c r="AS32" s="434"/>
      <c r="AT32" s="434"/>
      <c r="AU32" s="434"/>
      <c r="AV32" s="434"/>
      <c r="AW32" s="434"/>
      <c r="AX32" s="434"/>
      <c r="AY32" s="434"/>
      <c r="AZ32" s="434"/>
      <c r="BA32" s="434"/>
      <c r="BB32" s="434"/>
      <c r="BC32" s="434"/>
      <c r="BD32" s="200"/>
      <c r="BE32" s="435">
        <f t="shared" ref="BE32:BE40" si="2">IF(BG32="","",BE31+1)</f>
        <v>16</v>
      </c>
      <c r="BF32" s="435"/>
      <c r="BG32" s="434" t="str">
        <f>IF('各会計、関係団体の財政状況及び健全化判断比率'!B33="","",'各会計、関係団体の財政状況及び健全化判断比率'!B33)</f>
        <v>番の州地区臨海工業用土地造成事業特別会計</v>
      </c>
      <c r="BH32" s="434"/>
      <c r="BI32" s="434"/>
      <c r="BJ32" s="434"/>
      <c r="BK32" s="434"/>
      <c r="BL32" s="434"/>
      <c r="BM32" s="434"/>
      <c r="BN32" s="434"/>
      <c r="BO32" s="434"/>
      <c r="BP32" s="434"/>
      <c r="BQ32" s="434"/>
      <c r="BR32" s="434"/>
      <c r="BS32" s="434"/>
      <c r="BT32" s="434"/>
      <c r="BU32" s="434"/>
      <c r="BV32" s="200"/>
      <c r="BW32" s="435">
        <f t="shared" ref="BW32:BW40" si="3">IF(BY32="","",BW31+1)</f>
        <v>19</v>
      </c>
      <c r="BX32" s="435"/>
      <c r="BY32" s="434" t="str">
        <f>IF('各会計、関係団体の財政状況及び健全化判断比率'!B69="","",'各会計、関係団体の財政状況及び健全化判断比率'!B69)</f>
        <v>香川県広域水道企業団（工業用水事業会計）</v>
      </c>
      <c r="BZ32" s="434"/>
      <c r="CA32" s="434"/>
      <c r="CB32" s="434"/>
      <c r="CC32" s="434"/>
      <c r="CD32" s="434"/>
      <c r="CE32" s="434"/>
      <c r="CF32" s="434"/>
      <c r="CG32" s="434"/>
      <c r="CH32" s="434"/>
      <c r="CI32" s="434"/>
      <c r="CJ32" s="434"/>
      <c r="CK32" s="434"/>
      <c r="CL32" s="434"/>
      <c r="CM32" s="434"/>
      <c r="CN32" s="200"/>
      <c r="CO32" s="435">
        <f t="shared" ref="CO32:CO40" si="4">IF(CQ32="","",CO31+1)</f>
        <v>21</v>
      </c>
      <c r="CP32" s="435"/>
      <c r="CQ32" s="434" t="str">
        <f>IF('各会計、関係団体の財政状況及び健全化判断比率'!BS8="","",'各会計、関係団体の財政状況及び健全化判断比率'!BS8)</f>
        <v>公益財団法人　香川県下水道公社</v>
      </c>
      <c r="CR32" s="434"/>
      <c r="CS32" s="434"/>
      <c r="CT32" s="434"/>
      <c r="CU32" s="434"/>
      <c r="CV32" s="434"/>
      <c r="CW32" s="434"/>
      <c r="CX32" s="434"/>
      <c r="CY32" s="434"/>
      <c r="CZ32" s="434"/>
      <c r="DA32" s="434"/>
      <c r="DB32" s="434"/>
      <c r="DC32" s="434"/>
      <c r="DD32" s="434"/>
      <c r="DE32" s="434"/>
      <c r="DF32" s="192"/>
      <c r="DG32" s="436" t="str">
        <f>IF('各会計、関係団体の財政状況及び健全化判断比率'!BR8="","",'各会計、関係団体の財政状況及び健全化判断比率'!BR8)</f>
        <v/>
      </c>
      <c r="DH32" s="436"/>
      <c r="DI32" s="203"/>
      <c r="DJ32" s="158"/>
      <c r="DK32" s="158"/>
      <c r="DL32" s="158"/>
      <c r="DM32" s="158"/>
      <c r="DN32" s="158"/>
      <c r="DO32" s="158"/>
    </row>
    <row r="33" spans="1:119" ht="32.25" customHeight="1" x14ac:dyDescent="0.15">
      <c r="A33" s="159"/>
      <c r="B33" s="199"/>
      <c r="C33" s="435">
        <f>IF(E33="","",C32+1)</f>
        <v>3</v>
      </c>
      <c r="D33" s="435"/>
      <c r="E33" s="434" t="str">
        <f>IF('各会計、関係団体の財政状況及び健全化判断比率'!B9="","",'各会計、関係団体の財政状況及び健全化判断比率'!B9)</f>
        <v>中小企業高度化資金特別会計</v>
      </c>
      <c r="F33" s="434"/>
      <c r="G33" s="434"/>
      <c r="H33" s="434"/>
      <c r="I33" s="434"/>
      <c r="J33" s="434"/>
      <c r="K33" s="434"/>
      <c r="L33" s="434"/>
      <c r="M33" s="434"/>
      <c r="N33" s="434"/>
      <c r="O33" s="434"/>
      <c r="P33" s="434"/>
      <c r="Q33" s="434"/>
      <c r="R33" s="434"/>
      <c r="S33" s="434"/>
      <c r="T33" s="200"/>
      <c r="U33" s="435" t="str">
        <f t="shared" si="0"/>
        <v/>
      </c>
      <c r="V33" s="435"/>
      <c r="W33" s="434"/>
      <c r="X33" s="434"/>
      <c r="Y33" s="434"/>
      <c r="Z33" s="434"/>
      <c r="AA33" s="434"/>
      <c r="AB33" s="434"/>
      <c r="AC33" s="434"/>
      <c r="AD33" s="434"/>
      <c r="AE33" s="434"/>
      <c r="AF33" s="434"/>
      <c r="AG33" s="434"/>
      <c r="AH33" s="434"/>
      <c r="AI33" s="434"/>
      <c r="AJ33" s="434"/>
      <c r="AK33" s="434"/>
      <c r="AL33" s="200"/>
      <c r="AM33" s="435" t="str">
        <f t="shared" si="1"/>
        <v/>
      </c>
      <c r="AN33" s="435"/>
      <c r="AO33" s="434"/>
      <c r="AP33" s="434"/>
      <c r="AQ33" s="434"/>
      <c r="AR33" s="434"/>
      <c r="AS33" s="434"/>
      <c r="AT33" s="434"/>
      <c r="AU33" s="434"/>
      <c r="AV33" s="434"/>
      <c r="AW33" s="434"/>
      <c r="AX33" s="434"/>
      <c r="AY33" s="434"/>
      <c r="AZ33" s="434"/>
      <c r="BA33" s="434"/>
      <c r="BB33" s="434"/>
      <c r="BC33" s="434"/>
      <c r="BD33" s="200"/>
      <c r="BE33" s="435">
        <f t="shared" si="2"/>
        <v>17</v>
      </c>
      <c r="BF33" s="435"/>
      <c r="BG33" s="434" t="str">
        <f>IF('各会計、関係団体の財政状況及び健全化判断比率'!B34="","",'各会計、関係団体の財政状況及び健全化判断比率'!B34)</f>
        <v>内陸工業団地造成事業特別会計</v>
      </c>
      <c r="BH33" s="434"/>
      <c r="BI33" s="434"/>
      <c r="BJ33" s="434"/>
      <c r="BK33" s="434"/>
      <c r="BL33" s="434"/>
      <c r="BM33" s="434"/>
      <c r="BN33" s="434"/>
      <c r="BO33" s="434"/>
      <c r="BP33" s="434"/>
      <c r="BQ33" s="434"/>
      <c r="BR33" s="434"/>
      <c r="BS33" s="434"/>
      <c r="BT33" s="434"/>
      <c r="BU33" s="434"/>
      <c r="BV33" s="200"/>
      <c r="BW33" s="435" t="str">
        <f t="shared" si="3"/>
        <v/>
      </c>
      <c r="BX33" s="435"/>
      <c r="BY33" s="434" t="str">
        <f>IF('各会計、関係団体の財政状況及び健全化判断比率'!B70="","",'各会計、関係団体の財政状況及び健全化判断比率'!B70)</f>
        <v/>
      </c>
      <c r="BZ33" s="434"/>
      <c r="CA33" s="434"/>
      <c r="CB33" s="434"/>
      <c r="CC33" s="434"/>
      <c r="CD33" s="434"/>
      <c r="CE33" s="434"/>
      <c r="CF33" s="434"/>
      <c r="CG33" s="434"/>
      <c r="CH33" s="434"/>
      <c r="CI33" s="434"/>
      <c r="CJ33" s="434"/>
      <c r="CK33" s="434"/>
      <c r="CL33" s="434"/>
      <c r="CM33" s="434"/>
      <c r="CN33" s="200"/>
      <c r="CO33" s="435">
        <f t="shared" si="4"/>
        <v>22</v>
      </c>
      <c r="CP33" s="435"/>
      <c r="CQ33" s="434" t="str">
        <f>IF('各会計、関係団体の財政状況及び健全化判断比率'!BS9="","",'各会計、関係団体の財政状況及び健全化判断比率'!BS9)</f>
        <v>公益財団法人　香川県児童・青少年健全育成事業団</v>
      </c>
      <c r="CR33" s="434"/>
      <c r="CS33" s="434"/>
      <c r="CT33" s="434"/>
      <c r="CU33" s="434"/>
      <c r="CV33" s="434"/>
      <c r="CW33" s="434"/>
      <c r="CX33" s="434"/>
      <c r="CY33" s="434"/>
      <c r="CZ33" s="434"/>
      <c r="DA33" s="434"/>
      <c r="DB33" s="434"/>
      <c r="DC33" s="434"/>
      <c r="DD33" s="434"/>
      <c r="DE33" s="434"/>
      <c r="DF33" s="192"/>
      <c r="DG33" s="436" t="str">
        <f>IF('各会計、関係団体の財政状況及び健全化判断比率'!BR9="","",'各会計、関係団体の財政状況及び健全化判断比率'!BR9)</f>
        <v/>
      </c>
      <c r="DH33" s="436"/>
      <c r="DI33" s="203"/>
      <c r="DJ33" s="158"/>
      <c r="DK33" s="158"/>
      <c r="DL33" s="158"/>
      <c r="DM33" s="158"/>
      <c r="DN33" s="158"/>
      <c r="DO33" s="158"/>
    </row>
    <row r="34" spans="1:119" ht="32.25" customHeight="1" x14ac:dyDescent="0.15">
      <c r="A34" s="159"/>
      <c r="B34" s="199"/>
      <c r="C34" s="435">
        <f>IF(E34="","",C33+1)</f>
        <v>4</v>
      </c>
      <c r="D34" s="435"/>
      <c r="E34" s="434" t="str">
        <f>IF('各会計、関係団体の財政状況及び健全化判断比率'!B10="","",'各会計、関係団体の財政状況及び健全化判断比率'!B10)</f>
        <v>集中管理特別会計</v>
      </c>
      <c r="F34" s="434"/>
      <c r="G34" s="434"/>
      <c r="H34" s="434"/>
      <c r="I34" s="434"/>
      <c r="J34" s="434"/>
      <c r="K34" s="434"/>
      <c r="L34" s="434"/>
      <c r="M34" s="434"/>
      <c r="N34" s="434"/>
      <c r="O34" s="434"/>
      <c r="P34" s="434"/>
      <c r="Q34" s="434"/>
      <c r="R34" s="434"/>
      <c r="S34" s="434"/>
      <c r="T34" s="200"/>
      <c r="U34" s="435" t="str">
        <f t="shared" si="0"/>
        <v/>
      </c>
      <c r="V34" s="435"/>
      <c r="W34" s="434"/>
      <c r="X34" s="434"/>
      <c r="Y34" s="434"/>
      <c r="Z34" s="434"/>
      <c r="AA34" s="434"/>
      <c r="AB34" s="434"/>
      <c r="AC34" s="434"/>
      <c r="AD34" s="434"/>
      <c r="AE34" s="434"/>
      <c r="AF34" s="434"/>
      <c r="AG34" s="434"/>
      <c r="AH34" s="434"/>
      <c r="AI34" s="434"/>
      <c r="AJ34" s="434"/>
      <c r="AK34" s="434"/>
      <c r="AL34" s="200"/>
      <c r="AM34" s="435" t="str">
        <f t="shared" si="1"/>
        <v/>
      </c>
      <c r="AN34" s="435"/>
      <c r="AO34" s="434"/>
      <c r="AP34" s="434"/>
      <c r="AQ34" s="434"/>
      <c r="AR34" s="434"/>
      <c r="AS34" s="434"/>
      <c r="AT34" s="434"/>
      <c r="AU34" s="434"/>
      <c r="AV34" s="434"/>
      <c r="AW34" s="434"/>
      <c r="AX34" s="434"/>
      <c r="AY34" s="434"/>
      <c r="AZ34" s="434"/>
      <c r="BA34" s="434"/>
      <c r="BB34" s="434"/>
      <c r="BC34" s="434"/>
      <c r="BD34" s="200"/>
      <c r="BE34" s="435" t="str">
        <f t="shared" si="2"/>
        <v/>
      </c>
      <c r="BF34" s="435"/>
      <c r="BG34" s="434"/>
      <c r="BH34" s="434"/>
      <c r="BI34" s="434"/>
      <c r="BJ34" s="434"/>
      <c r="BK34" s="434"/>
      <c r="BL34" s="434"/>
      <c r="BM34" s="434"/>
      <c r="BN34" s="434"/>
      <c r="BO34" s="434"/>
      <c r="BP34" s="434"/>
      <c r="BQ34" s="434"/>
      <c r="BR34" s="434"/>
      <c r="BS34" s="434"/>
      <c r="BT34" s="434"/>
      <c r="BU34" s="434"/>
      <c r="BV34" s="200"/>
      <c r="BW34" s="435" t="str">
        <f t="shared" si="3"/>
        <v/>
      </c>
      <c r="BX34" s="435"/>
      <c r="BY34" s="434" t="str">
        <f>IF('各会計、関係団体の財政状況及び健全化判断比率'!B71="","",'各会計、関係団体の財政状況及び健全化判断比率'!B71)</f>
        <v/>
      </c>
      <c r="BZ34" s="434"/>
      <c r="CA34" s="434"/>
      <c r="CB34" s="434"/>
      <c r="CC34" s="434"/>
      <c r="CD34" s="434"/>
      <c r="CE34" s="434"/>
      <c r="CF34" s="434"/>
      <c r="CG34" s="434"/>
      <c r="CH34" s="434"/>
      <c r="CI34" s="434"/>
      <c r="CJ34" s="434"/>
      <c r="CK34" s="434"/>
      <c r="CL34" s="434"/>
      <c r="CM34" s="434"/>
      <c r="CN34" s="200"/>
      <c r="CO34" s="435">
        <f t="shared" si="4"/>
        <v>23</v>
      </c>
      <c r="CP34" s="435"/>
      <c r="CQ34" s="434" t="str">
        <f>IF('各会計、関係団体の財政状況及び健全化判断比率'!BS10="","",'各会計、関係団体の財政状況及び健全化判断比率'!BS10)</f>
        <v>公益財団法人　明治百年記念香川県青少年基金</v>
      </c>
      <c r="CR34" s="434"/>
      <c r="CS34" s="434"/>
      <c r="CT34" s="434"/>
      <c r="CU34" s="434"/>
      <c r="CV34" s="434"/>
      <c r="CW34" s="434"/>
      <c r="CX34" s="434"/>
      <c r="CY34" s="434"/>
      <c r="CZ34" s="434"/>
      <c r="DA34" s="434"/>
      <c r="DB34" s="434"/>
      <c r="DC34" s="434"/>
      <c r="DD34" s="434"/>
      <c r="DE34" s="434"/>
      <c r="DF34" s="192"/>
      <c r="DG34" s="436" t="str">
        <f>IF('各会計、関係団体の財政状況及び健全化判断比率'!BR10="","",'各会計、関係団体の財政状況及び健全化判断比率'!BR10)</f>
        <v/>
      </c>
      <c r="DH34" s="436"/>
      <c r="DI34" s="203"/>
      <c r="DJ34" s="158"/>
      <c r="DK34" s="158"/>
      <c r="DL34" s="158"/>
      <c r="DM34" s="158"/>
      <c r="DN34" s="158"/>
      <c r="DO34" s="158"/>
    </row>
    <row r="35" spans="1:119" ht="32.25" customHeight="1" x14ac:dyDescent="0.15">
      <c r="A35" s="159"/>
      <c r="B35" s="199"/>
      <c r="C35" s="435">
        <f t="shared" ref="C35:C40" si="5">IF(E35="","",C34+1)</f>
        <v>5</v>
      </c>
      <c r="D35" s="435"/>
      <c r="E35" s="434" t="str">
        <f>IF('各会計、関係団体の財政状況及び健全化判断比率'!B11="","",'各会計、関係団体の財政状況及び健全化判断比率'!B11)</f>
        <v>証紙特別会計</v>
      </c>
      <c r="F35" s="434"/>
      <c r="G35" s="434"/>
      <c r="H35" s="434"/>
      <c r="I35" s="434"/>
      <c r="J35" s="434"/>
      <c r="K35" s="434"/>
      <c r="L35" s="434"/>
      <c r="M35" s="434"/>
      <c r="N35" s="434"/>
      <c r="O35" s="434"/>
      <c r="P35" s="434"/>
      <c r="Q35" s="434"/>
      <c r="R35" s="434"/>
      <c r="S35" s="434"/>
      <c r="T35" s="200"/>
      <c r="U35" s="435" t="str">
        <f t="shared" si="0"/>
        <v/>
      </c>
      <c r="V35" s="435"/>
      <c r="W35" s="434"/>
      <c r="X35" s="434"/>
      <c r="Y35" s="434"/>
      <c r="Z35" s="434"/>
      <c r="AA35" s="434"/>
      <c r="AB35" s="434"/>
      <c r="AC35" s="434"/>
      <c r="AD35" s="434"/>
      <c r="AE35" s="434"/>
      <c r="AF35" s="434"/>
      <c r="AG35" s="434"/>
      <c r="AH35" s="434"/>
      <c r="AI35" s="434"/>
      <c r="AJ35" s="434"/>
      <c r="AK35" s="434"/>
      <c r="AL35" s="200"/>
      <c r="AM35" s="435" t="str">
        <f t="shared" si="1"/>
        <v/>
      </c>
      <c r="AN35" s="435"/>
      <c r="AO35" s="434"/>
      <c r="AP35" s="434"/>
      <c r="AQ35" s="434"/>
      <c r="AR35" s="434"/>
      <c r="AS35" s="434"/>
      <c r="AT35" s="434"/>
      <c r="AU35" s="434"/>
      <c r="AV35" s="434"/>
      <c r="AW35" s="434"/>
      <c r="AX35" s="434"/>
      <c r="AY35" s="434"/>
      <c r="AZ35" s="434"/>
      <c r="BA35" s="434"/>
      <c r="BB35" s="434"/>
      <c r="BC35" s="434"/>
      <c r="BD35" s="200"/>
      <c r="BE35" s="435" t="str">
        <f t="shared" si="2"/>
        <v/>
      </c>
      <c r="BF35" s="435"/>
      <c r="BG35" s="434"/>
      <c r="BH35" s="434"/>
      <c r="BI35" s="434"/>
      <c r="BJ35" s="434"/>
      <c r="BK35" s="434"/>
      <c r="BL35" s="434"/>
      <c r="BM35" s="434"/>
      <c r="BN35" s="434"/>
      <c r="BO35" s="434"/>
      <c r="BP35" s="434"/>
      <c r="BQ35" s="434"/>
      <c r="BR35" s="434"/>
      <c r="BS35" s="434"/>
      <c r="BT35" s="434"/>
      <c r="BU35" s="434"/>
      <c r="BV35" s="200"/>
      <c r="BW35" s="435" t="str">
        <f t="shared" si="3"/>
        <v/>
      </c>
      <c r="BX35" s="435"/>
      <c r="BY35" s="434" t="str">
        <f>IF('各会計、関係団体の財政状況及び健全化判断比率'!B72="","",'各会計、関係団体の財政状況及び健全化判断比率'!B72)</f>
        <v/>
      </c>
      <c r="BZ35" s="434"/>
      <c r="CA35" s="434"/>
      <c r="CB35" s="434"/>
      <c r="CC35" s="434"/>
      <c r="CD35" s="434"/>
      <c r="CE35" s="434"/>
      <c r="CF35" s="434"/>
      <c r="CG35" s="434"/>
      <c r="CH35" s="434"/>
      <c r="CI35" s="434"/>
      <c r="CJ35" s="434"/>
      <c r="CK35" s="434"/>
      <c r="CL35" s="434"/>
      <c r="CM35" s="434"/>
      <c r="CN35" s="200"/>
      <c r="CO35" s="435">
        <f t="shared" si="4"/>
        <v>24</v>
      </c>
      <c r="CP35" s="435"/>
      <c r="CQ35" s="434" t="str">
        <f>IF('各会計、関係団体の財政状況及び健全化判断比率'!BS11="","",'各会計、関係団体の財政状況及び健全化判断比率'!BS11)</f>
        <v>公益財団法人　香川県水産振興基金</v>
      </c>
      <c r="CR35" s="434"/>
      <c r="CS35" s="434"/>
      <c r="CT35" s="434"/>
      <c r="CU35" s="434"/>
      <c r="CV35" s="434"/>
      <c r="CW35" s="434"/>
      <c r="CX35" s="434"/>
      <c r="CY35" s="434"/>
      <c r="CZ35" s="434"/>
      <c r="DA35" s="434"/>
      <c r="DB35" s="434"/>
      <c r="DC35" s="434"/>
      <c r="DD35" s="434"/>
      <c r="DE35" s="434"/>
      <c r="DF35" s="192"/>
      <c r="DG35" s="436" t="str">
        <f>IF('各会計、関係団体の財政状況及び健全化判断比率'!BR11="","",'各会計、関係団体の財政状況及び健全化判断比率'!BR11)</f>
        <v/>
      </c>
      <c r="DH35" s="436"/>
      <c r="DI35" s="203"/>
      <c r="DJ35" s="158"/>
      <c r="DK35" s="158"/>
      <c r="DL35" s="158"/>
      <c r="DM35" s="158"/>
      <c r="DN35" s="158"/>
      <c r="DO35" s="158"/>
    </row>
    <row r="36" spans="1:119" ht="32.25" customHeight="1" x14ac:dyDescent="0.15">
      <c r="A36" s="159"/>
      <c r="B36" s="199"/>
      <c r="C36" s="435">
        <f t="shared" si="5"/>
        <v>6</v>
      </c>
      <c r="D36" s="435"/>
      <c r="E36" s="434" t="str">
        <f>IF('各会計、関係団体の財政状況及び健全化判断比率'!B12="","",'各会計、関係団体の財政状況及び健全化判断比率'!B12)</f>
        <v>栗林公園特別会計</v>
      </c>
      <c r="F36" s="434"/>
      <c r="G36" s="434"/>
      <c r="H36" s="434"/>
      <c r="I36" s="434"/>
      <c r="J36" s="434"/>
      <c r="K36" s="434"/>
      <c r="L36" s="434"/>
      <c r="M36" s="434"/>
      <c r="N36" s="434"/>
      <c r="O36" s="434"/>
      <c r="P36" s="434"/>
      <c r="Q36" s="434"/>
      <c r="R36" s="434"/>
      <c r="S36" s="434"/>
      <c r="T36" s="200"/>
      <c r="U36" s="435" t="str">
        <f t="shared" si="0"/>
        <v/>
      </c>
      <c r="V36" s="435"/>
      <c r="W36" s="434"/>
      <c r="X36" s="434"/>
      <c r="Y36" s="434"/>
      <c r="Z36" s="434"/>
      <c r="AA36" s="434"/>
      <c r="AB36" s="434"/>
      <c r="AC36" s="434"/>
      <c r="AD36" s="434"/>
      <c r="AE36" s="434"/>
      <c r="AF36" s="434"/>
      <c r="AG36" s="434"/>
      <c r="AH36" s="434"/>
      <c r="AI36" s="434"/>
      <c r="AJ36" s="434"/>
      <c r="AK36" s="434"/>
      <c r="AL36" s="200"/>
      <c r="AM36" s="435" t="str">
        <f t="shared" si="1"/>
        <v/>
      </c>
      <c r="AN36" s="435"/>
      <c r="AO36" s="434"/>
      <c r="AP36" s="434"/>
      <c r="AQ36" s="434"/>
      <c r="AR36" s="434"/>
      <c r="AS36" s="434"/>
      <c r="AT36" s="434"/>
      <c r="AU36" s="434"/>
      <c r="AV36" s="434"/>
      <c r="AW36" s="434"/>
      <c r="AX36" s="434"/>
      <c r="AY36" s="434"/>
      <c r="AZ36" s="434"/>
      <c r="BA36" s="434"/>
      <c r="BB36" s="434"/>
      <c r="BC36" s="434"/>
      <c r="BD36" s="200"/>
      <c r="BE36" s="435" t="str">
        <f t="shared" si="2"/>
        <v/>
      </c>
      <c r="BF36" s="435"/>
      <c r="BG36" s="434"/>
      <c r="BH36" s="434"/>
      <c r="BI36" s="434"/>
      <c r="BJ36" s="434"/>
      <c r="BK36" s="434"/>
      <c r="BL36" s="434"/>
      <c r="BM36" s="434"/>
      <c r="BN36" s="434"/>
      <c r="BO36" s="434"/>
      <c r="BP36" s="434"/>
      <c r="BQ36" s="434"/>
      <c r="BR36" s="434"/>
      <c r="BS36" s="434"/>
      <c r="BT36" s="434"/>
      <c r="BU36" s="434"/>
      <c r="BV36" s="200"/>
      <c r="BW36" s="435" t="str">
        <f t="shared" si="3"/>
        <v/>
      </c>
      <c r="BX36" s="435"/>
      <c r="BY36" s="434" t="str">
        <f>IF('各会計、関係団体の財政状況及び健全化判断比率'!B73="","",'各会計、関係団体の財政状況及び健全化判断比率'!B73)</f>
        <v/>
      </c>
      <c r="BZ36" s="434"/>
      <c r="CA36" s="434"/>
      <c r="CB36" s="434"/>
      <c r="CC36" s="434"/>
      <c r="CD36" s="434"/>
      <c r="CE36" s="434"/>
      <c r="CF36" s="434"/>
      <c r="CG36" s="434"/>
      <c r="CH36" s="434"/>
      <c r="CI36" s="434"/>
      <c r="CJ36" s="434"/>
      <c r="CK36" s="434"/>
      <c r="CL36" s="434"/>
      <c r="CM36" s="434"/>
      <c r="CN36" s="200"/>
      <c r="CO36" s="435">
        <f t="shared" si="4"/>
        <v>25</v>
      </c>
      <c r="CP36" s="435"/>
      <c r="CQ36" s="434" t="str">
        <f>IF('各会計、関係団体の財政状況及び健全化判断比率'!BS12="","",'各会計、関係団体の財政状況及び健全化判断比率'!BS12)</f>
        <v>公益財団法人　かがわ水と緑の財団</v>
      </c>
      <c r="CR36" s="434"/>
      <c r="CS36" s="434"/>
      <c r="CT36" s="434"/>
      <c r="CU36" s="434"/>
      <c r="CV36" s="434"/>
      <c r="CW36" s="434"/>
      <c r="CX36" s="434"/>
      <c r="CY36" s="434"/>
      <c r="CZ36" s="434"/>
      <c r="DA36" s="434"/>
      <c r="DB36" s="434"/>
      <c r="DC36" s="434"/>
      <c r="DD36" s="434"/>
      <c r="DE36" s="434"/>
      <c r="DF36" s="192"/>
      <c r="DG36" s="436" t="str">
        <f>IF('各会計、関係団体の財政状況及び健全化判断比率'!BR12="","",'各会計、関係団体の財政状況及び健全化判断比率'!BR12)</f>
        <v/>
      </c>
      <c r="DH36" s="436"/>
      <c r="DI36" s="203"/>
      <c r="DJ36" s="158"/>
      <c r="DK36" s="158"/>
      <c r="DL36" s="158"/>
      <c r="DM36" s="158"/>
      <c r="DN36" s="158"/>
      <c r="DO36" s="158"/>
    </row>
    <row r="37" spans="1:119" ht="32.25" customHeight="1" x14ac:dyDescent="0.15">
      <c r="A37" s="159"/>
      <c r="B37" s="199"/>
      <c r="C37" s="435">
        <f t="shared" si="5"/>
        <v>7</v>
      </c>
      <c r="D37" s="435"/>
      <c r="E37" s="434" t="str">
        <f>IF('各会計、関係団体の財政状況及び健全化判断比率'!B13="","",'各会計、関係団体の財政状況及び健全化判断比率'!B13)</f>
        <v>吉野川総合開発香川用水建設事業特別会計</v>
      </c>
      <c r="F37" s="434"/>
      <c r="G37" s="434"/>
      <c r="H37" s="434"/>
      <c r="I37" s="434"/>
      <c r="J37" s="434"/>
      <c r="K37" s="434"/>
      <c r="L37" s="434"/>
      <c r="M37" s="434"/>
      <c r="N37" s="434"/>
      <c r="O37" s="434"/>
      <c r="P37" s="434"/>
      <c r="Q37" s="434"/>
      <c r="R37" s="434"/>
      <c r="S37" s="434"/>
      <c r="T37" s="200"/>
      <c r="U37" s="435" t="str">
        <f t="shared" si="0"/>
        <v/>
      </c>
      <c r="V37" s="435"/>
      <c r="W37" s="434"/>
      <c r="X37" s="434"/>
      <c r="Y37" s="434"/>
      <c r="Z37" s="434"/>
      <c r="AA37" s="434"/>
      <c r="AB37" s="434"/>
      <c r="AC37" s="434"/>
      <c r="AD37" s="434"/>
      <c r="AE37" s="434"/>
      <c r="AF37" s="434"/>
      <c r="AG37" s="434"/>
      <c r="AH37" s="434"/>
      <c r="AI37" s="434"/>
      <c r="AJ37" s="434"/>
      <c r="AK37" s="434"/>
      <c r="AL37" s="200"/>
      <c r="AM37" s="435" t="str">
        <f t="shared" si="1"/>
        <v/>
      </c>
      <c r="AN37" s="435"/>
      <c r="AO37" s="434"/>
      <c r="AP37" s="434"/>
      <c r="AQ37" s="434"/>
      <c r="AR37" s="434"/>
      <c r="AS37" s="434"/>
      <c r="AT37" s="434"/>
      <c r="AU37" s="434"/>
      <c r="AV37" s="434"/>
      <c r="AW37" s="434"/>
      <c r="AX37" s="434"/>
      <c r="AY37" s="434"/>
      <c r="AZ37" s="434"/>
      <c r="BA37" s="434"/>
      <c r="BB37" s="434"/>
      <c r="BC37" s="434"/>
      <c r="BD37" s="200"/>
      <c r="BE37" s="435" t="str">
        <f t="shared" si="2"/>
        <v/>
      </c>
      <c r="BF37" s="435"/>
      <c r="BG37" s="434"/>
      <c r="BH37" s="434"/>
      <c r="BI37" s="434"/>
      <c r="BJ37" s="434"/>
      <c r="BK37" s="434"/>
      <c r="BL37" s="434"/>
      <c r="BM37" s="434"/>
      <c r="BN37" s="434"/>
      <c r="BO37" s="434"/>
      <c r="BP37" s="434"/>
      <c r="BQ37" s="434"/>
      <c r="BR37" s="434"/>
      <c r="BS37" s="434"/>
      <c r="BT37" s="434"/>
      <c r="BU37" s="434"/>
      <c r="BV37" s="200"/>
      <c r="BW37" s="435" t="str">
        <f t="shared" si="3"/>
        <v/>
      </c>
      <c r="BX37" s="435"/>
      <c r="BY37" s="434" t="str">
        <f>IF('各会計、関係団体の財政状況及び健全化判断比率'!B74="","",'各会計、関係団体の財政状況及び健全化判断比率'!B74)</f>
        <v/>
      </c>
      <c r="BZ37" s="434"/>
      <c r="CA37" s="434"/>
      <c r="CB37" s="434"/>
      <c r="CC37" s="434"/>
      <c r="CD37" s="434"/>
      <c r="CE37" s="434"/>
      <c r="CF37" s="434"/>
      <c r="CG37" s="434"/>
      <c r="CH37" s="434"/>
      <c r="CI37" s="434"/>
      <c r="CJ37" s="434"/>
      <c r="CK37" s="434"/>
      <c r="CL37" s="434"/>
      <c r="CM37" s="434"/>
      <c r="CN37" s="200"/>
      <c r="CO37" s="435">
        <f t="shared" si="4"/>
        <v>26</v>
      </c>
      <c r="CP37" s="435"/>
      <c r="CQ37" s="434" t="str">
        <f>IF('各会計、関係団体の財政状況及び健全化判断比率'!BS13="","",'各会計、関係団体の財政状況及び健全化判断比率'!BS13)</f>
        <v>公益財団法人　瀬戸大橋記念公園管理協会</v>
      </c>
      <c r="CR37" s="434"/>
      <c r="CS37" s="434"/>
      <c r="CT37" s="434"/>
      <c r="CU37" s="434"/>
      <c r="CV37" s="434"/>
      <c r="CW37" s="434"/>
      <c r="CX37" s="434"/>
      <c r="CY37" s="434"/>
      <c r="CZ37" s="434"/>
      <c r="DA37" s="434"/>
      <c r="DB37" s="434"/>
      <c r="DC37" s="434"/>
      <c r="DD37" s="434"/>
      <c r="DE37" s="434"/>
      <c r="DF37" s="192"/>
      <c r="DG37" s="436" t="str">
        <f>IF('各会計、関係団体の財政状況及び健全化判断比率'!BR13="","",'各会計、関係団体の財政状況及び健全化判断比率'!BR13)</f>
        <v/>
      </c>
      <c r="DH37" s="436"/>
      <c r="DI37" s="203"/>
      <c r="DJ37" s="158"/>
      <c r="DK37" s="158"/>
      <c r="DL37" s="158"/>
      <c r="DM37" s="158"/>
      <c r="DN37" s="158"/>
      <c r="DO37" s="158"/>
    </row>
    <row r="38" spans="1:119" ht="32.25" customHeight="1" x14ac:dyDescent="0.15">
      <c r="A38" s="159"/>
      <c r="B38" s="199"/>
      <c r="C38" s="435">
        <f t="shared" si="5"/>
        <v>8</v>
      </c>
      <c r="D38" s="435"/>
      <c r="E38" s="434" t="str">
        <f>IF('各会計、関係団体の財政状況及び健全化判断比率'!B14="","",'各会計、関係団体の財政状況及び健全化判断比率'!B14)</f>
        <v>林業・木材産業改善資金特別会計</v>
      </c>
      <c r="F38" s="434"/>
      <c r="G38" s="434"/>
      <c r="H38" s="434"/>
      <c r="I38" s="434"/>
      <c r="J38" s="434"/>
      <c r="K38" s="434"/>
      <c r="L38" s="434"/>
      <c r="M38" s="434"/>
      <c r="N38" s="434"/>
      <c r="O38" s="434"/>
      <c r="P38" s="434"/>
      <c r="Q38" s="434"/>
      <c r="R38" s="434"/>
      <c r="S38" s="434"/>
      <c r="T38" s="200"/>
      <c r="U38" s="435" t="str">
        <f t="shared" si="0"/>
        <v/>
      </c>
      <c r="V38" s="435"/>
      <c r="W38" s="434"/>
      <c r="X38" s="434"/>
      <c r="Y38" s="434"/>
      <c r="Z38" s="434"/>
      <c r="AA38" s="434"/>
      <c r="AB38" s="434"/>
      <c r="AC38" s="434"/>
      <c r="AD38" s="434"/>
      <c r="AE38" s="434"/>
      <c r="AF38" s="434"/>
      <c r="AG38" s="434"/>
      <c r="AH38" s="434"/>
      <c r="AI38" s="434"/>
      <c r="AJ38" s="434"/>
      <c r="AK38" s="434"/>
      <c r="AL38" s="200"/>
      <c r="AM38" s="435" t="str">
        <f t="shared" si="1"/>
        <v/>
      </c>
      <c r="AN38" s="435"/>
      <c r="AO38" s="434"/>
      <c r="AP38" s="434"/>
      <c r="AQ38" s="434"/>
      <c r="AR38" s="434"/>
      <c r="AS38" s="434"/>
      <c r="AT38" s="434"/>
      <c r="AU38" s="434"/>
      <c r="AV38" s="434"/>
      <c r="AW38" s="434"/>
      <c r="AX38" s="434"/>
      <c r="AY38" s="434"/>
      <c r="AZ38" s="434"/>
      <c r="BA38" s="434"/>
      <c r="BB38" s="434"/>
      <c r="BC38" s="434"/>
      <c r="BD38" s="200"/>
      <c r="BE38" s="435" t="str">
        <f t="shared" si="2"/>
        <v/>
      </c>
      <c r="BF38" s="435"/>
      <c r="BG38" s="434"/>
      <c r="BH38" s="434"/>
      <c r="BI38" s="434"/>
      <c r="BJ38" s="434"/>
      <c r="BK38" s="434"/>
      <c r="BL38" s="434"/>
      <c r="BM38" s="434"/>
      <c r="BN38" s="434"/>
      <c r="BO38" s="434"/>
      <c r="BP38" s="434"/>
      <c r="BQ38" s="434"/>
      <c r="BR38" s="434"/>
      <c r="BS38" s="434"/>
      <c r="BT38" s="434"/>
      <c r="BU38" s="434"/>
      <c r="BV38" s="200"/>
      <c r="BW38" s="435" t="str">
        <f t="shared" si="3"/>
        <v/>
      </c>
      <c r="BX38" s="435"/>
      <c r="BY38" s="434" t="str">
        <f>IF('各会計、関係団体の財政状況及び健全化判断比率'!B75="","",'各会計、関係団体の財政状況及び健全化判断比率'!B75)</f>
        <v/>
      </c>
      <c r="BZ38" s="434"/>
      <c r="CA38" s="434"/>
      <c r="CB38" s="434"/>
      <c r="CC38" s="434"/>
      <c r="CD38" s="434"/>
      <c r="CE38" s="434"/>
      <c r="CF38" s="434"/>
      <c r="CG38" s="434"/>
      <c r="CH38" s="434"/>
      <c r="CI38" s="434"/>
      <c r="CJ38" s="434"/>
      <c r="CK38" s="434"/>
      <c r="CL38" s="434"/>
      <c r="CM38" s="434"/>
      <c r="CN38" s="200"/>
      <c r="CO38" s="435">
        <f t="shared" si="4"/>
        <v>27</v>
      </c>
      <c r="CP38" s="435"/>
      <c r="CQ38" s="434" t="str">
        <f>IF('各会計、関係団体の財政状況及び健全化判断比率'!BS14="","",'各会計、関係団体の財政状況及び健全化判断比率'!BS14)</f>
        <v>公益財団法人　置県百年記念香川県文化芸術振興財団</v>
      </c>
      <c r="CR38" s="434"/>
      <c r="CS38" s="434"/>
      <c r="CT38" s="434"/>
      <c r="CU38" s="434"/>
      <c r="CV38" s="434"/>
      <c r="CW38" s="434"/>
      <c r="CX38" s="434"/>
      <c r="CY38" s="434"/>
      <c r="CZ38" s="434"/>
      <c r="DA38" s="434"/>
      <c r="DB38" s="434"/>
      <c r="DC38" s="434"/>
      <c r="DD38" s="434"/>
      <c r="DE38" s="434"/>
      <c r="DF38" s="192"/>
      <c r="DG38" s="436" t="str">
        <f>IF('各会計、関係団体の財政状況及び健全化判断比率'!BR14="","",'各会計、関係団体の財政状況及び健全化判断比率'!BR14)</f>
        <v/>
      </c>
      <c r="DH38" s="436"/>
      <c r="DI38" s="203"/>
      <c r="DJ38" s="158"/>
      <c r="DK38" s="158"/>
      <c r="DL38" s="158"/>
      <c r="DM38" s="158"/>
      <c r="DN38" s="158"/>
      <c r="DO38" s="158"/>
    </row>
    <row r="39" spans="1:119" ht="32.25" customHeight="1" x14ac:dyDescent="0.15">
      <c r="A39" s="159"/>
      <c r="B39" s="199"/>
      <c r="C39" s="435">
        <f t="shared" si="5"/>
        <v>9</v>
      </c>
      <c r="D39" s="435"/>
      <c r="E39" s="434" t="str">
        <f>IF('各会計、関係団体の財政状況及び健全化判断比率'!B15="","",'各会計、関係団体の財政状況及び健全化判断比率'!B15)</f>
        <v>沿岸漁業改善資金特別会計</v>
      </c>
      <c r="F39" s="434"/>
      <c r="G39" s="434"/>
      <c r="H39" s="434"/>
      <c r="I39" s="434"/>
      <c r="J39" s="434"/>
      <c r="K39" s="434"/>
      <c r="L39" s="434"/>
      <c r="M39" s="434"/>
      <c r="N39" s="434"/>
      <c r="O39" s="434"/>
      <c r="P39" s="434"/>
      <c r="Q39" s="434"/>
      <c r="R39" s="434"/>
      <c r="S39" s="434"/>
      <c r="T39" s="200"/>
      <c r="U39" s="435" t="str">
        <f t="shared" si="0"/>
        <v/>
      </c>
      <c r="V39" s="435"/>
      <c r="W39" s="434"/>
      <c r="X39" s="434"/>
      <c r="Y39" s="434"/>
      <c r="Z39" s="434"/>
      <c r="AA39" s="434"/>
      <c r="AB39" s="434"/>
      <c r="AC39" s="434"/>
      <c r="AD39" s="434"/>
      <c r="AE39" s="434"/>
      <c r="AF39" s="434"/>
      <c r="AG39" s="434"/>
      <c r="AH39" s="434"/>
      <c r="AI39" s="434"/>
      <c r="AJ39" s="434"/>
      <c r="AK39" s="434"/>
      <c r="AL39" s="200"/>
      <c r="AM39" s="435" t="str">
        <f t="shared" si="1"/>
        <v/>
      </c>
      <c r="AN39" s="435"/>
      <c r="AO39" s="434"/>
      <c r="AP39" s="434"/>
      <c r="AQ39" s="434"/>
      <c r="AR39" s="434"/>
      <c r="AS39" s="434"/>
      <c r="AT39" s="434"/>
      <c r="AU39" s="434"/>
      <c r="AV39" s="434"/>
      <c r="AW39" s="434"/>
      <c r="AX39" s="434"/>
      <c r="AY39" s="434"/>
      <c r="AZ39" s="434"/>
      <c r="BA39" s="434"/>
      <c r="BB39" s="434"/>
      <c r="BC39" s="434"/>
      <c r="BD39" s="200"/>
      <c r="BE39" s="435" t="str">
        <f t="shared" si="2"/>
        <v/>
      </c>
      <c r="BF39" s="435"/>
      <c r="BG39" s="434"/>
      <c r="BH39" s="434"/>
      <c r="BI39" s="434"/>
      <c r="BJ39" s="434"/>
      <c r="BK39" s="434"/>
      <c r="BL39" s="434"/>
      <c r="BM39" s="434"/>
      <c r="BN39" s="434"/>
      <c r="BO39" s="434"/>
      <c r="BP39" s="434"/>
      <c r="BQ39" s="434"/>
      <c r="BR39" s="434"/>
      <c r="BS39" s="434"/>
      <c r="BT39" s="434"/>
      <c r="BU39" s="434"/>
      <c r="BV39" s="200"/>
      <c r="BW39" s="435" t="str">
        <f t="shared" si="3"/>
        <v/>
      </c>
      <c r="BX39" s="435"/>
      <c r="BY39" s="434" t="str">
        <f>IF('各会計、関係団体の財政状況及び健全化判断比率'!B76="","",'各会計、関係団体の財政状況及び健全化判断比率'!B76)</f>
        <v/>
      </c>
      <c r="BZ39" s="434"/>
      <c r="CA39" s="434"/>
      <c r="CB39" s="434"/>
      <c r="CC39" s="434"/>
      <c r="CD39" s="434"/>
      <c r="CE39" s="434"/>
      <c r="CF39" s="434"/>
      <c r="CG39" s="434"/>
      <c r="CH39" s="434"/>
      <c r="CI39" s="434"/>
      <c r="CJ39" s="434"/>
      <c r="CK39" s="434"/>
      <c r="CL39" s="434"/>
      <c r="CM39" s="434"/>
      <c r="CN39" s="200"/>
      <c r="CO39" s="435">
        <f t="shared" si="4"/>
        <v>28</v>
      </c>
      <c r="CP39" s="435"/>
      <c r="CQ39" s="434" t="str">
        <f>IF('各会計、関係団体の財政状況及び健全化判断比率'!BS15="","",'各会計、関係団体の財政状況及び健全化判断比率'!BS15)</f>
        <v>公益財団法人　香川県国際交流協会</v>
      </c>
      <c r="CR39" s="434"/>
      <c r="CS39" s="434"/>
      <c r="CT39" s="434"/>
      <c r="CU39" s="434"/>
      <c r="CV39" s="434"/>
      <c r="CW39" s="434"/>
      <c r="CX39" s="434"/>
      <c r="CY39" s="434"/>
      <c r="CZ39" s="434"/>
      <c r="DA39" s="434"/>
      <c r="DB39" s="434"/>
      <c r="DC39" s="434"/>
      <c r="DD39" s="434"/>
      <c r="DE39" s="434"/>
      <c r="DF39" s="192"/>
      <c r="DG39" s="436" t="str">
        <f>IF('各会計、関係団体の財政状況及び健全化判断比率'!BR15="","",'各会計、関係団体の財政状況及び健全化判断比率'!BR15)</f>
        <v/>
      </c>
      <c r="DH39" s="436"/>
      <c r="DI39" s="203"/>
      <c r="DJ39" s="158"/>
      <c r="DK39" s="158"/>
      <c r="DL39" s="158"/>
      <c r="DM39" s="158"/>
      <c r="DN39" s="158"/>
      <c r="DO39" s="158"/>
    </row>
    <row r="40" spans="1:119" ht="32.25" customHeight="1" x14ac:dyDescent="0.15">
      <c r="A40" s="159"/>
      <c r="B40" s="199"/>
      <c r="C40" s="435">
        <f t="shared" si="5"/>
        <v>10</v>
      </c>
      <c r="D40" s="435"/>
      <c r="E40" s="434" t="str">
        <f>IF('各会計、関係団体の財政状況及び健全化判断比率'!B16="","",'各会計、関係団体の財政状況及び健全化判断比率'!B16)</f>
        <v>県立大学特別会計</v>
      </c>
      <c r="F40" s="434"/>
      <c r="G40" s="434"/>
      <c r="H40" s="434"/>
      <c r="I40" s="434"/>
      <c r="J40" s="434"/>
      <c r="K40" s="434"/>
      <c r="L40" s="434"/>
      <c r="M40" s="434"/>
      <c r="N40" s="434"/>
      <c r="O40" s="434"/>
      <c r="P40" s="434"/>
      <c r="Q40" s="434"/>
      <c r="R40" s="434"/>
      <c r="S40" s="434"/>
      <c r="T40" s="200"/>
      <c r="U40" s="435" t="str">
        <f t="shared" si="0"/>
        <v/>
      </c>
      <c r="V40" s="435"/>
      <c r="W40" s="434"/>
      <c r="X40" s="434"/>
      <c r="Y40" s="434"/>
      <c r="Z40" s="434"/>
      <c r="AA40" s="434"/>
      <c r="AB40" s="434"/>
      <c r="AC40" s="434"/>
      <c r="AD40" s="434"/>
      <c r="AE40" s="434"/>
      <c r="AF40" s="434"/>
      <c r="AG40" s="434"/>
      <c r="AH40" s="434"/>
      <c r="AI40" s="434"/>
      <c r="AJ40" s="434"/>
      <c r="AK40" s="434"/>
      <c r="AL40" s="200"/>
      <c r="AM40" s="435" t="str">
        <f t="shared" si="1"/>
        <v/>
      </c>
      <c r="AN40" s="435"/>
      <c r="AO40" s="434"/>
      <c r="AP40" s="434"/>
      <c r="AQ40" s="434"/>
      <c r="AR40" s="434"/>
      <c r="AS40" s="434"/>
      <c r="AT40" s="434"/>
      <c r="AU40" s="434"/>
      <c r="AV40" s="434"/>
      <c r="AW40" s="434"/>
      <c r="AX40" s="434"/>
      <c r="AY40" s="434"/>
      <c r="AZ40" s="434"/>
      <c r="BA40" s="434"/>
      <c r="BB40" s="434"/>
      <c r="BC40" s="434"/>
      <c r="BD40" s="200"/>
      <c r="BE40" s="435" t="str">
        <f t="shared" si="2"/>
        <v/>
      </c>
      <c r="BF40" s="435"/>
      <c r="BG40" s="434"/>
      <c r="BH40" s="434"/>
      <c r="BI40" s="434"/>
      <c r="BJ40" s="434"/>
      <c r="BK40" s="434"/>
      <c r="BL40" s="434"/>
      <c r="BM40" s="434"/>
      <c r="BN40" s="434"/>
      <c r="BO40" s="434"/>
      <c r="BP40" s="434"/>
      <c r="BQ40" s="434"/>
      <c r="BR40" s="434"/>
      <c r="BS40" s="434"/>
      <c r="BT40" s="434"/>
      <c r="BU40" s="434"/>
      <c r="BV40" s="200"/>
      <c r="BW40" s="435" t="str">
        <f t="shared" si="3"/>
        <v/>
      </c>
      <c r="BX40" s="435"/>
      <c r="BY40" s="434" t="str">
        <f>IF('各会計、関係団体の財政状況及び健全化判断比率'!B77="","",'各会計、関係団体の財政状況及び健全化判断比率'!B77)</f>
        <v/>
      </c>
      <c r="BZ40" s="434"/>
      <c r="CA40" s="434"/>
      <c r="CB40" s="434"/>
      <c r="CC40" s="434"/>
      <c r="CD40" s="434"/>
      <c r="CE40" s="434"/>
      <c r="CF40" s="434"/>
      <c r="CG40" s="434"/>
      <c r="CH40" s="434"/>
      <c r="CI40" s="434"/>
      <c r="CJ40" s="434"/>
      <c r="CK40" s="434"/>
      <c r="CL40" s="434"/>
      <c r="CM40" s="434"/>
      <c r="CN40" s="200"/>
      <c r="CO40" s="435">
        <f t="shared" si="4"/>
        <v>29</v>
      </c>
      <c r="CP40" s="435"/>
      <c r="CQ40" s="434" t="str">
        <f>IF('各会計、関係団体の財政状況及び健全化判断比率'!BS16="","",'各会計、関係団体の財政状況及び健全化判断比率'!BS16)</f>
        <v>公益財団法人　香川いのちのリレー財団</v>
      </c>
      <c r="CR40" s="434"/>
      <c r="CS40" s="434"/>
      <c r="CT40" s="434"/>
      <c r="CU40" s="434"/>
      <c r="CV40" s="434"/>
      <c r="CW40" s="434"/>
      <c r="CX40" s="434"/>
      <c r="CY40" s="434"/>
      <c r="CZ40" s="434"/>
      <c r="DA40" s="434"/>
      <c r="DB40" s="434"/>
      <c r="DC40" s="434"/>
      <c r="DD40" s="434"/>
      <c r="DE40" s="434"/>
      <c r="DF40" s="192"/>
      <c r="DG40" s="436" t="str">
        <f>IF('各会計、関係団体の財政状況及び健全化判断比率'!BR16="","",'各会計、関係団体の財政状況及び健全化判断比率'!BR16)</f>
        <v/>
      </c>
      <c r="DH40" s="436"/>
      <c r="DI40" s="203"/>
      <c r="DJ40" s="158"/>
      <c r="DK40" s="158"/>
      <c r="DL40" s="158"/>
      <c r="DM40" s="158"/>
      <c r="DN40" s="158"/>
      <c r="DO40" s="158"/>
    </row>
    <row r="41" spans="1:119" ht="13.5" customHeight="1" thickBot="1" x14ac:dyDescent="0.2">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15">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15">
      <c r="A43" s="158"/>
      <c r="B43" s="158" t="s">
        <v>177</v>
      </c>
      <c r="C43" s="158"/>
      <c r="D43" s="158"/>
      <c r="E43" s="158" t="s">
        <v>178</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15">
      <c r="A44" s="158"/>
      <c r="B44" s="158"/>
      <c r="C44" s="158"/>
      <c r="D44" s="158"/>
      <c r="E44" s="158" t="s">
        <v>179</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15">
      <c r="A45" s="158"/>
      <c r="B45" s="158"/>
      <c r="C45" s="158"/>
      <c r="D45" s="158"/>
      <c r="E45" s="158" t="s">
        <v>180</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15">
      <c r="A46" s="158"/>
      <c r="B46" s="158"/>
      <c r="C46" s="158"/>
      <c r="D46" s="158"/>
      <c r="E46" s="158" t="s">
        <v>181</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15">
      <c r="E47" s="160" t="s">
        <v>182</v>
      </c>
    </row>
    <row r="48" spans="1:119" x14ac:dyDescent="0.15">
      <c r="E48" s="160" t="s">
        <v>183</v>
      </c>
    </row>
    <row r="49" x14ac:dyDescent="0.15"/>
    <row r="50" x14ac:dyDescent="0.15"/>
    <row r="51" x14ac:dyDescent="0.15"/>
    <row r="52" x14ac:dyDescent="0.15"/>
    <row r="53" x14ac:dyDescent="0.15"/>
    <row r="54" x14ac:dyDescent="0.15"/>
    <row r="55" x14ac:dyDescent="0.15"/>
    <row r="56" x14ac:dyDescent="0.15"/>
  </sheetData>
  <sheetProtection algorithmName="SHA-512" hashValue="XAgJSRRPgvoumoBfa3OQ7XdYB719txAl2OVEOtIKgEU9QhpgCF+i9t/MP4+jk0nXoE9qiMj+ze+tIcN0U5Jn7Q==" saltValue="2EvjjXaoiFlIv1rfvRSxrQ=="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60"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3">
    <pageSetUpPr fitToPage="1"/>
  </sheetPr>
  <dimension ref="A1:P45"/>
  <sheetViews>
    <sheetView showGridLines="0" zoomScaleSheetLayoutView="100" workbookViewId="0"/>
  </sheetViews>
  <sheetFormatPr defaultColWidth="0" defaultRowHeight="12.95" customHeight="1" zeroHeight="1" x14ac:dyDescent="0.15"/>
  <cols>
    <col min="1" max="1" width="6.625" style="11" customWidth="1"/>
    <col min="2" max="2" width="11" style="11" customWidth="1"/>
    <col min="3" max="3" width="17" style="11" customWidth="1"/>
    <col min="4" max="5" width="16.625" style="11" customWidth="1"/>
    <col min="6" max="15" width="15" style="11" customWidth="1"/>
    <col min="16" max="16" width="24" style="11" customWidth="1"/>
    <col min="17" max="16384" width="0" style="11" hidden="1"/>
  </cols>
  <sheetData>
    <row r="1" spans="1:16" ht="16.5" customHeight="1" x14ac:dyDescent="0.15">
      <c r="A1" s="10"/>
      <c r="B1" s="10"/>
      <c r="C1" s="10"/>
      <c r="D1" s="10"/>
      <c r="E1" s="10"/>
      <c r="F1" s="10"/>
      <c r="G1" s="10"/>
      <c r="H1" s="10"/>
      <c r="I1" s="10"/>
      <c r="J1" s="10"/>
      <c r="K1" s="10"/>
      <c r="L1" s="10"/>
      <c r="M1" s="10"/>
      <c r="N1" s="10"/>
      <c r="O1" s="10"/>
      <c r="P1" s="10"/>
    </row>
    <row r="2" spans="1:16" ht="16.5" customHeight="1" x14ac:dyDescent="0.15">
      <c r="A2" s="10"/>
      <c r="B2" s="10"/>
      <c r="C2" s="10"/>
      <c r="D2" s="10"/>
      <c r="E2" s="10"/>
      <c r="F2" s="10"/>
      <c r="G2" s="10"/>
      <c r="H2" s="10"/>
      <c r="I2" s="10"/>
      <c r="J2" s="10"/>
      <c r="K2" s="10"/>
      <c r="L2" s="10"/>
      <c r="M2" s="10"/>
      <c r="N2" s="10"/>
      <c r="O2" s="10"/>
      <c r="P2" s="10"/>
    </row>
    <row r="3" spans="1:16" ht="16.5" customHeight="1" x14ac:dyDescent="0.15">
      <c r="A3" s="10"/>
      <c r="B3" s="10"/>
      <c r="C3" s="10"/>
      <c r="D3" s="10"/>
      <c r="E3" s="10"/>
      <c r="F3" s="10"/>
      <c r="G3" s="10"/>
      <c r="H3" s="10"/>
      <c r="I3" s="10"/>
      <c r="J3" s="10"/>
      <c r="K3" s="10"/>
      <c r="L3" s="10"/>
      <c r="M3" s="10"/>
      <c r="N3" s="10"/>
      <c r="O3" s="10"/>
      <c r="P3" s="10"/>
    </row>
    <row r="4" spans="1:16" ht="16.5" customHeight="1" x14ac:dyDescent="0.15">
      <c r="A4" s="10"/>
      <c r="B4" s="10"/>
      <c r="C4" s="10"/>
      <c r="D4" s="10"/>
      <c r="E4" s="10"/>
      <c r="F4" s="10"/>
      <c r="G4" s="10"/>
      <c r="H4" s="10"/>
      <c r="I4" s="10"/>
      <c r="J4" s="10"/>
      <c r="K4" s="10"/>
      <c r="L4" s="10"/>
      <c r="M4" s="10"/>
      <c r="N4" s="10"/>
      <c r="O4" s="10"/>
      <c r="P4" s="10"/>
    </row>
    <row r="5" spans="1:16" ht="16.5" customHeight="1" x14ac:dyDescent="0.15">
      <c r="A5" s="10"/>
      <c r="B5" s="10"/>
      <c r="C5" s="10"/>
      <c r="D5" s="10"/>
      <c r="E5" s="10"/>
      <c r="F5" s="10"/>
      <c r="G5" s="10"/>
      <c r="H5" s="10"/>
      <c r="I5" s="10"/>
      <c r="J5" s="10"/>
      <c r="K5" s="10"/>
      <c r="L5" s="10"/>
      <c r="M5" s="10"/>
      <c r="N5" s="10"/>
      <c r="O5" s="10"/>
      <c r="P5" s="10"/>
    </row>
    <row r="6" spans="1:16" ht="16.5" customHeight="1" x14ac:dyDescent="0.15">
      <c r="A6" s="10"/>
      <c r="B6" s="10"/>
      <c r="C6" s="10"/>
      <c r="D6" s="10"/>
      <c r="E6" s="10"/>
      <c r="F6" s="10"/>
      <c r="G6" s="10"/>
      <c r="H6" s="10"/>
      <c r="I6" s="10"/>
      <c r="J6" s="10"/>
      <c r="K6" s="10"/>
      <c r="L6" s="10"/>
      <c r="M6" s="10"/>
      <c r="N6" s="10"/>
      <c r="O6" s="10"/>
      <c r="P6" s="10"/>
    </row>
    <row r="7" spans="1:16" ht="16.5" customHeight="1" x14ac:dyDescent="0.15">
      <c r="A7" s="10"/>
      <c r="B7" s="10"/>
      <c r="C7" s="10"/>
      <c r="D7" s="10"/>
      <c r="E7" s="10"/>
      <c r="F7" s="10"/>
      <c r="G7" s="10"/>
      <c r="H7" s="10"/>
      <c r="I7" s="10"/>
      <c r="J7" s="10"/>
      <c r="K7" s="10"/>
      <c r="L7" s="10"/>
      <c r="M7" s="10"/>
      <c r="N7" s="10"/>
      <c r="O7" s="10"/>
      <c r="P7" s="10"/>
    </row>
    <row r="8" spans="1:16" ht="16.5" customHeight="1" x14ac:dyDescent="0.15">
      <c r="A8" s="10"/>
      <c r="B8" s="10"/>
      <c r="C8" s="10"/>
      <c r="D8" s="10"/>
      <c r="E8" s="10"/>
      <c r="F8" s="10"/>
      <c r="G8" s="10"/>
      <c r="H8" s="10"/>
      <c r="I8" s="10"/>
      <c r="J8" s="10"/>
      <c r="K8" s="10"/>
      <c r="L8" s="10"/>
      <c r="M8" s="10"/>
      <c r="N8" s="10"/>
      <c r="O8" s="10"/>
      <c r="P8" s="10"/>
    </row>
    <row r="9" spans="1:16" ht="16.5" customHeight="1" x14ac:dyDescent="0.15">
      <c r="A9" s="10"/>
      <c r="B9" s="10"/>
      <c r="C9" s="10"/>
      <c r="D9" s="10"/>
      <c r="E9" s="10"/>
      <c r="F9" s="10"/>
      <c r="G9" s="10"/>
      <c r="H9" s="10"/>
      <c r="I9" s="10"/>
      <c r="J9" s="10"/>
      <c r="K9" s="10"/>
      <c r="L9" s="10"/>
      <c r="M9" s="10"/>
      <c r="N9" s="10"/>
      <c r="O9" s="10"/>
      <c r="P9" s="10"/>
    </row>
    <row r="10" spans="1:16" ht="16.5" customHeight="1" x14ac:dyDescent="0.15">
      <c r="A10" s="10"/>
      <c r="B10" s="10"/>
      <c r="C10" s="10"/>
      <c r="D10" s="10"/>
      <c r="E10" s="10"/>
      <c r="F10" s="10"/>
      <c r="G10" s="10"/>
      <c r="H10" s="10"/>
      <c r="I10" s="10"/>
      <c r="J10" s="10"/>
      <c r="K10" s="10"/>
      <c r="L10" s="10"/>
      <c r="M10" s="10"/>
      <c r="N10" s="10"/>
      <c r="O10" s="10"/>
      <c r="P10" s="10"/>
    </row>
    <row r="11" spans="1:16" ht="16.5" customHeight="1" x14ac:dyDescent="0.15">
      <c r="A11" s="10"/>
      <c r="B11" s="10"/>
      <c r="C11" s="10"/>
      <c r="D11" s="10"/>
      <c r="E11" s="10"/>
      <c r="F11" s="10"/>
      <c r="G11" s="10"/>
      <c r="H11" s="10"/>
      <c r="I11" s="10"/>
      <c r="J11" s="10"/>
      <c r="K11" s="10"/>
      <c r="L11" s="10"/>
      <c r="M11" s="10"/>
      <c r="N11" s="10"/>
      <c r="O11" s="10"/>
      <c r="P11" s="10"/>
    </row>
    <row r="12" spans="1:16" ht="16.5" customHeight="1" x14ac:dyDescent="0.15">
      <c r="A12" s="10"/>
      <c r="B12" s="10"/>
      <c r="C12" s="10"/>
      <c r="D12" s="10"/>
      <c r="E12" s="10"/>
      <c r="F12" s="10"/>
      <c r="G12" s="10"/>
      <c r="H12" s="10"/>
      <c r="I12" s="10"/>
      <c r="J12" s="10"/>
      <c r="K12" s="10"/>
      <c r="L12" s="10"/>
      <c r="M12" s="10"/>
      <c r="N12" s="10"/>
      <c r="O12" s="10"/>
      <c r="P12" s="10"/>
    </row>
    <row r="13" spans="1:16" ht="16.5" customHeight="1" x14ac:dyDescent="0.15">
      <c r="A13" s="10"/>
      <c r="B13" s="10"/>
      <c r="C13" s="10"/>
      <c r="D13" s="10"/>
      <c r="E13" s="10"/>
      <c r="F13" s="10"/>
      <c r="G13" s="10"/>
      <c r="H13" s="10"/>
      <c r="I13" s="10"/>
      <c r="J13" s="10"/>
      <c r="K13" s="10"/>
      <c r="L13" s="10"/>
      <c r="M13" s="10"/>
      <c r="N13" s="10"/>
      <c r="O13" s="10"/>
      <c r="P13" s="10"/>
    </row>
    <row r="14" spans="1:16" ht="16.5" customHeight="1" x14ac:dyDescent="0.15">
      <c r="A14" s="10"/>
      <c r="B14" s="10"/>
      <c r="C14" s="10"/>
      <c r="D14" s="10"/>
      <c r="E14" s="10"/>
      <c r="F14" s="10"/>
      <c r="G14" s="10"/>
      <c r="H14" s="10"/>
      <c r="I14" s="10"/>
      <c r="J14" s="10"/>
      <c r="K14" s="10"/>
      <c r="L14" s="10"/>
      <c r="M14" s="10"/>
      <c r="N14" s="10"/>
      <c r="O14" s="10"/>
      <c r="P14" s="10"/>
    </row>
    <row r="15" spans="1:16" ht="16.5" customHeight="1" x14ac:dyDescent="0.15">
      <c r="A15" s="10"/>
      <c r="B15" s="10"/>
      <c r="C15" s="10"/>
      <c r="D15" s="10"/>
      <c r="E15" s="10"/>
      <c r="F15" s="10"/>
      <c r="G15" s="10"/>
      <c r="H15" s="10"/>
      <c r="I15" s="10"/>
      <c r="J15" s="10"/>
      <c r="K15" s="10"/>
      <c r="L15" s="10"/>
      <c r="M15" s="10"/>
      <c r="N15" s="10"/>
      <c r="O15" s="10"/>
      <c r="P15" s="10"/>
    </row>
    <row r="16" spans="1:16" ht="16.5" customHeight="1" x14ac:dyDescent="0.15">
      <c r="A16" s="10"/>
      <c r="B16" s="10"/>
      <c r="C16" s="10"/>
      <c r="D16" s="10"/>
      <c r="E16" s="10"/>
      <c r="F16" s="10"/>
      <c r="G16" s="10"/>
      <c r="H16" s="10"/>
      <c r="I16" s="10"/>
      <c r="J16" s="10"/>
      <c r="K16" s="10"/>
      <c r="L16" s="10"/>
      <c r="M16" s="10"/>
      <c r="N16" s="10"/>
      <c r="O16" s="10"/>
      <c r="P16" s="10"/>
    </row>
    <row r="17" spans="1:16" ht="16.5" customHeight="1" x14ac:dyDescent="0.15">
      <c r="A17" s="10"/>
      <c r="B17" s="10"/>
      <c r="C17" s="10"/>
      <c r="D17" s="10"/>
      <c r="E17" s="10"/>
      <c r="F17" s="10"/>
      <c r="G17" s="10"/>
      <c r="H17" s="10"/>
      <c r="I17" s="10"/>
      <c r="J17" s="10"/>
      <c r="K17" s="10"/>
      <c r="L17" s="10"/>
      <c r="M17" s="10"/>
      <c r="N17" s="10"/>
      <c r="O17" s="10"/>
      <c r="P17" s="10"/>
    </row>
    <row r="18" spans="1:16" ht="16.5" customHeight="1" x14ac:dyDescent="0.15">
      <c r="A18" s="10"/>
      <c r="B18" s="10"/>
      <c r="C18" s="10"/>
      <c r="D18" s="10"/>
      <c r="E18" s="10"/>
      <c r="F18" s="10"/>
      <c r="G18" s="10"/>
      <c r="H18" s="10"/>
      <c r="I18" s="10"/>
      <c r="J18" s="10"/>
      <c r="K18" s="10"/>
      <c r="L18" s="10"/>
      <c r="M18" s="10"/>
      <c r="N18" s="10"/>
      <c r="O18" s="10"/>
      <c r="P18" s="10"/>
    </row>
    <row r="19" spans="1:16" ht="16.5" customHeight="1" x14ac:dyDescent="0.15">
      <c r="A19" s="10"/>
      <c r="B19" s="10"/>
      <c r="C19" s="10"/>
      <c r="D19" s="10"/>
      <c r="E19" s="10"/>
      <c r="F19" s="10"/>
      <c r="G19" s="10"/>
      <c r="H19" s="10"/>
      <c r="I19" s="10"/>
      <c r="J19" s="10"/>
      <c r="K19" s="10"/>
      <c r="L19" s="10"/>
      <c r="M19" s="10"/>
      <c r="N19" s="10"/>
      <c r="O19" s="10"/>
      <c r="P19" s="10"/>
    </row>
    <row r="20" spans="1:16" ht="16.5" customHeight="1" x14ac:dyDescent="0.15">
      <c r="A20" s="10"/>
      <c r="B20" s="10"/>
      <c r="C20" s="10"/>
      <c r="D20" s="10"/>
      <c r="E20" s="10"/>
      <c r="F20" s="10"/>
      <c r="G20" s="10"/>
      <c r="H20" s="10"/>
      <c r="I20" s="10"/>
      <c r="J20" s="10"/>
      <c r="K20" s="10"/>
      <c r="L20" s="10"/>
      <c r="M20" s="10"/>
      <c r="N20" s="10"/>
      <c r="O20" s="10"/>
      <c r="P20" s="10"/>
    </row>
    <row r="21" spans="1:16" ht="16.5" customHeight="1" x14ac:dyDescent="0.15">
      <c r="A21" s="10"/>
      <c r="B21" s="10"/>
      <c r="C21" s="10"/>
      <c r="D21" s="10"/>
      <c r="E21" s="10"/>
      <c r="F21" s="10"/>
      <c r="G21" s="10"/>
      <c r="H21" s="10"/>
      <c r="I21" s="10"/>
      <c r="J21" s="10"/>
      <c r="K21" s="10"/>
      <c r="L21" s="10"/>
      <c r="M21" s="10"/>
      <c r="N21" s="10"/>
      <c r="O21" s="10"/>
      <c r="P21" s="10"/>
    </row>
    <row r="22" spans="1:16" ht="16.5" customHeight="1" x14ac:dyDescent="0.15">
      <c r="A22" s="10"/>
      <c r="B22" s="10"/>
      <c r="C22" s="10"/>
      <c r="D22" s="10"/>
      <c r="E22" s="10"/>
      <c r="F22" s="10"/>
      <c r="G22" s="10"/>
      <c r="H22" s="10"/>
      <c r="I22" s="10"/>
      <c r="J22" s="10"/>
      <c r="K22" s="10"/>
      <c r="L22" s="10"/>
      <c r="M22" s="10"/>
      <c r="N22" s="10"/>
      <c r="O22" s="10"/>
      <c r="P22" s="10"/>
    </row>
    <row r="23" spans="1:16" ht="16.5" customHeight="1" x14ac:dyDescent="0.15">
      <c r="A23" s="10"/>
      <c r="B23" s="10"/>
      <c r="C23" s="10"/>
      <c r="D23" s="10"/>
      <c r="E23" s="10"/>
      <c r="F23" s="10"/>
      <c r="G23" s="10"/>
      <c r="H23" s="10"/>
      <c r="I23" s="10"/>
      <c r="J23" s="10"/>
      <c r="K23" s="10"/>
      <c r="L23" s="10"/>
      <c r="M23" s="10"/>
      <c r="N23" s="10"/>
      <c r="O23" s="10"/>
      <c r="P23" s="10"/>
    </row>
    <row r="24" spans="1:16" ht="16.5" customHeight="1" x14ac:dyDescent="0.15">
      <c r="A24" s="10"/>
      <c r="B24" s="10"/>
      <c r="C24" s="10"/>
      <c r="D24" s="10"/>
      <c r="E24" s="10"/>
      <c r="F24" s="10"/>
      <c r="G24" s="10"/>
      <c r="H24" s="10"/>
      <c r="I24" s="10"/>
      <c r="J24" s="10"/>
      <c r="K24" s="10"/>
      <c r="L24" s="10"/>
      <c r="M24" s="10"/>
      <c r="N24" s="10"/>
      <c r="O24" s="10"/>
      <c r="P24" s="10"/>
    </row>
    <row r="25" spans="1:16" ht="16.5" customHeight="1" x14ac:dyDescent="0.15">
      <c r="A25" s="10"/>
      <c r="B25" s="10"/>
      <c r="C25" s="10"/>
      <c r="D25" s="10"/>
      <c r="E25" s="10"/>
      <c r="F25" s="10"/>
      <c r="G25" s="10"/>
      <c r="H25" s="10"/>
      <c r="I25" s="10"/>
      <c r="J25" s="10"/>
      <c r="K25" s="10"/>
      <c r="L25" s="10"/>
      <c r="M25" s="10"/>
      <c r="N25" s="10"/>
      <c r="O25" s="10"/>
      <c r="P25" s="10"/>
    </row>
    <row r="26" spans="1:16" ht="16.5" customHeight="1" x14ac:dyDescent="0.15">
      <c r="A26" s="10"/>
      <c r="B26" s="10"/>
      <c r="C26" s="10"/>
      <c r="D26" s="10"/>
      <c r="E26" s="10"/>
      <c r="F26" s="10"/>
      <c r="G26" s="10"/>
      <c r="H26" s="10"/>
      <c r="I26" s="10"/>
      <c r="J26" s="10"/>
      <c r="K26" s="10"/>
      <c r="L26" s="10"/>
      <c r="M26" s="10"/>
      <c r="N26" s="10"/>
      <c r="O26" s="10"/>
      <c r="P26" s="10"/>
    </row>
    <row r="27" spans="1:16" ht="16.5" customHeight="1" x14ac:dyDescent="0.15">
      <c r="A27" s="10"/>
      <c r="B27" s="10"/>
      <c r="C27" s="10"/>
      <c r="D27" s="10"/>
      <c r="E27" s="10"/>
      <c r="F27" s="10"/>
      <c r="G27" s="10"/>
      <c r="H27" s="10"/>
      <c r="I27" s="10"/>
      <c r="J27" s="10"/>
      <c r="K27" s="10"/>
      <c r="L27" s="10"/>
      <c r="M27" s="10"/>
      <c r="N27" s="10"/>
      <c r="O27" s="10"/>
      <c r="P27" s="10"/>
    </row>
    <row r="28" spans="1:16" ht="16.5" customHeight="1" x14ac:dyDescent="0.15">
      <c r="A28" s="10"/>
      <c r="B28" s="10"/>
      <c r="C28" s="10"/>
      <c r="D28" s="10"/>
      <c r="E28" s="10"/>
      <c r="F28" s="10"/>
      <c r="G28" s="10"/>
      <c r="H28" s="10"/>
      <c r="I28" s="10"/>
      <c r="J28" s="10"/>
      <c r="K28" s="10"/>
      <c r="L28" s="10"/>
      <c r="M28" s="10"/>
      <c r="N28" s="10"/>
      <c r="O28" s="10"/>
      <c r="P28" s="10"/>
    </row>
    <row r="29" spans="1:16" ht="16.5" customHeight="1" x14ac:dyDescent="0.15">
      <c r="A29" s="10"/>
      <c r="B29" s="10"/>
      <c r="C29" s="10"/>
      <c r="D29" s="10"/>
      <c r="E29" s="10"/>
      <c r="F29" s="10"/>
      <c r="G29" s="10"/>
      <c r="H29" s="10"/>
      <c r="I29" s="10"/>
      <c r="J29" s="10"/>
      <c r="K29" s="10"/>
      <c r="L29" s="10"/>
      <c r="M29" s="10"/>
      <c r="N29" s="10"/>
      <c r="O29" s="10"/>
      <c r="P29" s="10"/>
    </row>
    <row r="30" spans="1:16" ht="16.5" customHeight="1" x14ac:dyDescent="0.15">
      <c r="A30" s="10"/>
      <c r="B30" s="10"/>
      <c r="C30" s="10"/>
      <c r="D30" s="10"/>
      <c r="E30" s="10"/>
      <c r="F30" s="10"/>
      <c r="G30" s="10"/>
      <c r="H30" s="10"/>
      <c r="I30" s="10"/>
      <c r="J30" s="10"/>
      <c r="K30" s="10"/>
      <c r="L30" s="10"/>
      <c r="M30" s="10"/>
      <c r="N30" s="10"/>
      <c r="O30" s="10"/>
      <c r="P30" s="10"/>
    </row>
    <row r="31" spans="1:16" ht="16.5" customHeight="1" x14ac:dyDescent="0.15">
      <c r="A31" s="10"/>
      <c r="B31" s="10"/>
      <c r="C31" s="10"/>
      <c r="D31" s="10"/>
      <c r="E31" s="10"/>
      <c r="F31" s="10"/>
      <c r="G31" s="10"/>
      <c r="H31" s="10"/>
      <c r="I31" s="10"/>
      <c r="J31" s="10"/>
      <c r="K31" s="10"/>
      <c r="L31" s="10"/>
      <c r="M31" s="10"/>
      <c r="N31" s="10"/>
      <c r="O31" s="10"/>
      <c r="P31" s="10"/>
    </row>
    <row r="32" spans="1:16" ht="31.5" customHeight="1" thickBot="1" x14ac:dyDescent="0.2">
      <c r="A32" s="10"/>
      <c r="B32" s="10"/>
      <c r="C32" s="10"/>
      <c r="D32" s="10"/>
      <c r="E32" s="10"/>
      <c r="F32" s="10"/>
      <c r="G32" s="10"/>
      <c r="H32" s="10"/>
      <c r="I32" s="10"/>
      <c r="J32" s="12" t="s">
        <v>1</v>
      </c>
      <c r="K32" s="10"/>
      <c r="L32" s="10"/>
      <c r="M32" s="10"/>
      <c r="N32" s="10"/>
      <c r="O32" s="10"/>
      <c r="P32" s="10"/>
    </row>
    <row r="33" spans="1:16" ht="39" customHeight="1" thickBot="1" x14ac:dyDescent="0.25">
      <c r="A33" s="10"/>
      <c r="B33" s="13" t="s">
        <v>7</v>
      </c>
      <c r="C33" s="14"/>
      <c r="D33" s="14"/>
      <c r="E33" s="15" t="s">
        <v>3</v>
      </c>
      <c r="F33" s="16" t="s">
        <v>536</v>
      </c>
      <c r="G33" s="17" t="s">
        <v>537</v>
      </c>
      <c r="H33" s="17" t="s">
        <v>538</v>
      </c>
      <c r="I33" s="17" t="s">
        <v>539</v>
      </c>
      <c r="J33" s="18" t="s">
        <v>540</v>
      </c>
      <c r="K33" s="10"/>
      <c r="L33" s="10"/>
      <c r="M33" s="10"/>
      <c r="N33" s="10"/>
      <c r="O33" s="10"/>
      <c r="P33" s="10"/>
    </row>
    <row r="34" spans="1:16" ht="39" customHeight="1" x14ac:dyDescent="0.15">
      <c r="A34" s="10"/>
      <c r="B34" s="19"/>
      <c r="C34" s="1202" t="s">
        <v>544</v>
      </c>
      <c r="D34" s="1202"/>
      <c r="E34" s="1203"/>
      <c r="F34" s="20">
        <v>2.29</v>
      </c>
      <c r="G34" s="21">
        <v>1.89</v>
      </c>
      <c r="H34" s="21">
        <v>1.61</v>
      </c>
      <c r="I34" s="21">
        <v>1.95</v>
      </c>
      <c r="J34" s="22">
        <v>3.65</v>
      </c>
      <c r="K34" s="10"/>
      <c r="L34" s="10"/>
      <c r="M34" s="10"/>
      <c r="N34" s="10"/>
      <c r="O34" s="10"/>
      <c r="P34" s="10"/>
    </row>
    <row r="35" spans="1:16" ht="39" customHeight="1" x14ac:dyDescent="0.15">
      <c r="A35" s="10"/>
      <c r="B35" s="23"/>
      <c r="C35" s="1196" t="s">
        <v>545</v>
      </c>
      <c r="D35" s="1197"/>
      <c r="E35" s="1198"/>
      <c r="F35" s="24">
        <v>2.29</v>
      </c>
      <c r="G35" s="25">
        <v>1.68</v>
      </c>
      <c r="H35" s="25">
        <v>1.34</v>
      </c>
      <c r="I35" s="25">
        <v>1.25</v>
      </c>
      <c r="J35" s="26">
        <v>2.2000000000000002</v>
      </c>
      <c r="K35" s="10"/>
      <c r="L35" s="10"/>
      <c r="M35" s="10"/>
      <c r="N35" s="10"/>
      <c r="O35" s="10"/>
      <c r="P35" s="10"/>
    </row>
    <row r="36" spans="1:16" ht="39" customHeight="1" x14ac:dyDescent="0.15">
      <c r="A36" s="10"/>
      <c r="B36" s="23"/>
      <c r="C36" s="1196" t="s">
        <v>546</v>
      </c>
      <c r="D36" s="1197"/>
      <c r="E36" s="1198"/>
      <c r="F36" s="24">
        <v>0.05</v>
      </c>
      <c r="G36" s="25">
        <v>0.06</v>
      </c>
      <c r="H36" s="25">
        <v>0.06</v>
      </c>
      <c r="I36" s="25">
        <v>0.06</v>
      </c>
      <c r="J36" s="26">
        <v>0.06</v>
      </c>
      <c r="K36" s="10"/>
      <c r="L36" s="10"/>
      <c r="M36" s="10"/>
      <c r="N36" s="10"/>
      <c r="O36" s="10"/>
      <c r="P36" s="10"/>
    </row>
    <row r="37" spans="1:16" ht="39" customHeight="1" x14ac:dyDescent="0.15">
      <c r="A37" s="10"/>
      <c r="B37" s="23"/>
      <c r="C37" s="1196" t="s">
        <v>547</v>
      </c>
      <c r="D37" s="1197"/>
      <c r="E37" s="1198"/>
      <c r="F37" s="24">
        <v>0</v>
      </c>
      <c r="G37" s="25">
        <v>0</v>
      </c>
      <c r="H37" s="25">
        <v>0</v>
      </c>
      <c r="I37" s="25">
        <v>0</v>
      </c>
      <c r="J37" s="26">
        <v>0.01</v>
      </c>
      <c r="K37" s="10"/>
      <c r="L37" s="10"/>
      <c r="M37" s="10"/>
      <c r="N37" s="10"/>
      <c r="O37" s="10"/>
      <c r="P37" s="10"/>
    </row>
    <row r="38" spans="1:16" ht="39" customHeight="1" x14ac:dyDescent="0.15">
      <c r="A38" s="10"/>
      <c r="B38" s="23"/>
      <c r="C38" s="1196" t="s">
        <v>548</v>
      </c>
      <c r="D38" s="1197"/>
      <c r="E38" s="1198"/>
      <c r="F38" s="24">
        <v>0</v>
      </c>
      <c r="G38" s="25">
        <v>0</v>
      </c>
      <c r="H38" s="25">
        <v>0</v>
      </c>
      <c r="I38" s="25">
        <v>0</v>
      </c>
      <c r="J38" s="26">
        <v>0</v>
      </c>
      <c r="K38" s="10"/>
      <c r="L38" s="10"/>
      <c r="M38" s="10"/>
      <c r="N38" s="10"/>
      <c r="O38" s="10"/>
      <c r="P38" s="10"/>
    </row>
    <row r="39" spans="1:16" ht="39" customHeight="1" x14ac:dyDescent="0.15">
      <c r="A39" s="10"/>
      <c r="B39" s="23"/>
      <c r="C39" s="1196" t="s">
        <v>549</v>
      </c>
      <c r="D39" s="1197"/>
      <c r="E39" s="1198"/>
      <c r="F39" s="24">
        <v>0</v>
      </c>
      <c r="G39" s="25">
        <v>0</v>
      </c>
      <c r="H39" s="25">
        <v>0</v>
      </c>
      <c r="I39" s="25">
        <v>0</v>
      </c>
      <c r="J39" s="26">
        <v>0</v>
      </c>
      <c r="K39" s="10"/>
      <c r="L39" s="10"/>
      <c r="M39" s="10"/>
      <c r="N39" s="10"/>
      <c r="O39" s="10"/>
      <c r="P39" s="10"/>
    </row>
    <row r="40" spans="1:16" ht="39" customHeight="1" x14ac:dyDescent="0.15">
      <c r="A40" s="10"/>
      <c r="B40" s="23"/>
      <c r="C40" s="1196" t="s">
        <v>550</v>
      </c>
      <c r="D40" s="1197"/>
      <c r="E40" s="1198"/>
      <c r="F40" s="24">
        <v>0</v>
      </c>
      <c r="G40" s="25">
        <v>0</v>
      </c>
      <c r="H40" s="25">
        <v>0</v>
      </c>
      <c r="I40" s="25">
        <v>0</v>
      </c>
      <c r="J40" s="26">
        <v>0</v>
      </c>
      <c r="K40" s="10"/>
      <c r="L40" s="10"/>
      <c r="M40" s="10"/>
      <c r="N40" s="10"/>
      <c r="O40" s="10"/>
      <c r="P40" s="10"/>
    </row>
    <row r="41" spans="1:16" ht="39" customHeight="1" x14ac:dyDescent="0.15">
      <c r="A41" s="10"/>
      <c r="B41" s="23"/>
      <c r="C41" s="1196" t="s">
        <v>551</v>
      </c>
      <c r="D41" s="1197"/>
      <c r="E41" s="1198"/>
      <c r="F41" s="24">
        <v>0</v>
      </c>
      <c r="G41" s="25">
        <v>0</v>
      </c>
      <c r="H41" s="25">
        <v>0</v>
      </c>
      <c r="I41" s="25">
        <v>0</v>
      </c>
      <c r="J41" s="26">
        <v>0</v>
      </c>
      <c r="K41" s="10"/>
      <c r="L41" s="10"/>
      <c r="M41" s="10"/>
      <c r="N41" s="10"/>
      <c r="O41" s="10"/>
      <c r="P41" s="10"/>
    </row>
    <row r="42" spans="1:16" ht="39" customHeight="1" x14ac:dyDescent="0.15">
      <c r="A42" s="10"/>
      <c r="B42" s="27"/>
      <c r="C42" s="1196" t="s">
        <v>552</v>
      </c>
      <c r="D42" s="1197"/>
      <c r="E42" s="1198"/>
      <c r="F42" s="24" t="s">
        <v>496</v>
      </c>
      <c r="G42" s="25" t="s">
        <v>496</v>
      </c>
      <c r="H42" s="25" t="s">
        <v>496</v>
      </c>
      <c r="I42" s="25" t="s">
        <v>496</v>
      </c>
      <c r="J42" s="26" t="s">
        <v>496</v>
      </c>
      <c r="K42" s="10"/>
      <c r="L42" s="10"/>
      <c r="M42" s="10"/>
      <c r="N42" s="10"/>
      <c r="O42" s="10"/>
      <c r="P42" s="10"/>
    </row>
    <row r="43" spans="1:16" ht="39" customHeight="1" thickBot="1" x14ac:dyDescent="0.2">
      <c r="A43" s="10"/>
      <c r="B43" s="28"/>
      <c r="C43" s="1199" t="s">
        <v>553</v>
      </c>
      <c r="D43" s="1200"/>
      <c r="E43" s="1201"/>
      <c r="F43" s="29">
        <v>6.11</v>
      </c>
      <c r="G43" s="30">
        <v>5.89</v>
      </c>
      <c r="H43" s="30">
        <v>0.19</v>
      </c>
      <c r="I43" s="30">
        <v>0.19</v>
      </c>
      <c r="J43" s="31">
        <v>0</v>
      </c>
      <c r="K43" s="10"/>
      <c r="L43" s="10"/>
      <c r="M43" s="10"/>
      <c r="N43" s="10"/>
      <c r="O43" s="10"/>
      <c r="P43" s="10"/>
    </row>
    <row r="44" spans="1:16" ht="39" customHeight="1" x14ac:dyDescent="0.15">
      <c r="A44" s="10"/>
      <c r="B44" s="32"/>
      <c r="C44" s="33"/>
      <c r="D44" s="34"/>
      <c r="E44" s="34"/>
      <c r="F44" s="35"/>
      <c r="G44" s="35"/>
      <c r="H44" s="35"/>
      <c r="I44" s="35"/>
      <c r="J44" s="35"/>
      <c r="K44" s="10"/>
      <c r="L44" s="10"/>
      <c r="M44" s="10"/>
      <c r="N44" s="10"/>
      <c r="O44" s="10"/>
      <c r="P44" s="10"/>
    </row>
    <row r="45" spans="1:16" ht="18" customHeight="1" x14ac:dyDescent="0.15">
      <c r="A45" s="10"/>
      <c r="B45" s="10"/>
      <c r="C45" s="10"/>
      <c r="D45" s="10"/>
      <c r="E45" s="10"/>
      <c r="F45" s="10"/>
      <c r="G45" s="10"/>
      <c r="H45" s="10"/>
      <c r="I45" s="10"/>
      <c r="J45" s="10"/>
      <c r="K45" s="10"/>
      <c r="L45" s="10"/>
      <c r="M45" s="10"/>
      <c r="N45" s="10"/>
      <c r="O45" s="10"/>
      <c r="P45" s="10"/>
    </row>
  </sheetData>
  <sheetProtection algorithmName="SHA-512" hashValue="0Q5PmfVN7q8U4ikPwHUPX1fl9pLF2We8/9e/3wYDCwL37fFND9qGZdz+cHUPyVbNGD/SYno1ji7gEj26vKmNkg==" saltValue="NY/TAvWck3XOh+nkKPgka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1">
    <pageSetUpPr fitToPage="1"/>
  </sheetPr>
  <dimension ref="A1:U60"/>
  <sheetViews>
    <sheetView showGridLines="0" zoomScaleSheetLayoutView="55" workbookViewId="0"/>
  </sheetViews>
  <sheetFormatPr defaultColWidth="0" defaultRowHeight="12.6" customHeight="1" zeroHeight="1" x14ac:dyDescent="0.15"/>
  <cols>
    <col min="1" max="1" width="6.625" style="37" customWidth="1"/>
    <col min="2" max="3" width="10.875" style="37" customWidth="1"/>
    <col min="4" max="4" width="10" style="37" customWidth="1"/>
    <col min="5" max="10" width="11" style="37" customWidth="1"/>
    <col min="11" max="15" width="13.125" style="37" customWidth="1"/>
    <col min="16" max="21" width="11.5" style="37" customWidth="1"/>
    <col min="22" max="16384" width="0" style="37" hidden="1"/>
  </cols>
  <sheetData>
    <row r="1" spans="1:21" ht="13.5" customHeight="1" x14ac:dyDescent="0.15">
      <c r="A1" s="36"/>
      <c r="B1" s="36"/>
      <c r="C1" s="36"/>
      <c r="D1" s="36"/>
      <c r="E1" s="36"/>
      <c r="F1" s="36"/>
      <c r="G1" s="36"/>
      <c r="H1" s="36"/>
      <c r="I1" s="36"/>
      <c r="J1" s="36"/>
      <c r="K1" s="36"/>
      <c r="L1" s="36"/>
      <c r="M1" s="36"/>
      <c r="N1" s="36"/>
      <c r="O1" s="36"/>
      <c r="P1" s="36"/>
      <c r="Q1" s="36"/>
      <c r="R1" s="36"/>
      <c r="S1" s="36"/>
      <c r="T1" s="36"/>
      <c r="U1" s="36"/>
    </row>
    <row r="2" spans="1:21" ht="13.5" customHeight="1" x14ac:dyDescent="0.15">
      <c r="A2" s="36"/>
      <c r="B2" s="36"/>
      <c r="C2" s="36"/>
      <c r="D2" s="36"/>
      <c r="E2" s="36"/>
      <c r="F2" s="36"/>
      <c r="G2" s="36"/>
      <c r="H2" s="36"/>
      <c r="I2" s="36"/>
      <c r="J2" s="36"/>
      <c r="K2" s="36"/>
      <c r="L2" s="36"/>
      <c r="M2" s="36"/>
      <c r="N2" s="36"/>
      <c r="O2" s="36"/>
      <c r="P2" s="36"/>
      <c r="Q2" s="36"/>
      <c r="R2" s="36"/>
      <c r="S2" s="36"/>
      <c r="T2" s="36"/>
      <c r="U2" s="36"/>
    </row>
    <row r="3" spans="1:21" ht="13.5" customHeight="1" x14ac:dyDescent="0.15">
      <c r="A3" s="36"/>
      <c r="B3" s="36"/>
      <c r="C3" s="36"/>
      <c r="D3" s="36"/>
      <c r="E3" s="36"/>
      <c r="F3" s="36"/>
      <c r="G3" s="36"/>
      <c r="H3" s="36"/>
      <c r="I3" s="36"/>
      <c r="J3" s="36"/>
      <c r="K3" s="36"/>
      <c r="L3" s="36"/>
      <c r="M3" s="36"/>
      <c r="N3" s="36"/>
      <c r="O3" s="36"/>
      <c r="P3" s="36"/>
      <c r="Q3" s="36"/>
      <c r="R3" s="36"/>
      <c r="S3" s="36"/>
      <c r="T3" s="36"/>
      <c r="U3" s="36"/>
    </row>
    <row r="4" spans="1:21" ht="13.5" customHeight="1" x14ac:dyDescent="0.15">
      <c r="A4" s="36"/>
      <c r="B4" s="36"/>
      <c r="C4" s="36"/>
      <c r="D4" s="36"/>
      <c r="E4" s="36"/>
      <c r="F4" s="36"/>
      <c r="G4" s="36"/>
      <c r="H4" s="36"/>
      <c r="I4" s="36"/>
      <c r="J4" s="36"/>
      <c r="K4" s="36"/>
      <c r="L4" s="36"/>
      <c r="M4" s="36"/>
      <c r="N4" s="36"/>
      <c r="O4" s="36"/>
      <c r="P4" s="36"/>
      <c r="Q4" s="36"/>
      <c r="R4" s="36"/>
      <c r="S4" s="36"/>
      <c r="T4" s="36"/>
      <c r="U4" s="36"/>
    </row>
    <row r="5" spans="1:21" ht="13.5" customHeight="1" x14ac:dyDescent="0.15">
      <c r="A5" s="36"/>
      <c r="B5" s="36"/>
      <c r="C5" s="36"/>
      <c r="D5" s="36"/>
      <c r="E5" s="36"/>
      <c r="F5" s="36"/>
      <c r="G5" s="36"/>
      <c r="H5" s="36"/>
      <c r="I5" s="36"/>
      <c r="J5" s="36"/>
      <c r="K5" s="36"/>
      <c r="L5" s="36"/>
      <c r="M5" s="36"/>
      <c r="N5" s="36"/>
      <c r="O5" s="36"/>
      <c r="P5" s="36"/>
      <c r="Q5" s="36"/>
      <c r="R5" s="36"/>
      <c r="S5" s="36"/>
      <c r="T5" s="36"/>
      <c r="U5" s="36"/>
    </row>
    <row r="6" spans="1:21" ht="13.5" customHeight="1" x14ac:dyDescent="0.15">
      <c r="A6" s="36"/>
      <c r="B6" s="36"/>
      <c r="C6" s="36"/>
      <c r="D6" s="36"/>
      <c r="E6" s="36"/>
      <c r="F6" s="36"/>
      <c r="G6" s="36"/>
      <c r="H6" s="36"/>
      <c r="I6" s="36"/>
      <c r="J6" s="36"/>
      <c r="K6" s="36"/>
      <c r="L6" s="36"/>
      <c r="M6" s="36"/>
      <c r="N6" s="36"/>
      <c r="O6" s="36"/>
      <c r="P6" s="36"/>
      <c r="Q6" s="36"/>
      <c r="R6" s="36"/>
      <c r="S6" s="36"/>
      <c r="T6" s="36"/>
      <c r="U6" s="36"/>
    </row>
    <row r="7" spans="1:21" ht="13.5" customHeight="1" x14ac:dyDescent="0.15">
      <c r="A7" s="36"/>
      <c r="B7" s="36"/>
      <c r="C7" s="36"/>
      <c r="D7" s="36"/>
      <c r="E7" s="36"/>
      <c r="F7" s="36"/>
      <c r="G7" s="36"/>
      <c r="H7" s="36"/>
      <c r="I7" s="36"/>
      <c r="J7" s="36"/>
      <c r="K7" s="36"/>
      <c r="L7" s="36"/>
      <c r="M7" s="36"/>
      <c r="N7" s="36"/>
      <c r="O7" s="36"/>
      <c r="P7" s="36"/>
      <c r="Q7" s="36"/>
      <c r="R7" s="36"/>
      <c r="S7" s="36"/>
      <c r="T7" s="36"/>
      <c r="U7" s="36"/>
    </row>
    <row r="8" spans="1:21" ht="13.5" customHeight="1" x14ac:dyDescent="0.15">
      <c r="A8" s="36"/>
      <c r="B8" s="36"/>
      <c r="C8" s="36"/>
      <c r="D8" s="36"/>
      <c r="E8" s="36"/>
      <c r="F8" s="36"/>
      <c r="G8" s="36"/>
      <c r="H8" s="36"/>
      <c r="I8" s="36"/>
      <c r="J8" s="36"/>
      <c r="K8" s="36"/>
      <c r="L8" s="36"/>
      <c r="M8" s="36"/>
      <c r="N8" s="36"/>
      <c r="O8" s="36"/>
      <c r="P8" s="36"/>
      <c r="Q8" s="36"/>
      <c r="R8" s="36"/>
      <c r="S8" s="36"/>
      <c r="T8" s="36"/>
      <c r="U8" s="36"/>
    </row>
    <row r="9" spans="1:21" ht="13.5" customHeight="1" x14ac:dyDescent="0.15">
      <c r="A9" s="36"/>
      <c r="B9" s="36"/>
      <c r="C9" s="36"/>
      <c r="D9" s="36"/>
      <c r="E9" s="36"/>
      <c r="F9" s="36"/>
      <c r="G9" s="36"/>
      <c r="H9" s="36"/>
      <c r="I9" s="36"/>
      <c r="J9" s="36"/>
      <c r="K9" s="36"/>
      <c r="L9" s="36"/>
      <c r="M9" s="36"/>
      <c r="N9" s="36"/>
      <c r="O9" s="36"/>
      <c r="P9" s="36"/>
      <c r="Q9" s="36"/>
      <c r="R9" s="36"/>
      <c r="S9" s="36"/>
      <c r="T9" s="36"/>
      <c r="U9" s="36"/>
    </row>
    <row r="10" spans="1:21" ht="13.5" customHeight="1" x14ac:dyDescent="0.15">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15">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15">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15">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15">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15">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15">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15">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15">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15">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15">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15">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15">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15">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15">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15">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15">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15">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15">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15">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15">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15">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15">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15">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15">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15">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15">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15">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15">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15">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15">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15">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15">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2">
      <c r="A44" s="36"/>
      <c r="B44" s="39" t="s">
        <v>9</v>
      </c>
      <c r="C44" s="40"/>
      <c r="D44" s="40"/>
      <c r="E44" s="41"/>
      <c r="F44" s="41"/>
      <c r="G44" s="41"/>
      <c r="H44" s="41"/>
      <c r="I44" s="41"/>
      <c r="J44" s="42" t="s">
        <v>3</v>
      </c>
      <c r="K44" s="43" t="s">
        <v>536</v>
      </c>
      <c r="L44" s="44" t="s">
        <v>537</v>
      </c>
      <c r="M44" s="44" t="s">
        <v>538</v>
      </c>
      <c r="N44" s="44" t="s">
        <v>539</v>
      </c>
      <c r="O44" s="45" t="s">
        <v>540</v>
      </c>
      <c r="P44" s="36"/>
      <c r="Q44" s="36"/>
      <c r="R44" s="36"/>
      <c r="S44" s="36"/>
      <c r="T44" s="36"/>
      <c r="U44" s="36"/>
    </row>
    <row r="45" spans="1:21" ht="30.75" customHeight="1" x14ac:dyDescent="0.15">
      <c r="A45" s="36"/>
      <c r="B45" s="1222" t="s">
        <v>10</v>
      </c>
      <c r="C45" s="1223"/>
      <c r="D45" s="46"/>
      <c r="E45" s="1228" t="s">
        <v>11</v>
      </c>
      <c r="F45" s="1228"/>
      <c r="G45" s="1228"/>
      <c r="H45" s="1228"/>
      <c r="I45" s="1228"/>
      <c r="J45" s="1229"/>
      <c r="K45" s="47">
        <v>61935</v>
      </c>
      <c r="L45" s="48">
        <v>70062</v>
      </c>
      <c r="M45" s="48">
        <v>60172</v>
      </c>
      <c r="N45" s="48">
        <v>62157</v>
      </c>
      <c r="O45" s="49">
        <v>59853</v>
      </c>
      <c r="P45" s="36"/>
      <c r="Q45" s="36"/>
      <c r="R45" s="36"/>
      <c r="S45" s="36"/>
      <c r="T45" s="36"/>
      <c r="U45" s="36"/>
    </row>
    <row r="46" spans="1:21" ht="30.75" customHeight="1" x14ac:dyDescent="0.15">
      <c r="A46" s="36"/>
      <c r="B46" s="1224"/>
      <c r="C46" s="1225"/>
      <c r="D46" s="50"/>
      <c r="E46" s="1206" t="s">
        <v>12</v>
      </c>
      <c r="F46" s="1206"/>
      <c r="G46" s="1206"/>
      <c r="H46" s="1206"/>
      <c r="I46" s="1206"/>
      <c r="J46" s="1207"/>
      <c r="K46" s="51" t="s">
        <v>496</v>
      </c>
      <c r="L46" s="52" t="s">
        <v>496</v>
      </c>
      <c r="M46" s="52" t="s">
        <v>496</v>
      </c>
      <c r="N46" s="52" t="s">
        <v>496</v>
      </c>
      <c r="O46" s="53" t="s">
        <v>496</v>
      </c>
      <c r="P46" s="36"/>
      <c r="Q46" s="36"/>
      <c r="R46" s="36"/>
      <c r="S46" s="36"/>
      <c r="T46" s="36"/>
      <c r="U46" s="36"/>
    </row>
    <row r="47" spans="1:21" ht="30.75" customHeight="1" x14ac:dyDescent="0.15">
      <c r="A47" s="36"/>
      <c r="B47" s="1224"/>
      <c r="C47" s="1225"/>
      <c r="D47" s="50"/>
      <c r="E47" s="1206" t="s">
        <v>13</v>
      </c>
      <c r="F47" s="1206"/>
      <c r="G47" s="1206"/>
      <c r="H47" s="1206"/>
      <c r="I47" s="1206"/>
      <c r="J47" s="1207"/>
      <c r="K47" s="51" t="s">
        <v>496</v>
      </c>
      <c r="L47" s="52" t="s">
        <v>496</v>
      </c>
      <c r="M47" s="52" t="s">
        <v>496</v>
      </c>
      <c r="N47" s="52" t="s">
        <v>496</v>
      </c>
      <c r="O47" s="53" t="s">
        <v>496</v>
      </c>
      <c r="P47" s="36"/>
      <c r="Q47" s="36"/>
      <c r="R47" s="36"/>
      <c r="S47" s="36"/>
      <c r="T47" s="36"/>
      <c r="U47" s="36"/>
    </row>
    <row r="48" spans="1:21" ht="30.75" customHeight="1" x14ac:dyDescent="0.15">
      <c r="A48" s="36"/>
      <c r="B48" s="1224"/>
      <c r="C48" s="1225"/>
      <c r="D48" s="50"/>
      <c r="E48" s="1206" t="s">
        <v>14</v>
      </c>
      <c r="F48" s="1206"/>
      <c r="G48" s="1206"/>
      <c r="H48" s="1206"/>
      <c r="I48" s="1206"/>
      <c r="J48" s="1207"/>
      <c r="K48" s="51">
        <v>2169</v>
      </c>
      <c r="L48" s="52">
        <v>2244</v>
      </c>
      <c r="M48" s="52">
        <v>2049</v>
      </c>
      <c r="N48" s="52">
        <v>1209</v>
      </c>
      <c r="O48" s="53">
        <v>1600</v>
      </c>
      <c r="P48" s="36"/>
      <c r="Q48" s="36"/>
      <c r="R48" s="36"/>
      <c r="S48" s="36"/>
      <c r="T48" s="36"/>
      <c r="U48" s="36"/>
    </row>
    <row r="49" spans="1:21" ht="30.75" customHeight="1" x14ac:dyDescent="0.15">
      <c r="A49" s="36"/>
      <c r="B49" s="1224"/>
      <c r="C49" s="1225"/>
      <c r="D49" s="50"/>
      <c r="E49" s="1206" t="s">
        <v>15</v>
      </c>
      <c r="F49" s="1206"/>
      <c r="G49" s="1206"/>
      <c r="H49" s="1206"/>
      <c r="I49" s="1206"/>
      <c r="J49" s="1207"/>
      <c r="K49" s="51" t="s">
        <v>496</v>
      </c>
      <c r="L49" s="52" t="s">
        <v>496</v>
      </c>
      <c r="M49" s="52" t="s">
        <v>496</v>
      </c>
      <c r="N49" s="52" t="s">
        <v>496</v>
      </c>
      <c r="O49" s="53" t="s">
        <v>496</v>
      </c>
      <c r="P49" s="36"/>
      <c r="Q49" s="36"/>
      <c r="R49" s="36"/>
      <c r="S49" s="36"/>
      <c r="T49" s="36"/>
      <c r="U49" s="36"/>
    </row>
    <row r="50" spans="1:21" ht="30.75" customHeight="1" x14ac:dyDescent="0.15">
      <c r="A50" s="36"/>
      <c r="B50" s="1224"/>
      <c r="C50" s="1225"/>
      <c r="D50" s="50"/>
      <c r="E50" s="1206" t="s">
        <v>16</v>
      </c>
      <c r="F50" s="1206"/>
      <c r="G50" s="1206"/>
      <c r="H50" s="1206"/>
      <c r="I50" s="1206"/>
      <c r="J50" s="1207"/>
      <c r="K50" s="51">
        <v>627</v>
      </c>
      <c r="L50" s="52">
        <v>527</v>
      </c>
      <c r="M50" s="52">
        <v>435</v>
      </c>
      <c r="N50" s="52">
        <v>294</v>
      </c>
      <c r="O50" s="53">
        <v>223</v>
      </c>
      <c r="P50" s="36"/>
      <c r="Q50" s="36"/>
      <c r="R50" s="36"/>
      <c r="S50" s="36"/>
      <c r="T50" s="36"/>
      <c r="U50" s="36"/>
    </row>
    <row r="51" spans="1:21" ht="30.75" customHeight="1" x14ac:dyDescent="0.15">
      <c r="A51" s="36"/>
      <c r="B51" s="1226"/>
      <c r="C51" s="1227"/>
      <c r="D51" s="54"/>
      <c r="E51" s="1206" t="s">
        <v>17</v>
      </c>
      <c r="F51" s="1206"/>
      <c r="G51" s="1206"/>
      <c r="H51" s="1206"/>
      <c r="I51" s="1206"/>
      <c r="J51" s="1207"/>
      <c r="K51" s="51">
        <v>6</v>
      </c>
      <c r="L51" s="52">
        <v>2</v>
      </c>
      <c r="M51" s="52">
        <v>4</v>
      </c>
      <c r="N51" s="52">
        <v>12</v>
      </c>
      <c r="O51" s="53">
        <v>14</v>
      </c>
      <c r="P51" s="36"/>
      <c r="Q51" s="36"/>
      <c r="R51" s="36"/>
      <c r="S51" s="36"/>
      <c r="T51" s="36"/>
      <c r="U51" s="36"/>
    </row>
    <row r="52" spans="1:21" ht="30.75" customHeight="1" x14ac:dyDescent="0.15">
      <c r="A52" s="36"/>
      <c r="B52" s="1204" t="s">
        <v>18</v>
      </c>
      <c r="C52" s="1205"/>
      <c r="D52" s="54"/>
      <c r="E52" s="1206" t="s">
        <v>19</v>
      </c>
      <c r="F52" s="1206"/>
      <c r="G52" s="1206"/>
      <c r="H52" s="1206"/>
      <c r="I52" s="1206"/>
      <c r="J52" s="1207"/>
      <c r="K52" s="51">
        <v>41657</v>
      </c>
      <c r="L52" s="52">
        <v>50869</v>
      </c>
      <c r="M52" s="52">
        <v>41688</v>
      </c>
      <c r="N52" s="52">
        <v>43379</v>
      </c>
      <c r="O52" s="53">
        <v>40074</v>
      </c>
      <c r="P52" s="36"/>
      <c r="Q52" s="36"/>
      <c r="R52" s="36"/>
      <c r="S52" s="36"/>
      <c r="T52" s="36"/>
      <c r="U52" s="36"/>
    </row>
    <row r="53" spans="1:21" ht="30.75" customHeight="1" thickBot="1" x14ac:dyDescent="0.2">
      <c r="A53" s="36"/>
      <c r="B53" s="1208" t="s">
        <v>20</v>
      </c>
      <c r="C53" s="1209"/>
      <c r="D53" s="55"/>
      <c r="E53" s="1210" t="s">
        <v>21</v>
      </c>
      <c r="F53" s="1210"/>
      <c r="G53" s="1210"/>
      <c r="H53" s="1210"/>
      <c r="I53" s="1210"/>
      <c r="J53" s="1211"/>
      <c r="K53" s="56">
        <v>23080</v>
      </c>
      <c r="L53" s="57">
        <v>21966</v>
      </c>
      <c r="M53" s="57">
        <v>20972</v>
      </c>
      <c r="N53" s="57">
        <v>20293</v>
      </c>
      <c r="O53" s="58">
        <v>21616</v>
      </c>
      <c r="P53" s="36"/>
      <c r="Q53" s="36"/>
      <c r="R53" s="36"/>
      <c r="S53" s="36"/>
      <c r="T53" s="36"/>
      <c r="U53" s="36"/>
    </row>
    <row r="54" spans="1:21" ht="24" customHeight="1" thickBot="1" x14ac:dyDescent="0.2">
      <c r="A54" s="36"/>
      <c r="B54" s="59" t="s">
        <v>22</v>
      </c>
      <c r="C54" s="36"/>
      <c r="D54" s="36"/>
      <c r="E54" s="36"/>
      <c r="F54" s="36"/>
      <c r="G54" s="36"/>
      <c r="H54" s="36"/>
      <c r="I54" s="36"/>
      <c r="J54" s="36"/>
      <c r="K54" s="36"/>
      <c r="L54" s="36"/>
      <c r="M54" s="36"/>
      <c r="N54" s="36"/>
      <c r="O54" s="60" t="s">
        <v>554</v>
      </c>
      <c r="P54" s="36"/>
      <c r="Q54" s="36"/>
      <c r="R54" s="36"/>
      <c r="S54" s="36"/>
      <c r="T54" s="36"/>
      <c r="U54" s="36"/>
    </row>
    <row r="55" spans="1:21" ht="30.75" customHeight="1" thickBot="1" x14ac:dyDescent="0.2">
      <c r="A55" s="36"/>
      <c r="B55" s="61"/>
      <c r="C55" s="62"/>
      <c r="D55" s="62"/>
      <c r="E55" s="63"/>
      <c r="F55" s="63"/>
      <c r="G55" s="63"/>
      <c r="H55" s="63"/>
      <c r="I55" s="63"/>
      <c r="J55" s="64" t="s">
        <v>3</v>
      </c>
      <c r="K55" s="65" t="s">
        <v>555</v>
      </c>
      <c r="L55" s="66" t="s">
        <v>556</v>
      </c>
      <c r="M55" s="66" t="s">
        <v>557</v>
      </c>
      <c r="N55" s="66" t="s">
        <v>558</v>
      </c>
      <c r="O55" s="67" t="s">
        <v>559</v>
      </c>
      <c r="P55" s="36"/>
      <c r="Q55" s="36"/>
      <c r="R55" s="36"/>
      <c r="S55" s="36"/>
      <c r="T55" s="36"/>
      <c r="U55" s="36"/>
    </row>
    <row r="56" spans="1:21" ht="30.75" customHeight="1" x14ac:dyDescent="0.15">
      <c r="A56" s="36"/>
      <c r="B56" s="1212" t="s">
        <v>23</v>
      </c>
      <c r="C56" s="1213"/>
      <c r="D56" s="1216" t="s">
        <v>24</v>
      </c>
      <c r="E56" s="1217"/>
      <c r="F56" s="1217"/>
      <c r="G56" s="1217"/>
      <c r="H56" s="1217"/>
      <c r="I56" s="1217"/>
      <c r="J56" s="1218"/>
      <c r="K56" s="68" t="s">
        <v>595</v>
      </c>
      <c r="L56" s="69" t="s">
        <v>595</v>
      </c>
      <c r="M56" s="69" t="s">
        <v>595</v>
      </c>
      <c r="N56" s="69" t="s">
        <v>595</v>
      </c>
      <c r="O56" s="70" t="s">
        <v>595</v>
      </c>
      <c r="P56" s="36"/>
      <c r="Q56" s="36"/>
      <c r="R56" s="36"/>
      <c r="S56" s="36"/>
      <c r="T56" s="36"/>
      <c r="U56" s="36"/>
    </row>
    <row r="57" spans="1:21" ht="30.75" customHeight="1" thickBot="1" x14ac:dyDescent="0.2">
      <c r="A57" s="36"/>
      <c r="B57" s="1214"/>
      <c r="C57" s="1215"/>
      <c r="D57" s="1219" t="s">
        <v>25</v>
      </c>
      <c r="E57" s="1220"/>
      <c r="F57" s="1220"/>
      <c r="G57" s="1220"/>
      <c r="H57" s="1220"/>
      <c r="I57" s="1220"/>
      <c r="J57" s="1221"/>
      <c r="K57" s="71" t="s">
        <v>595</v>
      </c>
      <c r="L57" s="72" t="s">
        <v>595</v>
      </c>
      <c r="M57" s="72" t="s">
        <v>595</v>
      </c>
      <c r="N57" s="72" t="s">
        <v>595</v>
      </c>
      <c r="O57" s="73" t="s">
        <v>595</v>
      </c>
      <c r="P57" s="36"/>
      <c r="Q57" s="36"/>
      <c r="R57" s="36"/>
      <c r="S57" s="36"/>
      <c r="T57" s="36"/>
      <c r="U57" s="36"/>
    </row>
    <row r="58" spans="1:21" ht="17.25" customHeight="1" x14ac:dyDescent="0.15">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15">
      <c r="A59" s="36"/>
      <c r="B59" s="74"/>
      <c r="C59" s="74"/>
      <c r="D59" s="75" t="s">
        <v>27</v>
      </c>
      <c r="E59" s="75"/>
      <c r="F59" s="75"/>
      <c r="G59" s="75"/>
      <c r="H59" s="75"/>
      <c r="I59" s="75"/>
      <c r="J59" s="75"/>
      <c r="K59" s="76"/>
      <c r="L59" s="76"/>
      <c r="M59" s="76"/>
      <c r="N59" s="76"/>
      <c r="O59" s="76"/>
      <c r="P59" s="36"/>
      <c r="Q59" s="36"/>
      <c r="R59" s="36"/>
      <c r="S59" s="36"/>
      <c r="T59" s="36"/>
      <c r="U59" s="36"/>
    </row>
    <row r="60" spans="1:21" ht="24" customHeight="1" x14ac:dyDescent="0.1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Ib75uhdwqaRous4Yxm8okacgXZJoytpNWTZwQEM/5SVUYyUR6AIFYRmmE396O8gwiDTy3H2ToCdwpD5ro1X4hQ==" saltValue="NhN0vYezXBL2hCQgz6PTNQ=="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2">
    <pageSetUpPr fitToPage="1"/>
  </sheetPr>
  <dimension ref="B1:M86"/>
  <sheetViews>
    <sheetView showGridLines="0" zoomScaleSheetLayoutView="100" workbookViewId="0"/>
  </sheetViews>
  <sheetFormatPr defaultColWidth="0" defaultRowHeight="13.5" customHeight="1" zeroHeight="1" x14ac:dyDescent="0.15"/>
  <cols>
    <col min="1" max="1" width="6.625" style="78" customWidth="1"/>
    <col min="2" max="3" width="12.625" style="78" customWidth="1"/>
    <col min="4" max="4" width="11.625" style="78" customWidth="1"/>
    <col min="5" max="8" width="10.375" style="78" customWidth="1"/>
    <col min="9" max="13" width="16.375" style="78" customWidth="1"/>
    <col min="14" max="19" width="12.625" style="78" customWidth="1"/>
    <col min="20" max="16384" width="0" style="78" hidden="1"/>
  </cols>
  <sheetData>
    <row r="1" ht="15" customHeight="1" x14ac:dyDescent="0.15"/>
    <row r="2" ht="15" customHeight="1" x14ac:dyDescent="0.15"/>
    <row r="3" ht="15" customHeight="1" x14ac:dyDescent="0.15"/>
    <row r="4" ht="15" customHeight="1" x14ac:dyDescent="0.15"/>
    <row r="5" ht="15" customHeight="1" x14ac:dyDescent="0.15"/>
    <row r="6" ht="15" customHeight="1" x14ac:dyDescent="0.15"/>
    <row r="7" ht="15" customHeight="1" x14ac:dyDescent="0.15"/>
    <row r="8" ht="15" customHeight="1" x14ac:dyDescent="0.15"/>
    <row r="9" ht="15" customHeight="1" x14ac:dyDescent="0.15"/>
    <row r="10" ht="15" customHeight="1" x14ac:dyDescent="0.15"/>
    <row r="11" ht="15" customHeight="1" x14ac:dyDescent="0.15"/>
    <row r="12" ht="15" customHeight="1" x14ac:dyDescent="0.15"/>
    <row r="13" ht="15" customHeight="1" x14ac:dyDescent="0.15"/>
    <row r="14" ht="15" customHeight="1" x14ac:dyDescent="0.15"/>
    <row r="15" ht="15" customHeight="1" x14ac:dyDescent="0.15"/>
    <row r="16"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spans="2:13" ht="15" customHeight="1" x14ac:dyDescent="0.15"/>
    <row r="34" spans="2:13" ht="15" customHeight="1" x14ac:dyDescent="0.15"/>
    <row r="35" spans="2:13" ht="15" customHeight="1" x14ac:dyDescent="0.15"/>
    <row r="36" spans="2:13" ht="15" customHeight="1" x14ac:dyDescent="0.15"/>
    <row r="37" spans="2:13" ht="15" customHeight="1" x14ac:dyDescent="0.15"/>
    <row r="38" spans="2:13" ht="15" customHeight="1" x14ac:dyDescent="0.15"/>
    <row r="39" spans="2:13" ht="27.75" customHeight="1" thickBot="1" x14ac:dyDescent="0.2">
      <c r="M39" s="79" t="s">
        <v>8</v>
      </c>
    </row>
    <row r="40" spans="2:13" ht="27.75" customHeight="1" thickBot="1" x14ac:dyDescent="0.2">
      <c r="B40" s="80" t="s">
        <v>9</v>
      </c>
      <c r="C40" s="81"/>
      <c r="D40" s="81"/>
      <c r="E40" s="82"/>
      <c r="F40" s="82"/>
      <c r="G40" s="82"/>
      <c r="H40" s="83" t="s">
        <v>3</v>
      </c>
      <c r="I40" s="384" t="s">
        <v>536</v>
      </c>
      <c r="J40" s="385" t="s">
        <v>537</v>
      </c>
      <c r="K40" s="385" t="s">
        <v>538</v>
      </c>
      <c r="L40" s="385" t="s">
        <v>539</v>
      </c>
      <c r="M40" s="386" t="s">
        <v>540</v>
      </c>
    </row>
    <row r="41" spans="2:13" ht="27.75" customHeight="1" x14ac:dyDescent="0.15">
      <c r="B41" s="1242" t="s">
        <v>28</v>
      </c>
      <c r="C41" s="1243"/>
      <c r="D41" s="84"/>
      <c r="E41" s="1244" t="s">
        <v>29</v>
      </c>
      <c r="F41" s="1244"/>
      <c r="G41" s="1244"/>
      <c r="H41" s="1245"/>
      <c r="I41" s="387">
        <v>867798</v>
      </c>
      <c r="J41" s="388">
        <v>868743</v>
      </c>
      <c r="K41" s="388">
        <v>868933</v>
      </c>
      <c r="L41" s="388">
        <v>865004</v>
      </c>
      <c r="M41" s="389">
        <v>860813</v>
      </c>
    </row>
    <row r="42" spans="2:13" ht="27.75" customHeight="1" x14ac:dyDescent="0.15">
      <c r="B42" s="1232"/>
      <c r="C42" s="1233"/>
      <c r="D42" s="85"/>
      <c r="E42" s="1236" t="s">
        <v>30</v>
      </c>
      <c r="F42" s="1236"/>
      <c r="G42" s="1236"/>
      <c r="H42" s="1237"/>
      <c r="I42" s="390">
        <v>1819</v>
      </c>
      <c r="J42" s="391">
        <v>1327</v>
      </c>
      <c r="K42" s="391">
        <v>1004</v>
      </c>
      <c r="L42" s="391">
        <v>613</v>
      </c>
      <c r="M42" s="392">
        <v>373</v>
      </c>
    </row>
    <row r="43" spans="2:13" ht="27.75" customHeight="1" x14ac:dyDescent="0.15">
      <c r="B43" s="1232"/>
      <c r="C43" s="1233"/>
      <c r="D43" s="85"/>
      <c r="E43" s="1236" t="s">
        <v>31</v>
      </c>
      <c r="F43" s="1236"/>
      <c r="G43" s="1236"/>
      <c r="H43" s="1237"/>
      <c r="I43" s="390">
        <v>17709</v>
      </c>
      <c r="J43" s="391">
        <v>17532</v>
      </c>
      <c r="K43" s="391">
        <v>16939</v>
      </c>
      <c r="L43" s="391">
        <v>16428</v>
      </c>
      <c r="M43" s="392">
        <v>16750</v>
      </c>
    </row>
    <row r="44" spans="2:13" ht="27.75" customHeight="1" x14ac:dyDescent="0.15">
      <c r="B44" s="1232"/>
      <c r="C44" s="1233"/>
      <c r="D44" s="85"/>
      <c r="E44" s="1236" t="s">
        <v>32</v>
      </c>
      <c r="F44" s="1236"/>
      <c r="G44" s="1236"/>
      <c r="H44" s="1237"/>
      <c r="I44" s="390" t="s">
        <v>496</v>
      </c>
      <c r="J44" s="391" t="s">
        <v>496</v>
      </c>
      <c r="K44" s="391" t="s">
        <v>496</v>
      </c>
      <c r="L44" s="391" t="s">
        <v>496</v>
      </c>
      <c r="M44" s="392" t="s">
        <v>496</v>
      </c>
    </row>
    <row r="45" spans="2:13" ht="27.75" customHeight="1" x14ac:dyDescent="0.15">
      <c r="B45" s="1232"/>
      <c r="C45" s="1233"/>
      <c r="D45" s="85"/>
      <c r="E45" s="1236" t="s">
        <v>33</v>
      </c>
      <c r="F45" s="1236"/>
      <c r="G45" s="1236"/>
      <c r="H45" s="1237"/>
      <c r="I45" s="390">
        <v>113146</v>
      </c>
      <c r="J45" s="391">
        <v>111298</v>
      </c>
      <c r="K45" s="391">
        <v>103625</v>
      </c>
      <c r="L45" s="391">
        <v>101621</v>
      </c>
      <c r="M45" s="392">
        <v>95958</v>
      </c>
    </row>
    <row r="46" spans="2:13" ht="27.75" customHeight="1" x14ac:dyDescent="0.15">
      <c r="B46" s="1232"/>
      <c r="C46" s="1233"/>
      <c r="D46" s="86"/>
      <c r="E46" s="1246" t="s">
        <v>34</v>
      </c>
      <c r="F46" s="1246"/>
      <c r="G46" s="1246"/>
      <c r="H46" s="1247"/>
      <c r="I46" s="390">
        <v>77</v>
      </c>
      <c r="J46" s="391">
        <v>48</v>
      </c>
      <c r="K46" s="391">
        <v>22</v>
      </c>
      <c r="L46" s="391">
        <v>48</v>
      </c>
      <c r="M46" s="392">
        <v>67</v>
      </c>
    </row>
    <row r="47" spans="2:13" ht="27.75" customHeight="1" x14ac:dyDescent="0.15">
      <c r="B47" s="1232"/>
      <c r="C47" s="1233"/>
      <c r="D47" s="87"/>
      <c r="E47" s="1248" t="s">
        <v>35</v>
      </c>
      <c r="F47" s="1249"/>
      <c r="G47" s="1249"/>
      <c r="H47" s="1250"/>
      <c r="I47" s="390" t="s">
        <v>496</v>
      </c>
      <c r="J47" s="391" t="s">
        <v>496</v>
      </c>
      <c r="K47" s="391" t="s">
        <v>496</v>
      </c>
      <c r="L47" s="391" t="s">
        <v>496</v>
      </c>
      <c r="M47" s="392" t="s">
        <v>496</v>
      </c>
    </row>
    <row r="48" spans="2:13" ht="27.75" customHeight="1" x14ac:dyDescent="0.15">
      <c r="B48" s="1232"/>
      <c r="C48" s="1233"/>
      <c r="D48" s="85"/>
      <c r="E48" s="1236" t="s">
        <v>36</v>
      </c>
      <c r="F48" s="1236"/>
      <c r="G48" s="1236"/>
      <c r="H48" s="1237"/>
      <c r="I48" s="390" t="s">
        <v>496</v>
      </c>
      <c r="J48" s="391" t="s">
        <v>496</v>
      </c>
      <c r="K48" s="391" t="s">
        <v>496</v>
      </c>
      <c r="L48" s="391" t="s">
        <v>496</v>
      </c>
      <c r="M48" s="392" t="s">
        <v>496</v>
      </c>
    </row>
    <row r="49" spans="2:13" ht="27.75" customHeight="1" x14ac:dyDescent="0.15">
      <c r="B49" s="1234"/>
      <c r="C49" s="1235"/>
      <c r="D49" s="85"/>
      <c r="E49" s="1236" t="s">
        <v>37</v>
      </c>
      <c r="F49" s="1236"/>
      <c r="G49" s="1236"/>
      <c r="H49" s="1237"/>
      <c r="I49" s="390" t="s">
        <v>496</v>
      </c>
      <c r="J49" s="391" t="s">
        <v>496</v>
      </c>
      <c r="K49" s="391" t="s">
        <v>496</v>
      </c>
      <c r="L49" s="391" t="s">
        <v>496</v>
      </c>
      <c r="M49" s="392" t="s">
        <v>496</v>
      </c>
    </row>
    <row r="50" spans="2:13" ht="27.75" customHeight="1" x14ac:dyDescent="0.15">
      <c r="B50" s="1230" t="s">
        <v>38</v>
      </c>
      <c r="C50" s="1231"/>
      <c r="D50" s="88"/>
      <c r="E50" s="1236" t="s">
        <v>39</v>
      </c>
      <c r="F50" s="1236"/>
      <c r="G50" s="1236"/>
      <c r="H50" s="1237"/>
      <c r="I50" s="390">
        <v>52886</v>
      </c>
      <c r="J50" s="391">
        <v>51501</v>
      </c>
      <c r="K50" s="391">
        <v>47706</v>
      </c>
      <c r="L50" s="391">
        <v>42314</v>
      </c>
      <c r="M50" s="392">
        <v>42121</v>
      </c>
    </row>
    <row r="51" spans="2:13" ht="27.75" customHeight="1" x14ac:dyDescent="0.15">
      <c r="B51" s="1232"/>
      <c r="C51" s="1233"/>
      <c r="D51" s="85"/>
      <c r="E51" s="1236" t="s">
        <v>40</v>
      </c>
      <c r="F51" s="1236"/>
      <c r="G51" s="1236"/>
      <c r="H51" s="1237"/>
      <c r="I51" s="390">
        <v>17833</v>
      </c>
      <c r="J51" s="391">
        <v>17250</v>
      </c>
      <c r="K51" s="391">
        <v>16702</v>
      </c>
      <c r="L51" s="391">
        <v>14437</v>
      </c>
      <c r="M51" s="392">
        <v>14144</v>
      </c>
    </row>
    <row r="52" spans="2:13" ht="27.75" customHeight="1" x14ac:dyDescent="0.15">
      <c r="B52" s="1234"/>
      <c r="C52" s="1235"/>
      <c r="D52" s="85"/>
      <c r="E52" s="1236" t="s">
        <v>41</v>
      </c>
      <c r="F52" s="1236"/>
      <c r="G52" s="1236"/>
      <c r="H52" s="1237"/>
      <c r="I52" s="390">
        <v>506045</v>
      </c>
      <c r="J52" s="391">
        <v>500209</v>
      </c>
      <c r="K52" s="391">
        <v>491824</v>
      </c>
      <c r="L52" s="391">
        <v>485289</v>
      </c>
      <c r="M52" s="392">
        <v>478869</v>
      </c>
    </row>
    <row r="53" spans="2:13" ht="27.75" customHeight="1" thickBot="1" x14ac:dyDescent="0.2">
      <c r="B53" s="1238" t="s">
        <v>42</v>
      </c>
      <c r="C53" s="1239"/>
      <c r="D53" s="89"/>
      <c r="E53" s="1240" t="s">
        <v>43</v>
      </c>
      <c r="F53" s="1240"/>
      <c r="G53" s="1240"/>
      <c r="H53" s="1241"/>
      <c r="I53" s="393">
        <v>423785</v>
      </c>
      <c r="J53" s="394">
        <v>429989</v>
      </c>
      <c r="K53" s="394">
        <v>434293</v>
      </c>
      <c r="L53" s="394">
        <v>441674</v>
      </c>
      <c r="M53" s="395">
        <v>438828</v>
      </c>
    </row>
    <row r="54" spans="2:13" ht="27.75" customHeight="1" x14ac:dyDescent="0.15">
      <c r="B54" s="90"/>
      <c r="C54" s="90"/>
      <c r="D54" s="90"/>
      <c r="E54" s="91"/>
      <c r="F54" s="91"/>
      <c r="G54" s="91"/>
      <c r="H54" s="91"/>
      <c r="I54" s="92"/>
      <c r="J54" s="92"/>
      <c r="K54" s="92"/>
      <c r="L54" s="92"/>
      <c r="M54" s="92"/>
    </row>
    <row r="55" spans="2:13" ht="12.75" customHeight="1" x14ac:dyDescent="0.15"/>
    <row r="56" spans="2:13" ht="12.75" hidden="1" customHeight="1" x14ac:dyDescent="0.15"/>
    <row r="57" spans="2:13" ht="12.75" hidden="1" customHeight="1" x14ac:dyDescent="0.15"/>
    <row r="58" spans="2:13" ht="12.75" hidden="1" customHeight="1" x14ac:dyDescent="0.15"/>
    <row r="66" ht="13.5" hidden="1" customHeight="1" x14ac:dyDescent="0.15"/>
    <row r="67" ht="13.5" hidden="1" customHeight="1" x14ac:dyDescent="0.15"/>
    <row r="68" ht="13.5" hidden="1" customHeight="1" x14ac:dyDescent="0.15"/>
    <row r="69" ht="13.5" hidden="1" customHeight="1" x14ac:dyDescent="0.15"/>
    <row r="70" ht="13.5" hidden="1" customHeight="1" x14ac:dyDescent="0.15"/>
    <row r="71" ht="13.5" hidden="1" customHeight="1" x14ac:dyDescent="0.15"/>
    <row r="72" ht="13.5" hidden="1" customHeight="1" x14ac:dyDescent="0.15"/>
    <row r="73" ht="13.5" hidden="1" customHeight="1" x14ac:dyDescent="0.15"/>
    <row r="74" ht="13.5" hidden="1" customHeight="1" x14ac:dyDescent="0.15"/>
    <row r="75" ht="13.5" hidden="1" customHeight="1" x14ac:dyDescent="0.15"/>
    <row r="76" ht="13.5" hidden="1" customHeight="1" x14ac:dyDescent="0.15"/>
    <row r="77" ht="13.5" hidden="1" customHeight="1" x14ac:dyDescent="0.15"/>
    <row r="78" ht="13.5" hidden="1" customHeight="1" x14ac:dyDescent="0.15"/>
    <row r="79" ht="13.5" hidden="1" customHeight="1" x14ac:dyDescent="0.15"/>
    <row r="80" ht="13.5" hidden="1" customHeight="1" x14ac:dyDescent="0.15"/>
    <row r="81" ht="13.5" hidden="1" customHeight="1" x14ac:dyDescent="0.15"/>
    <row r="82" ht="13.5" hidden="1" customHeight="1" x14ac:dyDescent="0.15"/>
    <row r="83" ht="13.5" hidden="1" customHeight="1" x14ac:dyDescent="0.15"/>
    <row r="84" ht="13.5" hidden="1" customHeight="1" x14ac:dyDescent="0.15"/>
    <row r="85" ht="13.5" hidden="1" customHeight="1" x14ac:dyDescent="0.15"/>
    <row r="86" ht="13.5" hidden="1" customHeight="1" x14ac:dyDescent="0.15"/>
  </sheetData>
  <sheetProtection algorithmName="SHA-512" hashValue="mY81MdoD0ZYXwqBypsaeMZHVlh9/NeodVaEncK8BVxCX72FXni+N6w7X4Zh4D611HtQYrzz4Hq5lkoD/SxvqCw==" saltValue="aG7Vx0DiEE4gsXEzQZSjZQ=="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64"/>
  <sheetViews>
    <sheetView showGridLines="0" zoomScale="70" zoomScaleNormal="70" zoomScaleSheetLayoutView="100" workbookViewId="0"/>
  </sheetViews>
  <sheetFormatPr defaultColWidth="0" defaultRowHeight="0" customHeight="1" zeroHeight="1" x14ac:dyDescent="0.15"/>
  <cols>
    <col min="1" max="1" width="8.25" style="1" customWidth="1"/>
    <col min="2" max="2" width="16.375" style="1" customWidth="1"/>
    <col min="3" max="5" width="26.25" style="1" customWidth="1"/>
    <col min="6" max="8" width="24.25" style="1" customWidth="1"/>
    <col min="9" max="14" width="26" style="1" customWidth="1"/>
    <col min="15" max="15" width="6.12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ht="16.5" customHeight="1" x14ac:dyDescent="0.15"/>
    <row r="34" ht="16.5" customHeight="1" x14ac:dyDescent="0.15"/>
    <row r="35" ht="16.5" customHeight="1" x14ac:dyDescent="0.15"/>
    <row r="36" ht="16.5" customHeight="1" x14ac:dyDescent="0.15"/>
    <row r="37" ht="16.5" customHeight="1" x14ac:dyDescent="0.15"/>
    <row r="38" ht="16.5" customHeight="1" x14ac:dyDescent="0.15"/>
    <row r="39" ht="16.5" customHeight="1" x14ac:dyDescent="0.15"/>
    <row r="40" ht="16.5" customHeight="1" x14ac:dyDescent="0.15"/>
    <row r="41" ht="16.5" customHeight="1" x14ac:dyDescent="0.15"/>
    <row r="42" ht="16.5" customHeight="1" x14ac:dyDescent="0.15"/>
    <row r="43" ht="16.5" customHeight="1" x14ac:dyDescent="0.15"/>
    <row r="44" ht="16.5" customHeight="1" x14ac:dyDescent="0.15"/>
    <row r="45" ht="16.5" customHeight="1" x14ac:dyDescent="0.15"/>
    <row r="46" ht="16.5" customHeight="1" x14ac:dyDescent="0.15"/>
    <row r="47" ht="16.5" customHeight="1" x14ac:dyDescent="0.15"/>
    <row r="48" ht="16.5" customHeight="1" x14ac:dyDescent="0.15"/>
    <row r="49" spans="2:8" ht="20.25" customHeight="1" x14ac:dyDescent="0.15"/>
    <row r="50" spans="2:8" ht="16.5" customHeight="1" x14ac:dyDescent="0.15"/>
    <row r="51" spans="2:8" ht="29.25" customHeight="1" x14ac:dyDescent="0.15"/>
    <row r="52" spans="2:8" ht="29.25" customHeight="1" x14ac:dyDescent="0.15"/>
    <row r="53" spans="2:8" ht="52.5" customHeight="1" thickBot="1" x14ac:dyDescent="0.25">
      <c r="B53" s="2"/>
      <c r="C53" s="2"/>
      <c r="D53" s="2"/>
      <c r="E53" s="2"/>
      <c r="F53" s="2"/>
      <c r="G53" s="2"/>
      <c r="H53" s="93" t="s">
        <v>44</v>
      </c>
    </row>
    <row r="54" spans="2:8" ht="29.25" customHeight="1" thickBot="1" x14ac:dyDescent="0.25">
      <c r="B54" s="94" t="s">
        <v>2</v>
      </c>
      <c r="C54" s="95"/>
      <c r="D54" s="95"/>
      <c r="E54" s="96" t="s">
        <v>3</v>
      </c>
      <c r="F54" s="97" t="s">
        <v>538</v>
      </c>
      <c r="G54" s="97" t="s">
        <v>539</v>
      </c>
      <c r="H54" s="98" t="s">
        <v>540</v>
      </c>
    </row>
    <row r="55" spans="2:8" ht="52.5" customHeight="1" x14ac:dyDescent="0.15">
      <c r="B55" s="99"/>
      <c r="C55" s="1259" t="s">
        <v>45</v>
      </c>
      <c r="D55" s="1259"/>
      <c r="E55" s="1260"/>
      <c r="F55" s="100">
        <v>12592</v>
      </c>
      <c r="G55" s="100">
        <v>12269</v>
      </c>
      <c r="H55" s="101">
        <v>12085</v>
      </c>
    </row>
    <row r="56" spans="2:8" ht="52.5" customHeight="1" x14ac:dyDescent="0.15">
      <c r="B56" s="102"/>
      <c r="C56" s="1261" t="s">
        <v>46</v>
      </c>
      <c r="D56" s="1261"/>
      <c r="E56" s="1262"/>
      <c r="F56" s="103">
        <v>19901</v>
      </c>
      <c r="G56" s="103">
        <v>15302</v>
      </c>
      <c r="H56" s="104">
        <v>17738</v>
      </c>
    </row>
    <row r="57" spans="2:8" ht="53.25" customHeight="1" x14ac:dyDescent="0.15">
      <c r="B57" s="102"/>
      <c r="C57" s="1263" t="s">
        <v>47</v>
      </c>
      <c r="D57" s="1263"/>
      <c r="E57" s="1264"/>
      <c r="F57" s="105">
        <v>21806</v>
      </c>
      <c r="G57" s="105">
        <v>21660</v>
      </c>
      <c r="H57" s="106">
        <v>19410</v>
      </c>
    </row>
    <row r="58" spans="2:8" ht="45.75" customHeight="1" x14ac:dyDescent="0.15">
      <c r="B58" s="107"/>
      <c r="C58" s="1251" t="s">
        <v>590</v>
      </c>
      <c r="D58" s="1252"/>
      <c r="E58" s="1253"/>
      <c r="F58" s="108">
        <v>6102</v>
      </c>
      <c r="G58" s="108">
        <v>5181</v>
      </c>
      <c r="H58" s="109">
        <v>5002</v>
      </c>
    </row>
    <row r="59" spans="2:8" ht="45.75" customHeight="1" x14ac:dyDescent="0.15">
      <c r="B59" s="107"/>
      <c r="C59" s="1251" t="s">
        <v>591</v>
      </c>
      <c r="D59" s="1252"/>
      <c r="E59" s="1253"/>
      <c r="F59" s="108">
        <v>3824</v>
      </c>
      <c r="G59" s="108">
        <v>3870</v>
      </c>
      <c r="H59" s="109">
        <v>3434</v>
      </c>
    </row>
    <row r="60" spans="2:8" ht="45.75" customHeight="1" x14ac:dyDescent="0.15">
      <c r="B60" s="107"/>
      <c r="C60" s="1251" t="s">
        <v>592</v>
      </c>
      <c r="D60" s="1252"/>
      <c r="E60" s="1253"/>
      <c r="F60" s="108">
        <v>1001</v>
      </c>
      <c r="G60" s="108">
        <v>2002</v>
      </c>
      <c r="H60" s="109">
        <v>3006</v>
      </c>
    </row>
    <row r="61" spans="2:8" ht="45.75" customHeight="1" x14ac:dyDescent="0.15">
      <c r="B61" s="107"/>
      <c r="C61" s="1251" t="s">
        <v>593</v>
      </c>
      <c r="D61" s="1252"/>
      <c r="E61" s="1253"/>
      <c r="F61" s="108">
        <v>1853</v>
      </c>
      <c r="G61" s="108">
        <v>1855</v>
      </c>
      <c r="H61" s="109">
        <v>1859</v>
      </c>
    </row>
    <row r="62" spans="2:8" ht="45.75" customHeight="1" thickBot="1" x14ac:dyDescent="0.2">
      <c r="B62" s="110"/>
      <c r="C62" s="1254" t="s">
        <v>594</v>
      </c>
      <c r="D62" s="1255"/>
      <c r="E62" s="1256"/>
      <c r="F62" s="111">
        <v>1264</v>
      </c>
      <c r="G62" s="111">
        <v>1256</v>
      </c>
      <c r="H62" s="112">
        <v>1239</v>
      </c>
    </row>
    <row r="63" spans="2:8" ht="52.5" customHeight="1" thickBot="1" x14ac:dyDescent="0.2">
      <c r="B63" s="113"/>
      <c r="C63" s="1257" t="s">
        <v>48</v>
      </c>
      <c r="D63" s="1257"/>
      <c r="E63" s="1258"/>
      <c r="F63" s="114">
        <v>54300</v>
      </c>
      <c r="G63" s="114">
        <v>49231</v>
      </c>
      <c r="H63" s="115">
        <v>49233</v>
      </c>
    </row>
    <row r="64" spans="2:8" ht="15" customHeight="1" x14ac:dyDescent="0.15"/>
  </sheetData>
  <sheetProtection algorithmName="SHA-512" hashValue="zvexDwNJIsJMyVENGZZaZRotqumTLrXYVMzyRp3/jFdTjDf3ykHbRRrgQYk3Nqp6DFJ57EfSOyXzzBAz7CsO2w==" saltValue="s4/DKS2UsOMARquXGARTm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ZM160"/>
  <sheetViews>
    <sheetView showGridLines="0" zoomScale="80" zoomScaleNormal="80" zoomScaleSheetLayoutView="55" workbookViewId="0"/>
  </sheetViews>
  <sheetFormatPr defaultColWidth="0" defaultRowHeight="0" customHeight="1" zeroHeight="1" x14ac:dyDescent="0.15"/>
  <cols>
    <col min="1" max="1" width="6.375" style="396" customWidth="1"/>
    <col min="2" max="107" width="2.5" style="396" customWidth="1"/>
    <col min="108" max="108" width="6.125" style="398" customWidth="1"/>
    <col min="109" max="109" width="5.875" style="397" customWidth="1"/>
    <col min="110" max="110" width="19.125" style="396" hidden="1"/>
    <col min="111" max="115" width="12.625" style="396" hidden="1"/>
    <col min="116" max="349" width="8.625" style="396" hidden="1"/>
    <col min="350" max="355" width="14.875" style="396" hidden="1"/>
    <col min="356" max="357" width="15.875" style="396" hidden="1"/>
    <col min="358" max="363" width="16.125" style="396" hidden="1"/>
    <col min="364" max="364" width="6.125" style="396" hidden="1"/>
    <col min="365" max="365" width="3" style="396" hidden="1"/>
    <col min="366" max="605" width="8.625" style="396" hidden="1"/>
    <col min="606" max="611" width="14.875" style="396" hidden="1"/>
    <col min="612" max="613" width="15.875" style="396" hidden="1"/>
    <col min="614" max="619" width="16.125" style="396" hidden="1"/>
    <col min="620" max="620" width="6.125" style="396" hidden="1"/>
    <col min="621" max="621" width="3" style="396" hidden="1"/>
    <col min="622" max="861" width="8.625" style="396" hidden="1"/>
    <col min="862" max="867" width="14.875" style="396" hidden="1"/>
    <col min="868" max="869" width="15.875" style="396" hidden="1"/>
    <col min="870" max="875" width="16.125" style="396" hidden="1"/>
    <col min="876" max="876" width="6.125" style="396" hidden="1"/>
    <col min="877" max="877" width="3" style="396" hidden="1"/>
    <col min="878" max="1117" width="8.625" style="396" hidden="1"/>
    <col min="1118" max="1123" width="14.875" style="396" hidden="1"/>
    <col min="1124" max="1125" width="15.875" style="396" hidden="1"/>
    <col min="1126" max="1131" width="16.125" style="396" hidden="1"/>
    <col min="1132" max="1132" width="6.125" style="396" hidden="1"/>
    <col min="1133" max="1133" width="3" style="396" hidden="1"/>
    <col min="1134" max="1373" width="8.625" style="396" hidden="1"/>
    <col min="1374" max="1379" width="14.875" style="396" hidden="1"/>
    <col min="1380" max="1381" width="15.875" style="396" hidden="1"/>
    <col min="1382" max="1387" width="16.125" style="396" hidden="1"/>
    <col min="1388" max="1388" width="6.125" style="396" hidden="1"/>
    <col min="1389" max="1389" width="3" style="396" hidden="1"/>
    <col min="1390" max="1629" width="8.625" style="396" hidden="1"/>
    <col min="1630" max="1635" width="14.875" style="396" hidden="1"/>
    <col min="1636" max="1637" width="15.875" style="396" hidden="1"/>
    <col min="1638" max="1643" width="16.125" style="396" hidden="1"/>
    <col min="1644" max="1644" width="6.125" style="396" hidden="1"/>
    <col min="1645" max="1645" width="3" style="396" hidden="1"/>
    <col min="1646" max="1885" width="8.625" style="396" hidden="1"/>
    <col min="1886" max="1891" width="14.875" style="396" hidden="1"/>
    <col min="1892" max="1893" width="15.875" style="396" hidden="1"/>
    <col min="1894" max="1899" width="16.125" style="396" hidden="1"/>
    <col min="1900" max="1900" width="6.125" style="396" hidden="1"/>
    <col min="1901" max="1901" width="3" style="396" hidden="1"/>
    <col min="1902" max="2141" width="8.625" style="396" hidden="1"/>
    <col min="2142" max="2147" width="14.875" style="396" hidden="1"/>
    <col min="2148" max="2149" width="15.875" style="396" hidden="1"/>
    <col min="2150" max="2155" width="16.125" style="396" hidden="1"/>
    <col min="2156" max="2156" width="6.125" style="396" hidden="1"/>
    <col min="2157" max="2157" width="3" style="396" hidden="1"/>
    <col min="2158" max="2397" width="8.625" style="396" hidden="1"/>
    <col min="2398" max="2403" width="14.875" style="396" hidden="1"/>
    <col min="2404" max="2405" width="15.875" style="396" hidden="1"/>
    <col min="2406" max="2411" width="16.125" style="396" hidden="1"/>
    <col min="2412" max="2412" width="6.125" style="396" hidden="1"/>
    <col min="2413" max="2413" width="3" style="396" hidden="1"/>
    <col min="2414" max="2653" width="8.625" style="396" hidden="1"/>
    <col min="2654" max="2659" width="14.875" style="396" hidden="1"/>
    <col min="2660" max="2661" width="15.875" style="396" hidden="1"/>
    <col min="2662" max="2667" width="16.125" style="396" hidden="1"/>
    <col min="2668" max="2668" width="6.125" style="396" hidden="1"/>
    <col min="2669" max="2669" width="3" style="396" hidden="1"/>
    <col min="2670" max="2909" width="8.625" style="396" hidden="1"/>
    <col min="2910" max="2915" width="14.875" style="396" hidden="1"/>
    <col min="2916" max="2917" width="15.875" style="396" hidden="1"/>
    <col min="2918" max="2923" width="16.125" style="396" hidden="1"/>
    <col min="2924" max="2924" width="6.125" style="396" hidden="1"/>
    <col min="2925" max="2925" width="3" style="396" hidden="1"/>
    <col min="2926" max="3165" width="8.625" style="396" hidden="1"/>
    <col min="3166" max="3171" width="14.875" style="396" hidden="1"/>
    <col min="3172" max="3173" width="15.875" style="396" hidden="1"/>
    <col min="3174" max="3179" width="16.125" style="396" hidden="1"/>
    <col min="3180" max="3180" width="6.125" style="396" hidden="1"/>
    <col min="3181" max="3181" width="3" style="396" hidden="1"/>
    <col min="3182" max="3421" width="8.625" style="396" hidden="1"/>
    <col min="3422" max="3427" width="14.875" style="396" hidden="1"/>
    <col min="3428" max="3429" width="15.875" style="396" hidden="1"/>
    <col min="3430" max="3435" width="16.125" style="396" hidden="1"/>
    <col min="3436" max="3436" width="6.125" style="396" hidden="1"/>
    <col min="3437" max="3437" width="3" style="396" hidden="1"/>
    <col min="3438" max="3677" width="8.625" style="396" hidden="1"/>
    <col min="3678" max="3683" width="14.875" style="396" hidden="1"/>
    <col min="3684" max="3685" width="15.875" style="396" hidden="1"/>
    <col min="3686" max="3691" width="16.125" style="396" hidden="1"/>
    <col min="3692" max="3692" width="6.125" style="396" hidden="1"/>
    <col min="3693" max="3693" width="3" style="396" hidden="1"/>
    <col min="3694" max="3933" width="8.625" style="396" hidden="1"/>
    <col min="3934" max="3939" width="14.875" style="396" hidden="1"/>
    <col min="3940" max="3941" width="15.875" style="396" hidden="1"/>
    <col min="3942" max="3947" width="16.125" style="396" hidden="1"/>
    <col min="3948" max="3948" width="6.125" style="396" hidden="1"/>
    <col min="3949" max="3949" width="3" style="396" hidden="1"/>
    <col min="3950" max="4189" width="8.625" style="396" hidden="1"/>
    <col min="4190" max="4195" width="14.875" style="396" hidden="1"/>
    <col min="4196" max="4197" width="15.875" style="396" hidden="1"/>
    <col min="4198" max="4203" width="16.125" style="396" hidden="1"/>
    <col min="4204" max="4204" width="6.125" style="396" hidden="1"/>
    <col min="4205" max="4205" width="3" style="396" hidden="1"/>
    <col min="4206" max="4445" width="8.625" style="396" hidden="1"/>
    <col min="4446" max="4451" width="14.875" style="396" hidden="1"/>
    <col min="4452" max="4453" width="15.875" style="396" hidden="1"/>
    <col min="4454" max="4459" width="16.125" style="396" hidden="1"/>
    <col min="4460" max="4460" width="6.125" style="396" hidden="1"/>
    <col min="4461" max="4461" width="3" style="396" hidden="1"/>
    <col min="4462" max="4701" width="8.625" style="396" hidden="1"/>
    <col min="4702" max="4707" width="14.875" style="396" hidden="1"/>
    <col min="4708" max="4709" width="15.875" style="396" hidden="1"/>
    <col min="4710" max="4715" width="16.125" style="396" hidden="1"/>
    <col min="4716" max="4716" width="6.125" style="396" hidden="1"/>
    <col min="4717" max="4717" width="3" style="396" hidden="1"/>
    <col min="4718" max="4957" width="8.625" style="396" hidden="1"/>
    <col min="4958" max="4963" width="14.875" style="396" hidden="1"/>
    <col min="4964" max="4965" width="15.875" style="396" hidden="1"/>
    <col min="4966" max="4971" width="16.125" style="396" hidden="1"/>
    <col min="4972" max="4972" width="6.125" style="396" hidden="1"/>
    <col min="4973" max="4973" width="3" style="396" hidden="1"/>
    <col min="4974" max="5213" width="8.625" style="396" hidden="1"/>
    <col min="5214" max="5219" width="14.875" style="396" hidden="1"/>
    <col min="5220" max="5221" width="15.875" style="396" hidden="1"/>
    <col min="5222" max="5227" width="16.125" style="396" hidden="1"/>
    <col min="5228" max="5228" width="6.125" style="396" hidden="1"/>
    <col min="5229" max="5229" width="3" style="396" hidden="1"/>
    <col min="5230" max="5469" width="8.625" style="396" hidden="1"/>
    <col min="5470" max="5475" width="14.875" style="396" hidden="1"/>
    <col min="5476" max="5477" width="15.875" style="396" hidden="1"/>
    <col min="5478" max="5483" width="16.125" style="396" hidden="1"/>
    <col min="5484" max="5484" width="6.125" style="396" hidden="1"/>
    <col min="5485" max="5485" width="3" style="396" hidden="1"/>
    <col min="5486" max="5725" width="8.625" style="396" hidden="1"/>
    <col min="5726" max="5731" width="14.875" style="396" hidden="1"/>
    <col min="5732" max="5733" width="15.875" style="396" hidden="1"/>
    <col min="5734" max="5739" width="16.125" style="396" hidden="1"/>
    <col min="5740" max="5740" width="6.125" style="396" hidden="1"/>
    <col min="5741" max="5741" width="3" style="396" hidden="1"/>
    <col min="5742" max="5981" width="8.625" style="396" hidden="1"/>
    <col min="5982" max="5987" width="14.875" style="396" hidden="1"/>
    <col min="5988" max="5989" width="15.875" style="396" hidden="1"/>
    <col min="5990" max="5995" width="16.125" style="396" hidden="1"/>
    <col min="5996" max="5996" width="6.125" style="396" hidden="1"/>
    <col min="5997" max="5997" width="3" style="396" hidden="1"/>
    <col min="5998" max="6237" width="8.625" style="396" hidden="1"/>
    <col min="6238" max="6243" width="14.875" style="396" hidden="1"/>
    <col min="6244" max="6245" width="15.875" style="396" hidden="1"/>
    <col min="6246" max="6251" width="16.125" style="396" hidden="1"/>
    <col min="6252" max="6252" width="6.125" style="396" hidden="1"/>
    <col min="6253" max="6253" width="3" style="396" hidden="1"/>
    <col min="6254" max="6493" width="8.625" style="396" hidden="1"/>
    <col min="6494" max="6499" width="14.875" style="396" hidden="1"/>
    <col min="6500" max="6501" width="15.875" style="396" hidden="1"/>
    <col min="6502" max="6507" width="16.125" style="396" hidden="1"/>
    <col min="6508" max="6508" width="6.125" style="396" hidden="1"/>
    <col min="6509" max="6509" width="3" style="396" hidden="1"/>
    <col min="6510" max="6749" width="8.625" style="396" hidden="1"/>
    <col min="6750" max="6755" width="14.875" style="396" hidden="1"/>
    <col min="6756" max="6757" width="15.875" style="396" hidden="1"/>
    <col min="6758" max="6763" width="16.125" style="396" hidden="1"/>
    <col min="6764" max="6764" width="6.125" style="396" hidden="1"/>
    <col min="6765" max="6765" width="3" style="396" hidden="1"/>
    <col min="6766" max="7005" width="8.625" style="396" hidden="1"/>
    <col min="7006" max="7011" width="14.875" style="396" hidden="1"/>
    <col min="7012" max="7013" width="15.875" style="396" hidden="1"/>
    <col min="7014" max="7019" width="16.125" style="396" hidden="1"/>
    <col min="7020" max="7020" width="6.125" style="396" hidden="1"/>
    <col min="7021" max="7021" width="3" style="396" hidden="1"/>
    <col min="7022" max="7261" width="8.625" style="396" hidden="1"/>
    <col min="7262" max="7267" width="14.875" style="396" hidden="1"/>
    <col min="7268" max="7269" width="15.875" style="396" hidden="1"/>
    <col min="7270" max="7275" width="16.125" style="396" hidden="1"/>
    <col min="7276" max="7276" width="6.125" style="396" hidden="1"/>
    <col min="7277" max="7277" width="3" style="396" hidden="1"/>
    <col min="7278" max="7517" width="8.625" style="396" hidden="1"/>
    <col min="7518" max="7523" width="14.875" style="396" hidden="1"/>
    <col min="7524" max="7525" width="15.875" style="396" hidden="1"/>
    <col min="7526" max="7531" width="16.125" style="396" hidden="1"/>
    <col min="7532" max="7532" width="6.125" style="396" hidden="1"/>
    <col min="7533" max="7533" width="3" style="396" hidden="1"/>
    <col min="7534" max="7773" width="8.625" style="396" hidden="1"/>
    <col min="7774" max="7779" width="14.875" style="396" hidden="1"/>
    <col min="7780" max="7781" width="15.875" style="396" hidden="1"/>
    <col min="7782" max="7787" width="16.125" style="396" hidden="1"/>
    <col min="7788" max="7788" width="6.125" style="396" hidden="1"/>
    <col min="7789" max="7789" width="3" style="396" hidden="1"/>
    <col min="7790" max="8029" width="8.625" style="396" hidden="1"/>
    <col min="8030" max="8035" width="14.875" style="396" hidden="1"/>
    <col min="8036" max="8037" width="15.875" style="396" hidden="1"/>
    <col min="8038" max="8043" width="16.125" style="396" hidden="1"/>
    <col min="8044" max="8044" width="6.125" style="396" hidden="1"/>
    <col min="8045" max="8045" width="3" style="396" hidden="1"/>
    <col min="8046" max="8285" width="8.625" style="396" hidden="1"/>
    <col min="8286" max="8291" width="14.875" style="396" hidden="1"/>
    <col min="8292" max="8293" width="15.875" style="396" hidden="1"/>
    <col min="8294" max="8299" width="16.125" style="396" hidden="1"/>
    <col min="8300" max="8300" width="6.125" style="396" hidden="1"/>
    <col min="8301" max="8301" width="3" style="396" hidden="1"/>
    <col min="8302" max="8541" width="8.625" style="396" hidden="1"/>
    <col min="8542" max="8547" width="14.875" style="396" hidden="1"/>
    <col min="8548" max="8549" width="15.875" style="396" hidden="1"/>
    <col min="8550" max="8555" width="16.125" style="396" hidden="1"/>
    <col min="8556" max="8556" width="6.125" style="396" hidden="1"/>
    <col min="8557" max="8557" width="3" style="396" hidden="1"/>
    <col min="8558" max="8797" width="8.625" style="396" hidden="1"/>
    <col min="8798" max="8803" width="14.875" style="396" hidden="1"/>
    <col min="8804" max="8805" width="15.875" style="396" hidden="1"/>
    <col min="8806" max="8811" width="16.125" style="396" hidden="1"/>
    <col min="8812" max="8812" width="6.125" style="396" hidden="1"/>
    <col min="8813" max="8813" width="3" style="396" hidden="1"/>
    <col min="8814" max="9053" width="8.625" style="396" hidden="1"/>
    <col min="9054" max="9059" width="14.875" style="396" hidden="1"/>
    <col min="9060" max="9061" width="15.875" style="396" hidden="1"/>
    <col min="9062" max="9067" width="16.125" style="396" hidden="1"/>
    <col min="9068" max="9068" width="6.125" style="396" hidden="1"/>
    <col min="9069" max="9069" width="3" style="396" hidden="1"/>
    <col min="9070" max="9309" width="8.625" style="396" hidden="1"/>
    <col min="9310" max="9315" width="14.875" style="396" hidden="1"/>
    <col min="9316" max="9317" width="15.875" style="396" hidden="1"/>
    <col min="9318" max="9323" width="16.125" style="396" hidden="1"/>
    <col min="9324" max="9324" width="6.125" style="396" hidden="1"/>
    <col min="9325" max="9325" width="3" style="396" hidden="1"/>
    <col min="9326" max="9565" width="8.625" style="396" hidden="1"/>
    <col min="9566" max="9571" width="14.875" style="396" hidden="1"/>
    <col min="9572" max="9573" width="15.875" style="396" hidden="1"/>
    <col min="9574" max="9579" width="16.125" style="396" hidden="1"/>
    <col min="9580" max="9580" width="6.125" style="396" hidden="1"/>
    <col min="9581" max="9581" width="3" style="396" hidden="1"/>
    <col min="9582" max="9821" width="8.625" style="396" hidden="1"/>
    <col min="9822" max="9827" width="14.875" style="396" hidden="1"/>
    <col min="9828" max="9829" width="15.875" style="396" hidden="1"/>
    <col min="9830" max="9835" width="16.125" style="396" hidden="1"/>
    <col min="9836" max="9836" width="6.125" style="396" hidden="1"/>
    <col min="9837" max="9837" width="3" style="396" hidden="1"/>
    <col min="9838" max="10077" width="8.625" style="396" hidden="1"/>
    <col min="10078" max="10083" width="14.875" style="396" hidden="1"/>
    <col min="10084" max="10085" width="15.875" style="396" hidden="1"/>
    <col min="10086" max="10091" width="16.125" style="396" hidden="1"/>
    <col min="10092" max="10092" width="6.125" style="396" hidden="1"/>
    <col min="10093" max="10093" width="3" style="396" hidden="1"/>
    <col min="10094" max="10333" width="8.625" style="396" hidden="1"/>
    <col min="10334" max="10339" width="14.875" style="396" hidden="1"/>
    <col min="10340" max="10341" width="15.875" style="396" hidden="1"/>
    <col min="10342" max="10347" width="16.125" style="396" hidden="1"/>
    <col min="10348" max="10348" width="6.125" style="396" hidden="1"/>
    <col min="10349" max="10349" width="3" style="396" hidden="1"/>
    <col min="10350" max="10589" width="8.625" style="396" hidden="1"/>
    <col min="10590" max="10595" width="14.875" style="396" hidden="1"/>
    <col min="10596" max="10597" width="15.875" style="396" hidden="1"/>
    <col min="10598" max="10603" width="16.125" style="396" hidden="1"/>
    <col min="10604" max="10604" width="6.125" style="396" hidden="1"/>
    <col min="10605" max="10605" width="3" style="396" hidden="1"/>
    <col min="10606" max="10845" width="8.625" style="396" hidden="1"/>
    <col min="10846" max="10851" width="14.875" style="396" hidden="1"/>
    <col min="10852" max="10853" width="15.875" style="396" hidden="1"/>
    <col min="10854" max="10859" width="16.125" style="396" hidden="1"/>
    <col min="10860" max="10860" width="6.125" style="396" hidden="1"/>
    <col min="10861" max="10861" width="3" style="396" hidden="1"/>
    <col min="10862" max="11101" width="8.625" style="396" hidden="1"/>
    <col min="11102" max="11107" width="14.875" style="396" hidden="1"/>
    <col min="11108" max="11109" width="15.875" style="396" hidden="1"/>
    <col min="11110" max="11115" width="16.125" style="396" hidden="1"/>
    <col min="11116" max="11116" width="6.125" style="396" hidden="1"/>
    <col min="11117" max="11117" width="3" style="396" hidden="1"/>
    <col min="11118" max="11357" width="8.625" style="396" hidden="1"/>
    <col min="11358" max="11363" width="14.875" style="396" hidden="1"/>
    <col min="11364" max="11365" width="15.875" style="396" hidden="1"/>
    <col min="11366" max="11371" width="16.125" style="396" hidden="1"/>
    <col min="11372" max="11372" width="6.125" style="396" hidden="1"/>
    <col min="11373" max="11373" width="3" style="396" hidden="1"/>
    <col min="11374" max="11613" width="8.625" style="396" hidden="1"/>
    <col min="11614" max="11619" width="14.875" style="396" hidden="1"/>
    <col min="11620" max="11621" width="15.875" style="396" hidden="1"/>
    <col min="11622" max="11627" width="16.125" style="396" hidden="1"/>
    <col min="11628" max="11628" width="6.125" style="396" hidden="1"/>
    <col min="11629" max="11629" width="3" style="396" hidden="1"/>
    <col min="11630" max="11869" width="8.625" style="396" hidden="1"/>
    <col min="11870" max="11875" width="14.875" style="396" hidden="1"/>
    <col min="11876" max="11877" width="15.875" style="396" hidden="1"/>
    <col min="11878" max="11883" width="16.125" style="396" hidden="1"/>
    <col min="11884" max="11884" width="6.125" style="396" hidden="1"/>
    <col min="11885" max="11885" width="3" style="396" hidden="1"/>
    <col min="11886" max="12125" width="8.625" style="396" hidden="1"/>
    <col min="12126" max="12131" width="14.875" style="396" hidden="1"/>
    <col min="12132" max="12133" width="15.875" style="396" hidden="1"/>
    <col min="12134" max="12139" width="16.125" style="396" hidden="1"/>
    <col min="12140" max="12140" width="6.125" style="396" hidden="1"/>
    <col min="12141" max="12141" width="3" style="396" hidden="1"/>
    <col min="12142" max="12381" width="8.625" style="396" hidden="1"/>
    <col min="12382" max="12387" width="14.875" style="396" hidden="1"/>
    <col min="12388" max="12389" width="15.875" style="396" hidden="1"/>
    <col min="12390" max="12395" width="16.125" style="396" hidden="1"/>
    <col min="12396" max="12396" width="6.125" style="396" hidden="1"/>
    <col min="12397" max="12397" width="3" style="396" hidden="1"/>
    <col min="12398" max="12637" width="8.625" style="396" hidden="1"/>
    <col min="12638" max="12643" width="14.875" style="396" hidden="1"/>
    <col min="12644" max="12645" width="15.875" style="396" hidden="1"/>
    <col min="12646" max="12651" width="16.125" style="396" hidden="1"/>
    <col min="12652" max="12652" width="6.125" style="396" hidden="1"/>
    <col min="12653" max="12653" width="3" style="396" hidden="1"/>
    <col min="12654" max="12893" width="8.625" style="396" hidden="1"/>
    <col min="12894" max="12899" width="14.875" style="396" hidden="1"/>
    <col min="12900" max="12901" width="15.875" style="396" hidden="1"/>
    <col min="12902" max="12907" width="16.125" style="396" hidden="1"/>
    <col min="12908" max="12908" width="6.125" style="396" hidden="1"/>
    <col min="12909" max="12909" width="3" style="396" hidden="1"/>
    <col min="12910" max="13149" width="8.625" style="396" hidden="1"/>
    <col min="13150" max="13155" width="14.875" style="396" hidden="1"/>
    <col min="13156" max="13157" width="15.875" style="396" hidden="1"/>
    <col min="13158" max="13163" width="16.125" style="396" hidden="1"/>
    <col min="13164" max="13164" width="6.125" style="396" hidden="1"/>
    <col min="13165" max="13165" width="3" style="396" hidden="1"/>
    <col min="13166" max="13405" width="8.625" style="396" hidden="1"/>
    <col min="13406" max="13411" width="14.875" style="396" hidden="1"/>
    <col min="13412" max="13413" width="15.875" style="396" hidden="1"/>
    <col min="13414" max="13419" width="16.125" style="396" hidden="1"/>
    <col min="13420" max="13420" width="6.125" style="396" hidden="1"/>
    <col min="13421" max="13421" width="3" style="396" hidden="1"/>
    <col min="13422" max="13661" width="8.625" style="396" hidden="1"/>
    <col min="13662" max="13667" width="14.875" style="396" hidden="1"/>
    <col min="13668" max="13669" width="15.875" style="396" hidden="1"/>
    <col min="13670" max="13675" width="16.125" style="396" hidden="1"/>
    <col min="13676" max="13676" width="6.125" style="396" hidden="1"/>
    <col min="13677" max="13677" width="3" style="396" hidden="1"/>
    <col min="13678" max="13917" width="8.625" style="396" hidden="1"/>
    <col min="13918" max="13923" width="14.875" style="396" hidden="1"/>
    <col min="13924" max="13925" width="15.875" style="396" hidden="1"/>
    <col min="13926" max="13931" width="16.125" style="396" hidden="1"/>
    <col min="13932" max="13932" width="6.125" style="396" hidden="1"/>
    <col min="13933" max="13933" width="3" style="396" hidden="1"/>
    <col min="13934" max="14173" width="8.625" style="396" hidden="1"/>
    <col min="14174" max="14179" width="14.875" style="396" hidden="1"/>
    <col min="14180" max="14181" width="15.875" style="396" hidden="1"/>
    <col min="14182" max="14187" width="16.125" style="396" hidden="1"/>
    <col min="14188" max="14188" width="6.125" style="396" hidden="1"/>
    <col min="14189" max="14189" width="3" style="396" hidden="1"/>
    <col min="14190" max="14429" width="8.625" style="396" hidden="1"/>
    <col min="14430" max="14435" width="14.875" style="396" hidden="1"/>
    <col min="14436" max="14437" width="15.875" style="396" hidden="1"/>
    <col min="14438" max="14443" width="16.125" style="396" hidden="1"/>
    <col min="14444" max="14444" width="6.125" style="396" hidden="1"/>
    <col min="14445" max="14445" width="3" style="396" hidden="1"/>
    <col min="14446" max="14685" width="8.625" style="396" hidden="1"/>
    <col min="14686" max="14691" width="14.875" style="396" hidden="1"/>
    <col min="14692" max="14693" width="15.875" style="396" hidden="1"/>
    <col min="14694" max="14699" width="16.125" style="396" hidden="1"/>
    <col min="14700" max="14700" width="6.125" style="396" hidden="1"/>
    <col min="14701" max="14701" width="3" style="396" hidden="1"/>
    <col min="14702" max="14941" width="8.625" style="396" hidden="1"/>
    <col min="14942" max="14947" width="14.875" style="396" hidden="1"/>
    <col min="14948" max="14949" width="15.875" style="396" hidden="1"/>
    <col min="14950" max="14955" width="16.125" style="396" hidden="1"/>
    <col min="14956" max="14956" width="6.125" style="396" hidden="1"/>
    <col min="14957" max="14957" width="3" style="396" hidden="1"/>
    <col min="14958" max="15197" width="8.625" style="396" hidden="1"/>
    <col min="15198" max="15203" width="14.875" style="396" hidden="1"/>
    <col min="15204" max="15205" width="15.875" style="396" hidden="1"/>
    <col min="15206" max="15211" width="16.125" style="396" hidden="1"/>
    <col min="15212" max="15212" width="6.125" style="396" hidden="1"/>
    <col min="15213" max="15213" width="3" style="396" hidden="1"/>
    <col min="15214" max="15453" width="8.625" style="396" hidden="1"/>
    <col min="15454" max="15459" width="14.875" style="396" hidden="1"/>
    <col min="15460" max="15461" width="15.875" style="396" hidden="1"/>
    <col min="15462" max="15467" width="16.125" style="396" hidden="1"/>
    <col min="15468" max="15468" width="6.125" style="396" hidden="1"/>
    <col min="15469" max="15469" width="3" style="396" hidden="1"/>
    <col min="15470" max="15709" width="8.625" style="396" hidden="1"/>
    <col min="15710" max="15715" width="14.875" style="396" hidden="1"/>
    <col min="15716" max="15717" width="15.875" style="396" hidden="1"/>
    <col min="15718" max="15723" width="16.125" style="396" hidden="1"/>
    <col min="15724" max="15724" width="6.125" style="396" hidden="1"/>
    <col min="15725" max="15725" width="3" style="396" hidden="1"/>
    <col min="15726" max="15965" width="8.625" style="396" hidden="1"/>
    <col min="15966" max="15971" width="14.875" style="396" hidden="1"/>
    <col min="15972" max="15973" width="15.875" style="396" hidden="1"/>
    <col min="15974" max="15979" width="16.125" style="396" hidden="1"/>
    <col min="15980" max="15980" width="6.125" style="396" hidden="1"/>
    <col min="15981" max="15981" width="3" style="396" hidden="1"/>
    <col min="15982" max="16221" width="8.625" style="396" hidden="1"/>
    <col min="16222" max="16227" width="14.875" style="396" hidden="1"/>
    <col min="16228" max="16229" width="15.875" style="396" hidden="1"/>
    <col min="16230" max="16235" width="16.125" style="396" hidden="1"/>
    <col min="16236" max="16236" width="6.125" style="396" hidden="1"/>
    <col min="16237" max="16237" width="3" style="396" hidden="1"/>
    <col min="16238" max="16384" width="8.625" style="396" hidden="1"/>
  </cols>
  <sheetData>
    <row r="1" spans="1:143" ht="42.75" customHeight="1" x14ac:dyDescent="0.15">
      <c r="A1" s="433"/>
      <c r="B1" s="432"/>
      <c r="DD1" s="396"/>
      <c r="DE1" s="396"/>
    </row>
    <row r="2" spans="1:143" ht="25.5" customHeight="1" x14ac:dyDescent="0.15">
      <c r="A2" s="431"/>
      <c r="C2" s="431"/>
      <c r="O2" s="431"/>
      <c r="P2" s="431"/>
      <c r="Q2" s="431"/>
      <c r="R2" s="431"/>
      <c r="S2" s="431"/>
      <c r="T2" s="431"/>
      <c r="U2" s="431"/>
      <c r="V2" s="431"/>
      <c r="W2" s="431"/>
      <c r="X2" s="431"/>
      <c r="Y2" s="431"/>
      <c r="Z2" s="431"/>
      <c r="AA2" s="431"/>
      <c r="AB2" s="431"/>
      <c r="AC2" s="431"/>
      <c r="AD2" s="431"/>
      <c r="AE2" s="431"/>
      <c r="AF2" s="431"/>
      <c r="AG2" s="431"/>
      <c r="AH2" s="431"/>
      <c r="AI2" s="431"/>
      <c r="AU2" s="431"/>
      <c r="BG2" s="431"/>
      <c r="BS2" s="431"/>
      <c r="CE2" s="431"/>
      <c r="CQ2" s="431"/>
      <c r="DD2" s="396"/>
      <c r="DE2" s="396"/>
    </row>
    <row r="3" spans="1:143" ht="25.5" customHeight="1" x14ac:dyDescent="0.15">
      <c r="A3" s="431"/>
      <c r="C3" s="431"/>
      <c r="O3" s="431"/>
      <c r="P3" s="431"/>
      <c r="Q3" s="431"/>
      <c r="R3" s="431"/>
      <c r="S3" s="431"/>
      <c r="T3" s="431"/>
      <c r="U3" s="431"/>
      <c r="V3" s="431"/>
      <c r="W3" s="431"/>
      <c r="X3" s="431"/>
      <c r="Y3" s="431"/>
      <c r="Z3" s="431"/>
      <c r="AA3" s="431"/>
      <c r="AB3" s="431"/>
      <c r="AC3" s="431"/>
      <c r="AD3" s="431"/>
      <c r="AE3" s="431"/>
      <c r="AF3" s="431"/>
      <c r="AG3" s="431"/>
      <c r="AH3" s="431"/>
      <c r="AI3" s="431"/>
      <c r="AU3" s="431"/>
      <c r="BG3" s="431"/>
      <c r="BS3" s="431"/>
      <c r="CE3" s="431"/>
      <c r="CQ3" s="431"/>
      <c r="DD3" s="396"/>
      <c r="DE3" s="396"/>
    </row>
    <row r="4" spans="1:143" s="279" customFormat="1" ht="13.5" x14ac:dyDescent="0.15">
      <c r="A4" s="431"/>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c r="BT4" s="431"/>
      <c r="BU4" s="431"/>
      <c r="BV4" s="431"/>
      <c r="BW4" s="431"/>
      <c r="BX4" s="431"/>
      <c r="BY4" s="431"/>
      <c r="BZ4" s="431"/>
      <c r="CA4" s="431"/>
      <c r="CB4" s="431"/>
      <c r="CC4" s="431"/>
      <c r="CD4" s="431"/>
      <c r="CE4" s="431"/>
      <c r="CF4" s="431"/>
      <c r="CG4" s="431"/>
      <c r="CH4" s="431"/>
      <c r="CI4" s="431"/>
      <c r="CJ4" s="431"/>
      <c r="CK4" s="431"/>
      <c r="CL4" s="431"/>
      <c r="CM4" s="431"/>
      <c r="CN4" s="431"/>
      <c r="CO4" s="431"/>
      <c r="CP4" s="431"/>
      <c r="CQ4" s="431"/>
      <c r="CR4" s="431"/>
      <c r="CS4" s="431"/>
      <c r="CT4" s="431"/>
      <c r="CU4" s="431"/>
      <c r="CV4" s="431"/>
      <c r="CW4" s="431"/>
      <c r="CX4" s="431"/>
      <c r="CY4" s="431"/>
      <c r="CZ4" s="431"/>
      <c r="DA4" s="431"/>
      <c r="DB4" s="431"/>
      <c r="DC4" s="431"/>
      <c r="DD4" s="431"/>
      <c r="DE4" s="431"/>
      <c r="DF4" s="280"/>
      <c r="DG4" s="280"/>
      <c r="DH4" s="280"/>
      <c r="DI4" s="280"/>
      <c r="DJ4" s="280"/>
      <c r="DK4" s="280"/>
      <c r="DL4" s="280"/>
      <c r="DM4" s="280"/>
      <c r="DN4" s="280"/>
      <c r="DO4" s="280"/>
      <c r="DP4" s="280"/>
      <c r="DQ4" s="280"/>
      <c r="DR4" s="280"/>
      <c r="DS4" s="280"/>
      <c r="DT4" s="280"/>
      <c r="DU4" s="280"/>
      <c r="DV4" s="280"/>
      <c r="DW4" s="280"/>
    </row>
    <row r="5" spans="1:143" s="279" customFormat="1" ht="13.5" x14ac:dyDescent="0.15">
      <c r="A5" s="431"/>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280"/>
      <c r="DG5" s="280"/>
      <c r="DH5" s="280"/>
      <c r="DI5" s="280"/>
      <c r="DJ5" s="280"/>
      <c r="DK5" s="280"/>
      <c r="DL5" s="280"/>
      <c r="DM5" s="280"/>
      <c r="DN5" s="280"/>
      <c r="DO5" s="280"/>
      <c r="DP5" s="280"/>
      <c r="DQ5" s="280"/>
      <c r="DR5" s="280"/>
      <c r="DS5" s="280"/>
      <c r="DT5" s="280"/>
      <c r="DU5" s="280"/>
      <c r="DV5" s="280"/>
      <c r="DW5" s="280"/>
    </row>
    <row r="6" spans="1:143" s="279" customFormat="1" ht="13.5" x14ac:dyDescent="0.15">
      <c r="A6" s="431"/>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Q6" s="431"/>
      <c r="AR6" s="431"/>
      <c r="AS6" s="431"/>
      <c r="AT6" s="431"/>
      <c r="AU6" s="431"/>
      <c r="AV6" s="431"/>
      <c r="AW6" s="431"/>
      <c r="AX6" s="431"/>
      <c r="AY6" s="431"/>
      <c r="AZ6" s="431"/>
      <c r="BA6" s="431"/>
      <c r="BB6" s="431"/>
      <c r="BC6" s="431"/>
      <c r="BD6" s="431"/>
      <c r="BE6" s="431"/>
      <c r="BF6" s="431"/>
      <c r="BG6" s="431"/>
      <c r="BH6" s="431"/>
      <c r="BI6" s="431"/>
      <c r="BJ6" s="431"/>
      <c r="BK6" s="431"/>
      <c r="BL6" s="431"/>
      <c r="BM6" s="431"/>
      <c r="BN6" s="431"/>
      <c r="BO6" s="431"/>
      <c r="BP6" s="431"/>
      <c r="BQ6" s="431"/>
      <c r="BR6" s="431"/>
      <c r="BS6" s="431"/>
      <c r="BT6" s="431"/>
      <c r="BU6" s="431"/>
      <c r="BV6" s="431"/>
      <c r="BW6" s="431"/>
      <c r="BX6" s="431"/>
      <c r="BY6" s="431"/>
      <c r="BZ6" s="431"/>
      <c r="CA6" s="431"/>
      <c r="CB6" s="431"/>
      <c r="CC6" s="431"/>
      <c r="CD6" s="431"/>
      <c r="CE6" s="431"/>
      <c r="CF6" s="431"/>
      <c r="CG6" s="431"/>
      <c r="CH6" s="431"/>
      <c r="CI6" s="431"/>
      <c r="CJ6" s="431"/>
      <c r="CK6" s="431"/>
      <c r="CL6" s="431"/>
      <c r="CM6" s="431"/>
      <c r="CN6" s="431"/>
      <c r="CO6" s="431"/>
      <c r="CP6" s="431"/>
      <c r="CQ6" s="431"/>
      <c r="CR6" s="431"/>
      <c r="CS6" s="431"/>
      <c r="CT6" s="431"/>
      <c r="CU6" s="431"/>
      <c r="CV6" s="431"/>
      <c r="CW6" s="431"/>
      <c r="CX6" s="431"/>
      <c r="CY6" s="431"/>
      <c r="CZ6" s="431"/>
      <c r="DA6" s="431"/>
      <c r="DB6" s="431"/>
      <c r="DC6" s="431"/>
      <c r="DD6" s="431"/>
      <c r="DE6" s="431"/>
      <c r="DF6" s="280"/>
      <c r="DG6" s="280"/>
      <c r="DH6" s="280"/>
      <c r="DI6" s="280"/>
      <c r="DJ6" s="280"/>
      <c r="DK6" s="280"/>
      <c r="DL6" s="280"/>
      <c r="DM6" s="280"/>
      <c r="DN6" s="280"/>
      <c r="DO6" s="280"/>
      <c r="DP6" s="280"/>
      <c r="DQ6" s="280"/>
      <c r="DR6" s="280"/>
      <c r="DS6" s="280"/>
      <c r="DT6" s="280"/>
      <c r="DU6" s="280"/>
      <c r="DV6" s="280"/>
      <c r="DW6" s="280"/>
    </row>
    <row r="7" spans="1:143" s="279" customFormat="1" ht="13.5" x14ac:dyDescent="0.15">
      <c r="A7" s="431"/>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431"/>
      <c r="AG7" s="431"/>
      <c r="AH7" s="431"/>
      <c r="AI7" s="431"/>
      <c r="AJ7" s="431"/>
      <c r="AK7" s="431"/>
      <c r="AL7" s="431"/>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1"/>
      <c r="CA7" s="431"/>
      <c r="CB7" s="431"/>
      <c r="CC7" s="431"/>
      <c r="CD7" s="431"/>
      <c r="CE7" s="431"/>
      <c r="CF7" s="431"/>
      <c r="CG7" s="431"/>
      <c r="CH7" s="431"/>
      <c r="CI7" s="431"/>
      <c r="CJ7" s="431"/>
      <c r="CK7" s="431"/>
      <c r="CL7" s="431"/>
      <c r="CM7" s="431"/>
      <c r="CN7" s="431"/>
      <c r="CO7" s="431"/>
      <c r="CP7" s="431"/>
      <c r="CQ7" s="431"/>
      <c r="CR7" s="431"/>
      <c r="CS7" s="431"/>
      <c r="CT7" s="431"/>
      <c r="CU7" s="431"/>
      <c r="CV7" s="431"/>
      <c r="CW7" s="431"/>
      <c r="CX7" s="431"/>
      <c r="CY7" s="431"/>
      <c r="CZ7" s="431"/>
      <c r="DA7" s="431"/>
      <c r="DB7" s="431"/>
      <c r="DC7" s="431"/>
      <c r="DD7" s="431"/>
      <c r="DE7" s="431"/>
      <c r="DF7" s="280"/>
      <c r="DG7" s="280"/>
      <c r="DH7" s="280"/>
      <c r="DI7" s="280"/>
      <c r="DJ7" s="280"/>
      <c r="DK7" s="280"/>
      <c r="DL7" s="280"/>
      <c r="DM7" s="280"/>
      <c r="DN7" s="280"/>
      <c r="DO7" s="280"/>
      <c r="DP7" s="280"/>
      <c r="DQ7" s="280"/>
      <c r="DR7" s="280"/>
      <c r="DS7" s="280"/>
      <c r="DT7" s="280"/>
      <c r="DU7" s="280"/>
      <c r="DV7" s="280"/>
      <c r="DW7" s="280"/>
    </row>
    <row r="8" spans="1:143" s="279" customFormat="1" ht="13.5" x14ac:dyDescent="0.15">
      <c r="A8" s="431"/>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431"/>
      <c r="BV8" s="431"/>
      <c r="BW8" s="431"/>
      <c r="BX8" s="431"/>
      <c r="BY8" s="431"/>
      <c r="BZ8" s="431"/>
      <c r="CA8" s="431"/>
      <c r="CB8" s="431"/>
      <c r="CC8" s="431"/>
      <c r="CD8" s="431"/>
      <c r="CE8" s="431"/>
      <c r="CF8" s="431"/>
      <c r="CG8" s="431"/>
      <c r="CH8" s="431"/>
      <c r="CI8" s="431"/>
      <c r="CJ8" s="431"/>
      <c r="CK8" s="431"/>
      <c r="CL8" s="431"/>
      <c r="CM8" s="431"/>
      <c r="CN8" s="431"/>
      <c r="CO8" s="431"/>
      <c r="CP8" s="431"/>
      <c r="CQ8" s="431"/>
      <c r="CR8" s="431"/>
      <c r="CS8" s="431"/>
      <c r="CT8" s="431"/>
      <c r="CU8" s="431"/>
      <c r="CV8" s="431"/>
      <c r="CW8" s="431"/>
      <c r="CX8" s="431"/>
      <c r="CY8" s="431"/>
      <c r="CZ8" s="431"/>
      <c r="DA8" s="431"/>
      <c r="DB8" s="431"/>
      <c r="DC8" s="431"/>
      <c r="DD8" s="431"/>
      <c r="DE8" s="431"/>
      <c r="DF8" s="280"/>
      <c r="DG8" s="280"/>
      <c r="DH8" s="280"/>
      <c r="DI8" s="280"/>
      <c r="DJ8" s="280"/>
      <c r="DK8" s="280"/>
      <c r="DL8" s="280"/>
      <c r="DM8" s="280"/>
      <c r="DN8" s="280"/>
      <c r="DO8" s="280"/>
      <c r="DP8" s="280"/>
      <c r="DQ8" s="280"/>
      <c r="DR8" s="280"/>
      <c r="DS8" s="280"/>
      <c r="DT8" s="280"/>
      <c r="DU8" s="280"/>
      <c r="DV8" s="280"/>
      <c r="DW8" s="280"/>
    </row>
    <row r="9" spans="1:143" s="279" customFormat="1" ht="13.5" x14ac:dyDescent="0.15">
      <c r="A9" s="43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1"/>
      <c r="BH9" s="431"/>
      <c r="BI9" s="431"/>
      <c r="BJ9" s="431"/>
      <c r="BK9" s="431"/>
      <c r="BL9" s="431"/>
      <c r="BM9" s="431"/>
      <c r="BN9" s="431"/>
      <c r="BO9" s="431"/>
      <c r="BP9" s="431"/>
      <c r="BQ9" s="431"/>
      <c r="BR9" s="431"/>
      <c r="BS9" s="431"/>
      <c r="BT9" s="431"/>
      <c r="BU9" s="431"/>
      <c r="BV9" s="431"/>
      <c r="BW9" s="431"/>
      <c r="BX9" s="431"/>
      <c r="BY9" s="431"/>
      <c r="BZ9" s="431"/>
      <c r="CA9" s="431"/>
      <c r="CB9" s="431"/>
      <c r="CC9" s="431"/>
      <c r="CD9" s="431"/>
      <c r="CE9" s="431"/>
      <c r="CF9" s="431"/>
      <c r="CG9" s="431"/>
      <c r="CH9" s="431"/>
      <c r="CI9" s="431"/>
      <c r="CJ9" s="431"/>
      <c r="CK9" s="431"/>
      <c r="CL9" s="431"/>
      <c r="CM9" s="431"/>
      <c r="CN9" s="431"/>
      <c r="CO9" s="431"/>
      <c r="CP9" s="431"/>
      <c r="CQ9" s="431"/>
      <c r="CR9" s="431"/>
      <c r="CS9" s="431"/>
      <c r="CT9" s="431"/>
      <c r="CU9" s="431"/>
      <c r="CV9" s="431"/>
      <c r="CW9" s="431"/>
      <c r="CX9" s="431"/>
      <c r="CY9" s="431"/>
      <c r="CZ9" s="431"/>
      <c r="DA9" s="431"/>
      <c r="DB9" s="431"/>
      <c r="DC9" s="431"/>
      <c r="DD9" s="431"/>
      <c r="DE9" s="431"/>
      <c r="DF9" s="280"/>
      <c r="DG9" s="280"/>
      <c r="DH9" s="280"/>
      <c r="DI9" s="280"/>
      <c r="DJ9" s="280"/>
      <c r="DK9" s="280"/>
      <c r="DL9" s="280"/>
      <c r="DM9" s="280"/>
      <c r="DN9" s="280"/>
      <c r="DO9" s="280"/>
      <c r="DP9" s="280"/>
      <c r="DQ9" s="280"/>
      <c r="DR9" s="280"/>
      <c r="DS9" s="280"/>
      <c r="DT9" s="280"/>
      <c r="DU9" s="280"/>
      <c r="DV9" s="280"/>
      <c r="DW9" s="280"/>
    </row>
    <row r="10" spans="1:143" s="279" customFormat="1" ht="13.5" x14ac:dyDescent="0.15">
      <c r="A10" s="431"/>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c r="BS10" s="431"/>
      <c r="BT10" s="431"/>
      <c r="BU10" s="431"/>
      <c r="BV10" s="431"/>
      <c r="BW10" s="431"/>
      <c r="BX10" s="431"/>
      <c r="BY10" s="431"/>
      <c r="BZ10" s="431"/>
      <c r="CA10" s="431"/>
      <c r="CB10" s="431"/>
      <c r="CC10" s="431"/>
      <c r="CD10" s="431"/>
      <c r="CE10" s="431"/>
      <c r="CF10" s="431"/>
      <c r="CG10" s="431"/>
      <c r="CH10" s="431"/>
      <c r="CI10" s="431"/>
      <c r="CJ10" s="431"/>
      <c r="CK10" s="431"/>
      <c r="CL10" s="431"/>
      <c r="CM10" s="431"/>
      <c r="CN10" s="431"/>
      <c r="CO10" s="431"/>
      <c r="CP10" s="431"/>
      <c r="CQ10" s="431"/>
      <c r="CR10" s="431"/>
      <c r="CS10" s="431"/>
      <c r="CT10" s="431"/>
      <c r="CU10" s="431"/>
      <c r="CV10" s="431"/>
      <c r="CW10" s="431"/>
      <c r="CX10" s="431"/>
      <c r="CY10" s="431"/>
      <c r="CZ10" s="431"/>
      <c r="DA10" s="431"/>
      <c r="DB10" s="431"/>
      <c r="DC10" s="431"/>
      <c r="DD10" s="431"/>
      <c r="DE10" s="431"/>
      <c r="DF10" s="280"/>
      <c r="DG10" s="280"/>
      <c r="DH10" s="280"/>
      <c r="DI10" s="280"/>
      <c r="DJ10" s="280"/>
      <c r="DK10" s="280"/>
      <c r="DL10" s="280"/>
      <c r="DM10" s="280"/>
      <c r="DN10" s="280"/>
      <c r="DO10" s="280"/>
      <c r="DP10" s="280"/>
      <c r="DQ10" s="280"/>
      <c r="DR10" s="280"/>
      <c r="DS10" s="280"/>
      <c r="DT10" s="280"/>
      <c r="DU10" s="280"/>
      <c r="DV10" s="280"/>
      <c r="DW10" s="280"/>
      <c r="EM10" s="279" t="s">
        <v>607</v>
      </c>
    </row>
    <row r="11" spans="1:143" s="279" customFormat="1" ht="13.5" x14ac:dyDescent="0.15">
      <c r="A11" s="431"/>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31"/>
      <c r="BR11" s="431"/>
      <c r="BS11" s="431"/>
      <c r="BT11" s="431"/>
      <c r="BU11" s="431"/>
      <c r="BV11" s="431"/>
      <c r="BW11" s="431"/>
      <c r="BX11" s="431"/>
      <c r="BY11" s="431"/>
      <c r="BZ11" s="431"/>
      <c r="CA11" s="431"/>
      <c r="CB11" s="431"/>
      <c r="CC11" s="431"/>
      <c r="CD11" s="431"/>
      <c r="CE11" s="431"/>
      <c r="CF11" s="431"/>
      <c r="CG11" s="431"/>
      <c r="CH11" s="431"/>
      <c r="CI11" s="431"/>
      <c r="CJ11" s="431"/>
      <c r="CK11" s="431"/>
      <c r="CL11" s="431"/>
      <c r="CM11" s="431"/>
      <c r="CN11" s="431"/>
      <c r="CO11" s="431"/>
      <c r="CP11" s="431"/>
      <c r="CQ11" s="431"/>
      <c r="CR11" s="431"/>
      <c r="CS11" s="431"/>
      <c r="CT11" s="431"/>
      <c r="CU11" s="431"/>
      <c r="CV11" s="431"/>
      <c r="CW11" s="431"/>
      <c r="CX11" s="431"/>
      <c r="CY11" s="431"/>
      <c r="CZ11" s="431"/>
      <c r="DA11" s="431"/>
      <c r="DB11" s="431"/>
      <c r="DC11" s="431"/>
      <c r="DD11" s="431"/>
      <c r="DE11" s="431"/>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5" x14ac:dyDescent="0.15">
      <c r="A12" s="431"/>
      <c r="B12" s="431"/>
      <c r="C12" s="431"/>
      <c r="D12" s="431"/>
      <c r="E12" s="431"/>
      <c r="F12" s="431"/>
      <c r="G12" s="431"/>
      <c r="H12" s="431"/>
      <c r="I12" s="431"/>
      <c r="J12" s="431"/>
      <c r="K12" s="431"/>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31"/>
      <c r="BR12" s="431"/>
      <c r="BS12" s="431"/>
      <c r="BT12" s="431"/>
      <c r="BU12" s="431"/>
      <c r="BV12" s="431"/>
      <c r="BW12" s="431"/>
      <c r="BX12" s="431"/>
      <c r="BY12" s="431"/>
      <c r="BZ12" s="431"/>
      <c r="CA12" s="431"/>
      <c r="CB12" s="431"/>
      <c r="CC12" s="431"/>
      <c r="CD12" s="431"/>
      <c r="CE12" s="431"/>
      <c r="CF12" s="431"/>
      <c r="CG12" s="431"/>
      <c r="CH12" s="431"/>
      <c r="CI12" s="431"/>
      <c r="CJ12" s="431"/>
      <c r="CK12" s="431"/>
      <c r="CL12" s="431"/>
      <c r="CM12" s="431"/>
      <c r="CN12" s="431"/>
      <c r="CO12" s="431"/>
      <c r="CP12" s="431"/>
      <c r="CQ12" s="431"/>
      <c r="CR12" s="431"/>
      <c r="CS12" s="431"/>
      <c r="CT12" s="431"/>
      <c r="CU12" s="431"/>
      <c r="CV12" s="431"/>
      <c r="CW12" s="431"/>
      <c r="CX12" s="431"/>
      <c r="CY12" s="431"/>
      <c r="CZ12" s="431"/>
      <c r="DA12" s="431"/>
      <c r="DB12" s="431"/>
      <c r="DC12" s="431"/>
      <c r="DD12" s="431"/>
      <c r="DE12" s="431"/>
      <c r="DF12" s="280"/>
      <c r="DG12" s="280"/>
      <c r="DH12" s="280"/>
      <c r="DI12" s="280"/>
      <c r="DJ12" s="280"/>
      <c r="DK12" s="280"/>
      <c r="DL12" s="280"/>
      <c r="DM12" s="280"/>
      <c r="DN12" s="280"/>
      <c r="DO12" s="280"/>
      <c r="DP12" s="280"/>
      <c r="DQ12" s="280"/>
      <c r="DR12" s="280"/>
      <c r="DS12" s="280"/>
      <c r="DT12" s="280"/>
      <c r="DU12" s="280"/>
      <c r="DV12" s="280"/>
      <c r="DW12" s="280"/>
      <c r="EM12" s="279" t="s">
        <v>607</v>
      </c>
    </row>
    <row r="13" spans="1:143" s="279" customFormat="1" ht="13.5" x14ac:dyDescent="0.15">
      <c r="A13" s="431"/>
      <c r="B13" s="431"/>
      <c r="C13" s="431"/>
      <c r="D13" s="431"/>
      <c r="E13" s="431"/>
      <c r="F13" s="431"/>
      <c r="G13" s="431"/>
      <c r="H13" s="431"/>
      <c r="I13" s="431"/>
      <c r="J13" s="431"/>
      <c r="K13" s="431"/>
      <c r="L13" s="431"/>
      <c r="M13" s="431"/>
      <c r="N13" s="431"/>
      <c r="O13" s="431"/>
      <c r="P13" s="431"/>
      <c r="Q13" s="431"/>
      <c r="R13" s="431"/>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431"/>
      <c r="CB13" s="431"/>
      <c r="CC13" s="431"/>
      <c r="CD13" s="431"/>
      <c r="CE13" s="431"/>
      <c r="CF13" s="431"/>
      <c r="CG13" s="431"/>
      <c r="CH13" s="431"/>
      <c r="CI13" s="431"/>
      <c r="CJ13" s="431"/>
      <c r="CK13" s="431"/>
      <c r="CL13" s="431"/>
      <c r="CM13" s="431"/>
      <c r="CN13" s="431"/>
      <c r="CO13" s="431"/>
      <c r="CP13" s="431"/>
      <c r="CQ13" s="431"/>
      <c r="CR13" s="431"/>
      <c r="CS13" s="431"/>
      <c r="CT13" s="431"/>
      <c r="CU13" s="431"/>
      <c r="CV13" s="431"/>
      <c r="CW13" s="431"/>
      <c r="CX13" s="431"/>
      <c r="CY13" s="431"/>
      <c r="CZ13" s="431"/>
      <c r="DA13" s="431"/>
      <c r="DB13" s="431"/>
      <c r="DC13" s="431"/>
      <c r="DD13" s="431"/>
      <c r="DE13" s="431"/>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5" x14ac:dyDescent="0.15">
      <c r="A14" s="431"/>
      <c r="B14" s="431"/>
      <c r="C14" s="431"/>
      <c r="D14" s="431"/>
      <c r="E14" s="431"/>
      <c r="F14" s="431"/>
      <c r="G14" s="431"/>
      <c r="H14" s="431"/>
      <c r="I14" s="431"/>
      <c r="J14" s="431"/>
      <c r="K14" s="431"/>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1"/>
      <c r="BE14" s="431"/>
      <c r="BF14" s="431"/>
      <c r="BG14" s="431"/>
      <c r="BH14" s="431"/>
      <c r="BI14" s="431"/>
      <c r="BJ14" s="431"/>
      <c r="BK14" s="431"/>
      <c r="BL14" s="431"/>
      <c r="BM14" s="431"/>
      <c r="BN14" s="431"/>
      <c r="BO14" s="431"/>
      <c r="BP14" s="431"/>
      <c r="BQ14" s="431"/>
      <c r="BR14" s="431"/>
      <c r="BS14" s="431"/>
      <c r="BT14" s="431"/>
      <c r="BU14" s="431"/>
      <c r="BV14" s="431"/>
      <c r="BW14" s="431"/>
      <c r="BX14" s="431"/>
      <c r="BY14" s="431"/>
      <c r="BZ14" s="431"/>
      <c r="CA14" s="431"/>
      <c r="CB14" s="431"/>
      <c r="CC14" s="431"/>
      <c r="CD14" s="431"/>
      <c r="CE14" s="431"/>
      <c r="CF14" s="431"/>
      <c r="CG14" s="431"/>
      <c r="CH14" s="431"/>
      <c r="CI14" s="431"/>
      <c r="CJ14" s="431"/>
      <c r="CK14" s="431"/>
      <c r="CL14" s="431"/>
      <c r="CM14" s="431"/>
      <c r="CN14" s="431"/>
      <c r="CO14" s="431"/>
      <c r="CP14" s="431"/>
      <c r="CQ14" s="431"/>
      <c r="CR14" s="431"/>
      <c r="CS14" s="431"/>
      <c r="CT14" s="431"/>
      <c r="CU14" s="431"/>
      <c r="CV14" s="431"/>
      <c r="CW14" s="431"/>
      <c r="CX14" s="431"/>
      <c r="CY14" s="431"/>
      <c r="CZ14" s="431"/>
      <c r="DA14" s="431"/>
      <c r="DB14" s="431"/>
      <c r="DC14" s="431"/>
      <c r="DD14" s="431"/>
      <c r="DE14" s="431"/>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5" x14ac:dyDescent="0.15">
      <c r="A15" s="396"/>
      <c r="B15" s="431"/>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c r="BU15" s="431"/>
      <c r="BV15" s="431"/>
      <c r="BW15" s="431"/>
      <c r="BX15" s="431"/>
      <c r="BY15" s="431"/>
      <c r="BZ15" s="431"/>
      <c r="CA15" s="431"/>
      <c r="CB15" s="431"/>
      <c r="CC15" s="431"/>
      <c r="CD15" s="431"/>
      <c r="CE15" s="431"/>
      <c r="CF15" s="431"/>
      <c r="CG15" s="431"/>
      <c r="CH15" s="431"/>
      <c r="CI15" s="431"/>
      <c r="CJ15" s="431"/>
      <c r="CK15" s="431"/>
      <c r="CL15" s="431"/>
      <c r="CM15" s="431"/>
      <c r="CN15" s="431"/>
      <c r="CO15" s="431"/>
      <c r="CP15" s="431"/>
      <c r="CQ15" s="431"/>
      <c r="CR15" s="431"/>
      <c r="CS15" s="431"/>
      <c r="CT15" s="431"/>
      <c r="CU15" s="431"/>
      <c r="CV15" s="431"/>
      <c r="CW15" s="431"/>
      <c r="CX15" s="431"/>
      <c r="CY15" s="431"/>
      <c r="CZ15" s="431"/>
      <c r="DA15" s="431"/>
      <c r="DB15" s="431"/>
      <c r="DC15" s="431"/>
      <c r="DD15" s="431"/>
      <c r="DE15" s="431"/>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5" x14ac:dyDescent="0.15">
      <c r="A16" s="396"/>
      <c r="B16" s="431"/>
      <c r="C16" s="431"/>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5" x14ac:dyDescent="0.15">
      <c r="A17" s="396"/>
      <c r="B17" s="431"/>
      <c r="C17" s="431"/>
      <c r="D17" s="431"/>
      <c r="E17" s="431"/>
      <c r="F17" s="431"/>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1"/>
      <c r="AY17" s="431"/>
      <c r="AZ17" s="431"/>
      <c r="BA17" s="431"/>
      <c r="BB17" s="431"/>
      <c r="BC17" s="431"/>
      <c r="BD17" s="431"/>
      <c r="BE17" s="431"/>
      <c r="BF17" s="431"/>
      <c r="BG17" s="431"/>
      <c r="BH17" s="431"/>
      <c r="BI17" s="431"/>
      <c r="BJ17" s="431"/>
      <c r="BK17" s="431"/>
      <c r="BL17" s="431"/>
      <c r="BM17" s="431"/>
      <c r="BN17" s="431"/>
      <c r="BO17" s="431"/>
      <c r="BP17" s="431"/>
      <c r="BQ17" s="431"/>
      <c r="BR17" s="431"/>
      <c r="BS17" s="431"/>
      <c r="BT17" s="431"/>
      <c r="BU17" s="431"/>
      <c r="BV17" s="431"/>
      <c r="BW17" s="431"/>
      <c r="BX17" s="431"/>
      <c r="BY17" s="431"/>
      <c r="BZ17" s="431"/>
      <c r="CA17" s="431"/>
      <c r="CB17" s="431"/>
      <c r="CC17" s="431"/>
      <c r="CD17" s="431"/>
      <c r="CE17" s="431"/>
      <c r="CF17" s="431"/>
      <c r="CG17" s="431"/>
      <c r="CH17" s="431"/>
      <c r="CI17" s="431"/>
      <c r="CJ17" s="431"/>
      <c r="CK17" s="431"/>
      <c r="CL17" s="431"/>
      <c r="CM17" s="431"/>
      <c r="CN17" s="431"/>
      <c r="CO17" s="431"/>
      <c r="CP17" s="431"/>
      <c r="CQ17" s="431"/>
      <c r="CR17" s="431"/>
      <c r="CS17" s="431"/>
      <c r="CT17" s="431"/>
      <c r="CU17" s="431"/>
      <c r="CV17" s="431"/>
      <c r="CW17" s="431"/>
      <c r="CX17" s="431"/>
      <c r="CY17" s="431"/>
      <c r="CZ17" s="431"/>
      <c r="DA17" s="431"/>
      <c r="DB17" s="431"/>
      <c r="DC17" s="431"/>
      <c r="DD17" s="431"/>
      <c r="DE17" s="431"/>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5" x14ac:dyDescent="0.15">
      <c r="A18" s="396"/>
      <c r="B18" s="431"/>
      <c r="C18" s="431"/>
      <c r="D18" s="431"/>
      <c r="E18" s="431"/>
      <c r="F18" s="431"/>
      <c r="G18" s="431"/>
      <c r="H18" s="431"/>
      <c r="I18" s="431"/>
      <c r="J18" s="431"/>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431"/>
      <c r="AH18" s="431"/>
      <c r="AI18" s="431"/>
      <c r="AJ18" s="431"/>
      <c r="AK18" s="431"/>
      <c r="AL18" s="431"/>
      <c r="AM18" s="431"/>
      <c r="AN18" s="431"/>
      <c r="AO18" s="431"/>
      <c r="AP18" s="431"/>
      <c r="AQ18" s="431"/>
      <c r="AR18" s="431"/>
      <c r="AS18" s="431"/>
      <c r="AT18" s="431"/>
      <c r="AU18" s="431"/>
      <c r="AV18" s="431"/>
      <c r="AW18" s="431"/>
      <c r="AX18" s="431"/>
      <c r="AY18" s="431"/>
      <c r="AZ18" s="431"/>
      <c r="BA18" s="431"/>
      <c r="BB18" s="431"/>
      <c r="BC18" s="431"/>
      <c r="BD18" s="431"/>
      <c r="BE18" s="431"/>
      <c r="BF18" s="431"/>
      <c r="BG18" s="431"/>
      <c r="BH18" s="431"/>
      <c r="BI18" s="431"/>
      <c r="BJ18" s="431"/>
      <c r="BK18" s="431"/>
      <c r="BL18" s="431"/>
      <c r="BM18" s="431"/>
      <c r="BN18" s="431"/>
      <c r="BO18" s="431"/>
      <c r="BP18" s="431"/>
      <c r="BQ18" s="431"/>
      <c r="BR18" s="431"/>
      <c r="BS18" s="431"/>
      <c r="BT18" s="431"/>
      <c r="BU18" s="431"/>
      <c r="BV18" s="431"/>
      <c r="BW18" s="431"/>
      <c r="BX18" s="431"/>
      <c r="BY18" s="431"/>
      <c r="BZ18" s="431"/>
      <c r="CA18" s="431"/>
      <c r="CB18" s="431"/>
      <c r="CC18" s="431"/>
      <c r="CD18" s="431"/>
      <c r="CE18" s="431"/>
      <c r="CF18" s="431"/>
      <c r="CG18" s="431"/>
      <c r="CH18" s="431"/>
      <c r="CI18" s="431"/>
      <c r="CJ18" s="431"/>
      <c r="CK18" s="431"/>
      <c r="CL18" s="431"/>
      <c r="CM18" s="431"/>
      <c r="CN18" s="431"/>
      <c r="CO18" s="431"/>
      <c r="CP18" s="431"/>
      <c r="CQ18" s="431"/>
      <c r="CR18" s="431"/>
      <c r="CS18" s="431"/>
      <c r="CT18" s="431"/>
      <c r="CU18" s="431"/>
      <c r="CV18" s="431"/>
      <c r="CW18" s="431"/>
      <c r="CX18" s="431"/>
      <c r="CY18" s="431"/>
      <c r="CZ18" s="431"/>
      <c r="DA18" s="431"/>
      <c r="DB18" s="431"/>
      <c r="DC18" s="431"/>
      <c r="DD18" s="431"/>
      <c r="DE18" s="431"/>
      <c r="DF18" s="280"/>
      <c r="DG18" s="280"/>
      <c r="DH18" s="280"/>
      <c r="DI18" s="280"/>
      <c r="DJ18" s="280"/>
      <c r="DK18" s="280"/>
      <c r="DL18" s="280"/>
      <c r="DM18" s="280"/>
      <c r="DN18" s="280"/>
      <c r="DO18" s="280"/>
      <c r="DP18" s="280"/>
      <c r="DQ18" s="280"/>
      <c r="DR18" s="280"/>
      <c r="DS18" s="280"/>
      <c r="DT18" s="280"/>
      <c r="DU18" s="280"/>
      <c r="DV18" s="280"/>
      <c r="DW18" s="280"/>
    </row>
    <row r="19" spans="1:351" ht="13.5" x14ac:dyDescent="0.15">
      <c r="DD19" s="396"/>
      <c r="DE19" s="396"/>
    </row>
    <row r="20" spans="1:351" ht="13.5" x14ac:dyDescent="0.15">
      <c r="DD20" s="396"/>
      <c r="DE20" s="396"/>
    </row>
    <row r="21" spans="1:351" ht="17.25" x14ac:dyDescent="0.15">
      <c r="B21" s="430"/>
      <c r="C21" s="426"/>
      <c r="D21" s="426"/>
      <c r="E21" s="426"/>
      <c r="F21" s="426"/>
      <c r="G21" s="426"/>
      <c r="H21" s="426"/>
      <c r="I21" s="426"/>
      <c r="J21" s="426"/>
      <c r="K21" s="426"/>
      <c r="L21" s="426"/>
      <c r="M21" s="426"/>
      <c r="N21" s="429"/>
      <c r="O21" s="426"/>
      <c r="P21" s="426"/>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9"/>
      <c r="AU21" s="426"/>
      <c r="AV21" s="426"/>
      <c r="AW21" s="426"/>
      <c r="AX21" s="426"/>
      <c r="AY21" s="426"/>
      <c r="AZ21" s="426"/>
      <c r="BA21" s="426"/>
      <c r="BB21" s="426"/>
      <c r="BC21" s="426"/>
      <c r="BD21" s="426"/>
      <c r="BE21" s="426"/>
      <c r="BF21" s="429"/>
      <c r="BG21" s="426"/>
      <c r="BH21" s="426"/>
      <c r="BI21" s="426"/>
      <c r="BJ21" s="426"/>
      <c r="BK21" s="426"/>
      <c r="BL21" s="426"/>
      <c r="BM21" s="426"/>
      <c r="BN21" s="426"/>
      <c r="BO21" s="426"/>
      <c r="BP21" s="426"/>
      <c r="BQ21" s="426"/>
      <c r="BR21" s="429"/>
      <c r="BS21" s="426"/>
      <c r="BT21" s="426"/>
      <c r="BU21" s="426"/>
      <c r="BV21" s="426"/>
      <c r="BW21" s="426"/>
      <c r="BX21" s="426"/>
      <c r="BY21" s="426"/>
      <c r="BZ21" s="426"/>
      <c r="CA21" s="426"/>
      <c r="CB21" s="426"/>
      <c r="CC21" s="426"/>
      <c r="CD21" s="429"/>
      <c r="CE21" s="426"/>
      <c r="CF21" s="426"/>
      <c r="CG21" s="426"/>
      <c r="CH21" s="426"/>
      <c r="CI21" s="426"/>
      <c r="CJ21" s="426"/>
      <c r="CK21" s="426"/>
      <c r="CL21" s="426"/>
      <c r="CM21" s="426"/>
      <c r="CN21" s="426"/>
      <c r="CO21" s="426"/>
      <c r="CP21" s="429"/>
      <c r="CQ21" s="426"/>
      <c r="CR21" s="426"/>
      <c r="CS21" s="426"/>
      <c r="CT21" s="426"/>
      <c r="CU21" s="426"/>
      <c r="CV21" s="426"/>
      <c r="CW21" s="426"/>
      <c r="CX21" s="426"/>
      <c r="CY21" s="426"/>
      <c r="CZ21" s="426"/>
      <c r="DA21" s="426"/>
      <c r="DB21" s="429"/>
      <c r="DC21" s="426"/>
      <c r="DD21" s="425"/>
      <c r="DE21" s="396"/>
      <c r="MM21" s="428"/>
    </row>
    <row r="22" spans="1:351" ht="17.25" x14ac:dyDescent="0.15">
      <c r="B22" s="397"/>
      <c r="MM22" s="428"/>
    </row>
    <row r="23" spans="1:351" ht="13.5" x14ac:dyDescent="0.15">
      <c r="B23" s="397"/>
    </row>
    <row r="24" spans="1:351" ht="13.5" x14ac:dyDescent="0.15">
      <c r="B24" s="397"/>
    </row>
    <row r="25" spans="1:351" ht="13.5" x14ac:dyDescent="0.15">
      <c r="B25" s="397"/>
    </row>
    <row r="26" spans="1:351" ht="13.5" x14ac:dyDescent="0.15">
      <c r="B26" s="397"/>
    </row>
    <row r="27" spans="1:351" ht="13.5" x14ac:dyDescent="0.15">
      <c r="B27" s="397"/>
    </row>
    <row r="28" spans="1:351" ht="13.5" x14ac:dyDescent="0.15">
      <c r="B28" s="397"/>
    </row>
    <row r="29" spans="1:351" ht="13.5" x14ac:dyDescent="0.15">
      <c r="B29" s="397"/>
    </row>
    <row r="30" spans="1:351" ht="13.5" x14ac:dyDescent="0.15">
      <c r="B30" s="397"/>
    </row>
    <row r="31" spans="1:351" ht="13.5" x14ac:dyDescent="0.15">
      <c r="B31" s="397"/>
    </row>
    <row r="32" spans="1:351" ht="13.5" x14ac:dyDescent="0.15">
      <c r="B32" s="397"/>
    </row>
    <row r="33" spans="2:109" ht="13.5" x14ac:dyDescent="0.15">
      <c r="B33" s="397"/>
    </row>
    <row r="34" spans="2:109" ht="13.5" x14ac:dyDescent="0.15">
      <c r="B34" s="397"/>
    </row>
    <row r="35" spans="2:109" ht="13.5" x14ac:dyDescent="0.15">
      <c r="B35" s="397"/>
    </row>
    <row r="36" spans="2:109" ht="13.5" x14ac:dyDescent="0.15">
      <c r="B36" s="397"/>
    </row>
    <row r="37" spans="2:109" ht="13.5" x14ac:dyDescent="0.15">
      <c r="B37" s="397"/>
    </row>
    <row r="38" spans="2:109" ht="13.5" x14ac:dyDescent="0.15">
      <c r="B38" s="397"/>
    </row>
    <row r="39" spans="2:109" ht="13.5" x14ac:dyDescent="0.15">
      <c r="B39" s="402"/>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c r="CF39" s="401"/>
      <c r="CG39" s="401"/>
      <c r="CH39" s="401"/>
      <c r="CI39" s="401"/>
      <c r="CJ39" s="401"/>
      <c r="CK39" s="401"/>
      <c r="CL39" s="401"/>
      <c r="CM39" s="401"/>
      <c r="CN39" s="401"/>
      <c r="CO39" s="401"/>
      <c r="CP39" s="401"/>
      <c r="CQ39" s="401"/>
      <c r="CR39" s="401"/>
      <c r="CS39" s="401"/>
      <c r="CT39" s="401"/>
      <c r="CU39" s="401"/>
      <c r="CV39" s="401"/>
      <c r="CW39" s="401"/>
      <c r="CX39" s="401"/>
      <c r="CY39" s="401"/>
      <c r="CZ39" s="401"/>
      <c r="DA39" s="401"/>
      <c r="DB39" s="401"/>
      <c r="DC39" s="401"/>
      <c r="DD39" s="400"/>
    </row>
    <row r="40" spans="2:109" ht="13.5" x14ac:dyDescent="0.15">
      <c r="B40" s="417"/>
      <c r="DD40" s="417"/>
      <c r="DE40" s="396"/>
    </row>
    <row r="41" spans="2:109" ht="17.25" x14ac:dyDescent="0.15">
      <c r="B41" s="427" t="s">
        <v>606</v>
      </c>
      <c r="C41" s="426"/>
      <c r="D41" s="426"/>
      <c r="E41" s="426"/>
      <c r="F41" s="426"/>
      <c r="G41" s="426"/>
      <c r="H41" s="426"/>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6"/>
      <c r="AY41" s="426"/>
      <c r="AZ41" s="426"/>
      <c r="BA41" s="426"/>
      <c r="BB41" s="426"/>
      <c r="BC41" s="426"/>
      <c r="BD41" s="426"/>
      <c r="BE41" s="426"/>
      <c r="BF41" s="426"/>
      <c r="BG41" s="426"/>
      <c r="BH41" s="426"/>
      <c r="BI41" s="426"/>
      <c r="BJ41" s="426"/>
      <c r="BK41" s="426"/>
      <c r="BL41" s="426"/>
      <c r="BM41" s="426"/>
      <c r="BN41" s="426"/>
      <c r="BO41" s="426"/>
      <c r="BP41" s="426"/>
      <c r="BQ41" s="426"/>
      <c r="BR41" s="426"/>
      <c r="BS41" s="426"/>
      <c r="BT41" s="426"/>
      <c r="BU41" s="426"/>
      <c r="BV41" s="426"/>
      <c r="BW41" s="426"/>
      <c r="BX41" s="426"/>
      <c r="BY41" s="426"/>
      <c r="BZ41" s="426"/>
      <c r="CA41" s="426"/>
      <c r="CB41" s="426"/>
      <c r="CC41" s="426"/>
      <c r="CD41" s="426"/>
      <c r="CE41" s="426"/>
      <c r="CF41" s="426"/>
      <c r="CG41" s="426"/>
      <c r="CH41" s="426"/>
      <c r="CI41" s="426"/>
      <c r="CJ41" s="426"/>
      <c r="CK41" s="426"/>
      <c r="CL41" s="426"/>
      <c r="CM41" s="426"/>
      <c r="CN41" s="426"/>
      <c r="CO41" s="426"/>
      <c r="CP41" s="426"/>
      <c r="CQ41" s="426"/>
      <c r="CR41" s="426"/>
      <c r="CS41" s="426"/>
      <c r="CT41" s="426"/>
      <c r="CU41" s="426"/>
      <c r="CV41" s="426"/>
      <c r="CW41" s="426"/>
      <c r="CX41" s="426"/>
      <c r="CY41" s="426"/>
      <c r="CZ41" s="426"/>
      <c r="DA41" s="426"/>
      <c r="DB41" s="426"/>
      <c r="DC41" s="426"/>
      <c r="DD41" s="425"/>
    </row>
    <row r="42" spans="2:109" ht="13.5" x14ac:dyDescent="0.15">
      <c r="B42" s="397"/>
      <c r="G42" s="413"/>
      <c r="I42" s="412"/>
      <c r="J42" s="412"/>
      <c r="K42" s="412"/>
      <c r="AM42" s="413"/>
      <c r="AN42" s="413" t="s">
        <v>602</v>
      </c>
      <c r="AP42" s="412"/>
      <c r="AQ42" s="412"/>
      <c r="AR42" s="412"/>
      <c r="AY42" s="413"/>
      <c r="BA42" s="412"/>
      <c r="BB42" s="412"/>
      <c r="BC42" s="412"/>
      <c r="BK42" s="413"/>
      <c r="BM42" s="412"/>
      <c r="BN42" s="412"/>
      <c r="BO42" s="412"/>
      <c r="BW42" s="413"/>
      <c r="BY42" s="412"/>
      <c r="BZ42" s="412"/>
      <c r="CA42" s="412"/>
      <c r="CI42" s="413"/>
      <c r="CK42" s="412"/>
      <c r="CL42" s="412"/>
      <c r="CM42" s="412"/>
      <c r="CU42" s="413"/>
      <c r="CW42" s="412"/>
      <c r="CX42" s="412"/>
      <c r="CY42" s="412"/>
    </row>
    <row r="43" spans="2:109" ht="13.5" customHeight="1" x14ac:dyDescent="0.15">
      <c r="B43" s="397"/>
      <c r="AN43" s="1267" t="s">
        <v>605</v>
      </c>
      <c r="AO43" s="1268"/>
      <c r="AP43" s="1268"/>
      <c r="AQ43" s="1268"/>
      <c r="AR43" s="1268"/>
      <c r="AS43" s="1268"/>
      <c r="AT43" s="1268"/>
      <c r="AU43" s="1268"/>
      <c r="AV43" s="1268"/>
      <c r="AW43" s="1268"/>
      <c r="AX43" s="1268"/>
      <c r="AY43" s="1268"/>
      <c r="AZ43" s="1268"/>
      <c r="BA43" s="1268"/>
      <c r="BB43" s="1268"/>
      <c r="BC43" s="1268"/>
      <c r="BD43" s="1268"/>
      <c r="BE43" s="1268"/>
      <c r="BF43" s="1268"/>
      <c r="BG43" s="1268"/>
      <c r="BH43" s="1268"/>
      <c r="BI43" s="1268"/>
      <c r="BJ43" s="1268"/>
      <c r="BK43" s="1268"/>
      <c r="BL43" s="1268"/>
      <c r="BM43" s="1268"/>
      <c r="BN43" s="1268"/>
      <c r="BO43" s="1268"/>
      <c r="BP43" s="1268"/>
      <c r="BQ43" s="1268"/>
      <c r="BR43" s="1268"/>
      <c r="BS43" s="1268"/>
      <c r="BT43" s="1268"/>
      <c r="BU43" s="1268"/>
      <c r="BV43" s="1268"/>
      <c r="BW43" s="1268"/>
      <c r="BX43" s="1268"/>
      <c r="BY43" s="1268"/>
      <c r="BZ43" s="1268"/>
      <c r="CA43" s="1268"/>
      <c r="CB43" s="1268"/>
      <c r="CC43" s="1268"/>
      <c r="CD43" s="1268"/>
      <c r="CE43" s="1268"/>
      <c r="CF43" s="1268"/>
      <c r="CG43" s="1268"/>
      <c r="CH43" s="1268"/>
      <c r="CI43" s="1268"/>
      <c r="CJ43" s="1268"/>
      <c r="CK43" s="1268"/>
      <c r="CL43" s="1268"/>
      <c r="CM43" s="1268"/>
      <c r="CN43" s="1268"/>
      <c r="CO43" s="1268"/>
      <c r="CP43" s="1268"/>
      <c r="CQ43" s="1268"/>
      <c r="CR43" s="1268"/>
      <c r="CS43" s="1268"/>
      <c r="CT43" s="1268"/>
      <c r="CU43" s="1268"/>
      <c r="CV43" s="1268"/>
      <c r="CW43" s="1268"/>
      <c r="CX43" s="1268"/>
      <c r="CY43" s="1268"/>
      <c r="CZ43" s="1268"/>
      <c r="DA43" s="1268"/>
      <c r="DB43" s="1268"/>
      <c r="DC43" s="1269"/>
    </row>
    <row r="44" spans="2:109" ht="13.5" x14ac:dyDescent="0.15">
      <c r="B44" s="397"/>
      <c r="AN44" s="1270"/>
      <c r="AO44" s="1271"/>
      <c r="AP44" s="1271"/>
      <c r="AQ44" s="1271"/>
      <c r="AR44" s="1271"/>
      <c r="AS44" s="1271"/>
      <c r="AT44" s="1271"/>
      <c r="AU44" s="1271"/>
      <c r="AV44" s="1271"/>
      <c r="AW44" s="1271"/>
      <c r="AX44" s="1271"/>
      <c r="AY44" s="1271"/>
      <c r="AZ44" s="1271"/>
      <c r="BA44" s="1271"/>
      <c r="BB44" s="1271"/>
      <c r="BC44" s="1271"/>
      <c r="BD44" s="1271"/>
      <c r="BE44" s="1271"/>
      <c r="BF44" s="1271"/>
      <c r="BG44" s="1271"/>
      <c r="BH44" s="1271"/>
      <c r="BI44" s="1271"/>
      <c r="BJ44" s="1271"/>
      <c r="BK44" s="1271"/>
      <c r="BL44" s="1271"/>
      <c r="BM44" s="1271"/>
      <c r="BN44" s="1271"/>
      <c r="BO44" s="1271"/>
      <c r="BP44" s="1271"/>
      <c r="BQ44" s="1271"/>
      <c r="BR44" s="1271"/>
      <c r="BS44" s="1271"/>
      <c r="BT44" s="1271"/>
      <c r="BU44" s="1271"/>
      <c r="BV44" s="1271"/>
      <c r="BW44" s="1271"/>
      <c r="BX44" s="1271"/>
      <c r="BY44" s="1271"/>
      <c r="BZ44" s="1271"/>
      <c r="CA44" s="1271"/>
      <c r="CB44" s="1271"/>
      <c r="CC44" s="1271"/>
      <c r="CD44" s="1271"/>
      <c r="CE44" s="1271"/>
      <c r="CF44" s="1271"/>
      <c r="CG44" s="1271"/>
      <c r="CH44" s="1271"/>
      <c r="CI44" s="1271"/>
      <c r="CJ44" s="1271"/>
      <c r="CK44" s="1271"/>
      <c r="CL44" s="1271"/>
      <c r="CM44" s="1271"/>
      <c r="CN44" s="1271"/>
      <c r="CO44" s="1271"/>
      <c r="CP44" s="1271"/>
      <c r="CQ44" s="1271"/>
      <c r="CR44" s="1271"/>
      <c r="CS44" s="1271"/>
      <c r="CT44" s="1271"/>
      <c r="CU44" s="1271"/>
      <c r="CV44" s="1271"/>
      <c r="CW44" s="1271"/>
      <c r="CX44" s="1271"/>
      <c r="CY44" s="1271"/>
      <c r="CZ44" s="1271"/>
      <c r="DA44" s="1271"/>
      <c r="DB44" s="1271"/>
      <c r="DC44" s="1272"/>
    </row>
    <row r="45" spans="2:109" ht="13.5" x14ac:dyDescent="0.15">
      <c r="B45" s="397"/>
      <c r="AN45" s="1270"/>
      <c r="AO45" s="1271"/>
      <c r="AP45" s="1271"/>
      <c r="AQ45" s="1271"/>
      <c r="AR45" s="1271"/>
      <c r="AS45" s="1271"/>
      <c r="AT45" s="1271"/>
      <c r="AU45" s="1271"/>
      <c r="AV45" s="1271"/>
      <c r="AW45" s="1271"/>
      <c r="AX45" s="1271"/>
      <c r="AY45" s="1271"/>
      <c r="AZ45" s="1271"/>
      <c r="BA45" s="1271"/>
      <c r="BB45" s="1271"/>
      <c r="BC45" s="1271"/>
      <c r="BD45" s="1271"/>
      <c r="BE45" s="1271"/>
      <c r="BF45" s="1271"/>
      <c r="BG45" s="1271"/>
      <c r="BH45" s="1271"/>
      <c r="BI45" s="1271"/>
      <c r="BJ45" s="1271"/>
      <c r="BK45" s="1271"/>
      <c r="BL45" s="1271"/>
      <c r="BM45" s="1271"/>
      <c r="BN45" s="1271"/>
      <c r="BO45" s="1271"/>
      <c r="BP45" s="1271"/>
      <c r="BQ45" s="1271"/>
      <c r="BR45" s="1271"/>
      <c r="BS45" s="1271"/>
      <c r="BT45" s="1271"/>
      <c r="BU45" s="1271"/>
      <c r="BV45" s="1271"/>
      <c r="BW45" s="1271"/>
      <c r="BX45" s="1271"/>
      <c r="BY45" s="1271"/>
      <c r="BZ45" s="1271"/>
      <c r="CA45" s="1271"/>
      <c r="CB45" s="1271"/>
      <c r="CC45" s="1271"/>
      <c r="CD45" s="1271"/>
      <c r="CE45" s="1271"/>
      <c r="CF45" s="1271"/>
      <c r="CG45" s="1271"/>
      <c r="CH45" s="1271"/>
      <c r="CI45" s="1271"/>
      <c r="CJ45" s="1271"/>
      <c r="CK45" s="1271"/>
      <c r="CL45" s="1271"/>
      <c r="CM45" s="1271"/>
      <c r="CN45" s="1271"/>
      <c r="CO45" s="1271"/>
      <c r="CP45" s="1271"/>
      <c r="CQ45" s="1271"/>
      <c r="CR45" s="1271"/>
      <c r="CS45" s="1271"/>
      <c r="CT45" s="1271"/>
      <c r="CU45" s="1271"/>
      <c r="CV45" s="1271"/>
      <c r="CW45" s="1271"/>
      <c r="CX45" s="1271"/>
      <c r="CY45" s="1271"/>
      <c r="CZ45" s="1271"/>
      <c r="DA45" s="1271"/>
      <c r="DB45" s="1271"/>
      <c r="DC45" s="1272"/>
    </row>
    <row r="46" spans="2:109" ht="13.5" x14ac:dyDescent="0.15">
      <c r="B46" s="397"/>
      <c r="AN46" s="1270"/>
      <c r="AO46" s="1271"/>
      <c r="AP46" s="1271"/>
      <c r="AQ46" s="1271"/>
      <c r="AR46" s="1271"/>
      <c r="AS46" s="1271"/>
      <c r="AT46" s="1271"/>
      <c r="AU46" s="1271"/>
      <c r="AV46" s="1271"/>
      <c r="AW46" s="1271"/>
      <c r="AX46" s="1271"/>
      <c r="AY46" s="1271"/>
      <c r="AZ46" s="1271"/>
      <c r="BA46" s="1271"/>
      <c r="BB46" s="1271"/>
      <c r="BC46" s="1271"/>
      <c r="BD46" s="1271"/>
      <c r="BE46" s="1271"/>
      <c r="BF46" s="1271"/>
      <c r="BG46" s="1271"/>
      <c r="BH46" s="1271"/>
      <c r="BI46" s="1271"/>
      <c r="BJ46" s="1271"/>
      <c r="BK46" s="1271"/>
      <c r="BL46" s="1271"/>
      <c r="BM46" s="1271"/>
      <c r="BN46" s="1271"/>
      <c r="BO46" s="1271"/>
      <c r="BP46" s="1271"/>
      <c r="BQ46" s="1271"/>
      <c r="BR46" s="1271"/>
      <c r="BS46" s="1271"/>
      <c r="BT46" s="1271"/>
      <c r="BU46" s="1271"/>
      <c r="BV46" s="1271"/>
      <c r="BW46" s="1271"/>
      <c r="BX46" s="1271"/>
      <c r="BY46" s="1271"/>
      <c r="BZ46" s="1271"/>
      <c r="CA46" s="1271"/>
      <c r="CB46" s="1271"/>
      <c r="CC46" s="1271"/>
      <c r="CD46" s="1271"/>
      <c r="CE46" s="1271"/>
      <c r="CF46" s="1271"/>
      <c r="CG46" s="1271"/>
      <c r="CH46" s="1271"/>
      <c r="CI46" s="1271"/>
      <c r="CJ46" s="1271"/>
      <c r="CK46" s="1271"/>
      <c r="CL46" s="1271"/>
      <c r="CM46" s="1271"/>
      <c r="CN46" s="1271"/>
      <c r="CO46" s="1271"/>
      <c r="CP46" s="1271"/>
      <c r="CQ46" s="1271"/>
      <c r="CR46" s="1271"/>
      <c r="CS46" s="1271"/>
      <c r="CT46" s="1271"/>
      <c r="CU46" s="1271"/>
      <c r="CV46" s="1271"/>
      <c r="CW46" s="1271"/>
      <c r="CX46" s="1271"/>
      <c r="CY46" s="1271"/>
      <c r="CZ46" s="1271"/>
      <c r="DA46" s="1271"/>
      <c r="DB46" s="1271"/>
      <c r="DC46" s="1272"/>
    </row>
    <row r="47" spans="2:109" ht="13.5" x14ac:dyDescent="0.15">
      <c r="B47" s="397"/>
      <c r="AN47" s="1273"/>
      <c r="AO47" s="1274"/>
      <c r="AP47" s="1274"/>
      <c r="AQ47" s="1274"/>
      <c r="AR47" s="1274"/>
      <c r="AS47" s="1274"/>
      <c r="AT47" s="1274"/>
      <c r="AU47" s="1274"/>
      <c r="AV47" s="1274"/>
      <c r="AW47" s="1274"/>
      <c r="AX47" s="1274"/>
      <c r="AY47" s="1274"/>
      <c r="AZ47" s="1274"/>
      <c r="BA47" s="1274"/>
      <c r="BB47" s="1274"/>
      <c r="BC47" s="1274"/>
      <c r="BD47" s="1274"/>
      <c r="BE47" s="1274"/>
      <c r="BF47" s="1274"/>
      <c r="BG47" s="1274"/>
      <c r="BH47" s="1274"/>
      <c r="BI47" s="1274"/>
      <c r="BJ47" s="1274"/>
      <c r="BK47" s="1274"/>
      <c r="BL47" s="1274"/>
      <c r="BM47" s="1274"/>
      <c r="BN47" s="1274"/>
      <c r="BO47" s="1274"/>
      <c r="BP47" s="1274"/>
      <c r="BQ47" s="1274"/>
      <c r="BR47" s="1274"/>
      <c r="BS47" s="1274"/>
      <c r="BT47" s="1274"/>
      <c r="BU47" s="1274"/>
      <c r="BV47" s="1274"/>
      <c r="BW47" s="1274"/>
      <c r="BX47" s="1274"/>
      <c r="BY47" s="1274"/>
      <c r="BZ47" s="1274"/>
      <c r="CA47" s="1274"/>
      <c r="CB47" s="1274"/>
      <c r="CC47" s="1274"/>
      <c r="CD47" s="1274"/>
      <c r="CE47" s="1274"/>
      <c r="CF47" s="1274"/>
      <c r="CG47" s="1274"/>
      <c r="CH47" s="1274"/>
      <c r="CI47" s="1274"/>
      <c r="CJ47" s="1274"/>
      <c r="CK47" s="1274"/>
      <c r="CL47" s="1274"/>
      <c r="CM47" s="1274"/>
      <c r="CN47" s="1274"/>
      <c r="CO47" s="1274"/>
      <c r="CP47" s="1274"/>
      <c r="CQ47" s="1274"/>
      <c r="CR47" s="1274"/>
      <c r="CS47" s="1274"/>
      <c r="CT47" s="1274"/>
      <c r="CU47" s="1274"/>
      <c r="CV47" s="1274"/>
      <c r="CW47" s="1274"/>
      <c r="CX47" s="1274"/>
      <c r="CY47" s="1274"/>
      <c r="CZ47" s="1274"/>
      <c r="DA47" s="1274"/>
      <c r="DB47" s="1274"/>
      <c r="DC47" s="1275"/>
    </row>
    <row r="48" spans="2:109" ht="13.5" x14ac:dyDescent="0.15">
      <c r="B48" s="397"/>
      <c r="H48" s="404"/>
      <c r="I48" s="404"/>
      <c r="J48" s="404"/>
      <c r="AN48" s="404"/>
      <c r="AO48" s="404"/>
      <c r="AP48" s="404"/>
      <c r="AZ48" s="404"/>
      <c r="BA48" s="404"/>
      <c r="BB48" s="404"/>
      <c r="BL48" s="404"/>
      <c r="BM48" s="404"/>
      <c r="BN48" s="404"/>
      <c r="BX48" s="404"/>
      <c r="BY48" s="404"/>
      <c r="BZ48" s="404"/>
      <c r="CJ48" s="404"/>
      <c r="CK48" s="404"/>
      <c r="CL48" s="404"/>
      <c r="CV48" s="404"/>
      <c r="CW48" s="404"/>
      <c r="CX48" s="404"/>
    </row>
    <row r="49" spans="1:109" ht="13.5" x14ac:dyDescent="0.15">
      <c r="B49" s="397"/>
      <c r="AN49" s="396" t="s">
        <v>600</v>
      </c>
    </row>
    <row r="50" spans="1:109" ht="13.5" x14ac:dyDescent="0.15">
      <c r="B50" s="397"/>
      <c r="G50" s="1276"/>
      <c r="H50" s="1276"/>
      <c r="I50" s="1276"/>
      <c r="J50" s="1276"/>
      <c r="K50" s="406"/>
      <c r="L50" s="406"/>
      <c r="M50" s="405"/>
      <c r="N50" s="405"/>
      <c r="AN50" s="1277"/>
      <c r="AO50" s="1278"/>
      <c r="AP50" s="1278"/>
      <c r="AQ50" s="1278"/>
      <c r="AR50" s="1278"/>
      <c r="AS50" s="1278"/>
      <c r="AT50" s="1278"/>
      <c r="AU50" s="1278"/>
      <c r="AV50" s="1278"/>
      <c r="AW50" s="1278"/>
      <c r="AX50" s="1278"/>
      <c r="AY50" s="1278"/>
      <c r="AZ50" s="1278"/>
      <c r="BA50" s="1278"/>
      <c r="BB50" s="1278"/>
      <c r="BC50" s="1278"/>
      <c r="BD50" s="1278"/>
      <c r="BE50" s="1278"/>
      <c r="BF50" s="1278"/>
      <c r="BG50" s="1278"/>
      <c r="BH50" s="1278"/>
      <c r="BI50" s="1278"/>
      <c r="BJ50" s="1278"/>
      <c r="BK50" s="1278"/>
      <c r="BL50" s="1278"/>
      <c r="BM50" s="1278"/>
      <c r="BN50" s="1278"/>
      <c r="BO50" s="1279"/>
      <c r="BP50" s="1280" t="s">
        <v>536</v>
      </c>
      <c r="BQ50" s="1280"/>
      <c r="BR50" s="1280"/>
      <c r="BS50" s="1280"/>
      <c r="BT50" s="1280"/>
      <c r="BU50" s="1280"/>
      <c r="BV50" s="1280"/>
      <c r="BW50" s="1280"/>
      <c r="BX50" s="1280" t="s">
        <v>537</v>
      </c>
      <c r="BY50" s="1280"/>
      <c r="BZ50" s="1280"/>
      <c r="CA50" s="1280"/>
      <c r="CB50" s="1280"/>
      <c r="CC50" s="1280"/>
      <c r="CD50" s="1280"/>
      <c r="CE50" s="1280"/>
      <c r="CF50" s="1280" t="s">
        <v>538</v>
      </c>
      <c r="CG50" s="1280"/>
      <c r="CH50" s="1280"/>
      <c r="CI50" s="1280"/>
      <c r="CJ50" s="1280"/>
      <c r="CK50" s="1280"/>
      <c r="CL50" s="1280"/>
      <c r="CM50" s="1280"/>
      <c r="CN50" s="1280" t="s">
        <v>539</v>
      </c>
      <c r="CO50" s="1280"/>
      <c r="CP50" s="1280"/>
      <c r="CQ50" s="1280"/>
      <c r="CR50" s="1280"/>
      <c r="CS50" s="1280"/>
      <c r="CT50" s="1280"/>
      <c r="CU50" s="1280"/>
      <c r="CV50" s="1280" t="s">
        <v>540</v>
      </c>
      <c r="CW50" s="1280"/>
      <c r="CX50" s="1280"/>
      <c r="CY50" s="1280"/>
      <c r="CZ50" s="1280"/>
      <c r="DA50" s="1280"/>
      <c r="DB50" s="1280"/>
      <c r="DC50" s="1280"/>
    </row>
    <row r="51" spans="1:109" ht="13.5" customHeight="1" x14ac:dyDescent="0.15">
      <c r="B51" s="397"/>
      <c r="G51" s="1266"/>
      <c r="H51" s="1266"/>
      <c r="I51" s="1284"/>
      <c r="J51" s="1284"/>
      <c r="K51" s="1281"/>
      <c r="L51" s="1281"/>
      <c r="M51" s="1281"/>
      <c r="N51" s="1281"/>
      <c r="AM51" s="404"/>
      <c r="AN51" s="1282" t="s">
        <v>599</v>
      </c>
      <c r="AO51" s="1282"/>
      <c r="AP51" s="1282"/>
      <c r="AQ51" s="1282"/>
      <c r="AR51" s="1282"/>
      <c r="AS51" s="1282"/>
      <c r="AT51" s="1282"/>
      <c r="AU51" s="1282"/>
      <c r="AV51" s="1282"/>
      <c r="AW51" s="1282"/>
      <c r="AX51" s="1282"/>
      <c r="AY51" s="1282"/>
      <c r="AZ51" s="1282"/>
      <c r="BA51" s="1282"/>
      <c r="BB51" s="1282" t="s">
        <v>597</v>
      </c>
      <c r="BC51" s="1282"/>
      <c r="BD51" s="1282"/>
      <c r="BE51" s="1282"/>
      <c r="BF51" s="1282"/>
      <c r="BG51" s="1282"/>
      <c r="BH51" s="1282"/>
      <c r="BI51" s="1282"/>
      <c r="BJ51" s="1282"/>
      <c r="BK51" s="1282"/>
      <c r="BL51" s="1282"/>
      <c r="BM51" s="1282"/>
      <c r="BN51" s="1282"/>
      <c r="BO51" s="1282"/>
      <c r="BP51" s="1265">
        <v>192.6</v>
      </c>
      <c r="BQ51" s="1265"/>
      <c r="BR51" s="1265"/>
      <c r="BS51" s="1265"/>
      <c r="BT51" s="1265"/>
      <c r="BU51" s="1265"/>
      <c r="BV51" s="1265"/>
      <c r="BW51" s="1265"/>
      <c r="BX51" s="1265">
        <v>197</v>
      </c>
      <c r="BY51" s="1265"/>
      <c r="BZ51" s="1265"/>
      <c r="CA51" s="1265"/>
      <c r="CB51" s="1265"/>
      <c r="CC51" s="1265"/>
      <c r="CD51" s="1265"/>
      <c r="CE51" s="1265"/>
      <c r="CF51" s="1265">
        <v>199.2</v>
      </c>
      <c r="CG51" s="1265"/>
      <c r="CH51" s="1265"/>
      <c r="CI51" s="1265"/>
      <c r="CJ51" s="1265"/>
      <c r="CK51" s="1265"/>
      <c r="CL51" s="1265"/>
      <c r="CM51" s="1265"/>
      <c r="CN51" s="1265">
        <v>202.9</v>
      </c>
      <c r="CO51" s="1265"/>
      <c r="CP51" s="1265"/>
      <c r="CQ51" s="1265"/>
      <c r="CR51" s="1265"/>
      <c r="CS51" s="1265"/>
      <c r="CT51" s="1265"/>
      <c r="CU51" s="1265"/>
      <c r="CV51" s="1265">
        <v>197.6</v>
      </c>
      <c r="CW51" s="1265"/>
      <c r="CX51" s="1265"/>
      <c r="CY51" s="1265"/>
      <c r="CZ51" s="1265"/>
      <c r="DA51" s="1265"/>
      <c r="DB51" s="1265"/>
      <c r="DC51" s="1265"/>
    </row>
    <row r="52" spans="1:109" ht="13.5" x14ac:dyDescent="0.15">
      <c r="B52" s="397"/>
      <c r="G52" s="1266"/>
      <c r="H52" s="1266"/>
      <c r="I52" s="1284"/>
      <c r="J52" s="1284"/>
      <c r="K52" s="1281"/>
      <c r="L52" s="1281"/>
      <c r="M52" s="1281"/>
      <c r="N52" s="1281"/>
      <c r="AM52" s="404"/>
      <c r="AN52" s="1282"/>
      <c r="AO52" s="1282"/>
      <c r="AP52" s="1282"/>
      <c r="AQ52" s="1282"/>
      <c r="AR52" s="1282"/>
      <c r="AS52" s="1282"/>
      <c r="AT52" s="1282"/>
      <c r="AU52" s="1282"/>
      <c r="AV52" s="1282"/>
      <c r="AW52" s="1282"/>
      <c r="AX52" s="1282"/>
      <c r="AY52" s="1282"/>
      <c r="AZ52" s="1282"/>
      <c r="BA52" s="1282"/>
      <c r="BB52" s="1282"/>
      <c r="BC52" s="1282"/>
      <c r="BD52" s="1282"/>
      <c r="BE52" s="1282"/>
      <c r="BF52" s="1282"/>
      <c r="BG52" s="1282"/>
      <c r="BH52" s="1282"/>
      <c r="BI52" s="1282"/>
      <c r="BJ52" s="1282"/>
      <c r="BK52" s="1282"/>
      <c r="BL52" s="1282"/>
      <c r="BM52" s="1282"/>
      <c r="BN52" s="1282"/>
      <c r="BO52" s="1282"/>
      <c r="BP52" s="1265"/>
      <c r="BQ52" s="1265"/>
      <c r="BR52" s="1265"/>
      <c r="BS52" s="1265"/>
      <c r="BT52" s="1265"/>
      <c r="BU52" s="1265"/>
      <c r="BV52" s="1265"/>
      <c r="BW52" s="1265"/>
      <c r="BX52" s="1265"/>
      <c r="BY52" s="1265"/>
      <c r="BZ52" s="1265"/>
      <c r="CA52" s="1265"/>
      <c r="CB52" s="1265"/>
      <c r="CC52" s="1265"/>
      <c r="CD52" s="1265"/>
      <c r="CE52" s="1265"/>
      <c r="CF52" s="1265"/>
      <c r="CG52" s="1265"/>
      <c r="CH52" s="1265"/>
      <c r="CI52" s="1265"/>
      <c r="CJ52" s="1265"/>
      <c r="CK52" s="1265"/>
      <c r="CL52" s="1265"/>
      <c r="CM52" s="1265"/>
      <c r="CN52" s="1265"/>
      <c r="CO52" s="1265"/>
      <c r="CP52" s="1265"/>
      <c r="CQ52" s="1265"/>
      <c r="CR52" s="1265"/>
      <c r="CS52" s="1265"/>
      <c r="CT52" s="1265"/>
      <c r="CU52" s="1265"/>
      <c r="CV52" s="1265"/>
      <c r="CW52" s="1265"/>
      <c r="CX52" s="1265"/>
      <c r="CY52" s="1265"/>
      <c r="CZ52" s="1265"/>
      <c r="DA52" s="1265"/>
      <c r="DB52" s="1265"/>
      <c r="DC52" s="1265"/>
    </row>
    <row r="53" spans="1:109" ht="13.5" x14ac:dyDescent="0.15">
      <c r="A53" s="412"/>
      <c r="B53" s="397"/>
      <c r="G53" s="1266"/>
      <c r="H53" s="1266"/>
      <c r="I53" s="1276"/>
      <c r="J53" s="1276"/>
      <c r="K53" s="1281"/>
      <c r="L53" s="1281"/>
      <c r="M53" s="1281"/>
      <c r="N53" s="1281"/>
      <c r="AM53" s="404"/>
      <c r="AN53" s="1282"/>
      <c r="AO53" s="1282"/>
      <c r="AP53" s="1282"/>
      <c r="AQ53" s="1282"/>
      <c r="AR53" s="1282"/>
      <c r="AS53" s="1282"/>
      <c r="AT53" s="1282"/>
      <c r="AU53" s="1282"/>
      <c r="AV53" s="1282"/>
      <c r="AW53" s="1282"/>
      <c r="AX53" s="1282"/>
      <c r="AY53" s="1282"/>
      <c r="AZ53" s="1282"/>
      <c r="BA53" s="1282"/>
      <c r="BB53" s="1282" t="s">
        <v>604</v>
      </c>
      <c r="BC53" s="1282"/>
      <c r="BD53" s="1282"/>
      <c r="BE53" s="1282"/>
      <c r="BF53" s="1282"/>
      <c r="BG53" s="1282"/>
      <c r="BH53" s="1282"/>
      <c r="BI53" s="1282"/>
      <c r="BJ53" s="1282"/>
      <c r="BK53" s="1282"/>
      <c r="BL53" s="1282"/>
      <c r="BM53" s="1282"/>
      <c r="BN53" s="1282"/>
      <c r="BO53" s="1282"/>
      <c r="BP53" s="1265">
        <v>41.2</v>
      </c>
      <c r="BQ53" s="1265"/>
      <c r="BR53" s="1265"/>
      <c r="BS53" s="1265"/>
      <c r="BT53" s="1265"/>
      <c r="BU53" s="1265"/>
      <c r="BV53" s="1265"/>
      <c r="BW53" s="1265"/>
      <c r="BX53" s="1265">
        <v>41.8</v>
      </c>
      <c r="BY53" s="1265"/>
      <c r="BZ53" s="1265"/>
      <c r="CA53" s="1265"/>
      <c r="CB53" s="1265"/>
      <c r="CC53" s="1265"/>
      <c r="CD53" s="1265"/>
      <c r="CE53" s="1265"/>
      <c r="CF53" s="1265">
        <v>43.3</v>
      </c>
      <c r="CG53" s="1265"/>
      <c r="CH53" s="1265"/>
      <c r="CI53" s="1265"/>
      <c r="CJ53" s="1265"/>
      <c r="CK53" s="1265"/>
      <c r="CL53" s="1265"/>
      <c r="CM53" s="1265"/>
      <c r="CN53" s="1265">
        <v>44.1</v>
      </c>
      <c r="CO53" s="1265"/>
      <c r="CP53" s="1265"/>
      <c r="CQ53" s="1265"/>
      <c r="CR53" s="1265"/>
      <c r="CS53" s="1265"/>
      <c r="CT53" s="1265"/>
      <c r="CU53" s="1265"/>
      <c r="CV53" s="1265">
        <v>45</v>
      </c>
      <c r="CW53" s="1265"/>
      <c r="CX53" s="1265"/>
      <c r="CY53" s="1265"/>
      <c r="CZ53" s="1265"/>
      <c r="DA53" s="1265"/>
      <c r="DB53" s="1265"/>
      <c r="DC53" s="1265"/>
    </row>
    <row r="54" spans="1:109" ht="13.5" x14ac:dyDescent="0.15">
      <c r="A54" s="412"/>
      <c r="B54" s="397"/>
      <c r="G54" s="1266"/>
      <c r="H54" s="1266"/>
      <c r="I54" s="1276"/>
      <c r="J54" s="1276"/>
      <c r="K54" s="1281"/>
      <c r="L54" s="1281"/>
      <c r="M54" s="1281"/>
      <c r="N54" s="1281"/>
      <c r="AM54" s="404"/>
      <c r="AN54" s="1282"/>
      <c r="AO54" s="1282"/>
      <c r="AP54" s="1282"/>
      <c r="AQ54" s="1282"/>
      <c r="AR54" s="1282"/>
      <c r="AS54" s="1282"/>
      <c r="AT54" s="1282"/>
      <c r="AU54" s="1282"/>
      <c r="AV54" s="1282"/>
      <c r="AW54" s="1282"/>
      <c r="AX54" s="1282"/>
      <c r="AY54" s="1282"/>
      <c r="AZ54" s="1282"/>
      <c r="BA54" s="1282"/>
      <c r="BB54" s="1282"/>
      <c r="BC54" s="1282"/>
      <c r="BD54" s="1282"/>
      <c r="BE54" s="1282"/>
      <c r="BF54" s="1282"/>
      <c r="BG54" s="1282"/>
      <c r="BH54" s="1282"/>
      <c r="BI54" s="1282"/>
      <c r="BJ54" s="1282"/>
      <c r="BK54" s="1282"/>
      <c r="BL54" s="1282"/>
      <c r="BM54" s="1282"/>
      <c r="BN54" s="1282"/>
      <c r="BO54" s="1282"/>
      <c r="BP54" s="1265"/>
      <c r="BQ54" s="1265"/>
      <c r="BR54" s="1265"/>
      <c r="BS54" s="1265"/>
      <c r="BT54" s="1265"/>
      <c r="BU54" s="1265"/>
      <c r="BV54" s="1265"/>
      <c r="BW54" s="1265"/>
      <c r="BX54" s="1265"/>
      <c r="BY54" s="1265"/>
      <c r="BZ54" s="1265"/>
      <c r="CA54" s="1265"/>
      <c r="CB54" s="1265"/>
      <c r="CC54" s="1265"/>
      <c r="CD54" s="1265"/>
      <c r="CE54" s="1265"/>
      <c r="CF54" s="1265"/>
      <c r="CG54" s="1265"/>
      <c r="CH54" s="1265"/>
      <c r="CI54" s="1265"/>
      <c r="CJ54" s="1265"/>
      <c r="CK54" s="1265"/>
      <c r="CL54" s="1265"/>
      <c r="CM54" s="1265"/>
      <c r="CN54" s="1265"/>
      <c r="CO54" s="1265"/>
      <c r="CP54" s="1265"/>
      <c r="CQ54" s="1265"/>
      <c r="CR54" s="1265"/>
      <c r="CS54" s="1265"/>
      <c r="CT54" s="1265"/>
      <c r="CU54" s="1265"/>
      <c r="CV54" s="1265"/>
      <c r="CW54" s="1265"/>
      <c r="CX54" s="1265"/>
      <c r="CY54" s="1265"/>
      <c r="CZ54" s="1265"/>
      <c r="DA54" s="1265"/>
      <c r="DB54" s="1265"/>
      <c r="DC54" s="1265"/>
    </row>
    <row r="55" spans="1:109" ht="13.5" x14ac:dyDescent="0.15">
      <c r="A55" s="412"/>
      <c r="B55" s="397"/>
      <c r="G55" s="1276"/>
      <c r="H55" s="1276"/>
      <c r="I55" s="1276"/>
      <c r="J55" s="1276"/>
      <c r="K55" s="1281"/>
      <c r="L55" s="1281"/>
      <c r="M55" s="1281"/>
      <c r="N55" s="1281"/>
      <c r="AN55" s="1280" t="s">
        <v>598</v>
      </c>
      <c r="AO55" s="1280"/>
      <c r="AP55" s="1280"/>
      <c r="AQ55" s="1280"/>
      <c r="AR55" s="1280"/>
      <c r="AS55" s="1280"/>
      <c r="AT55" s="1280"/>
      <c r="AU55" s="1280"/>
      <c r="AV55" s="1280"/>
      <c r="AW55" s="1280"/>
      <c r="AX55" s="1280"/>
      <c r="AY55" s="1280"/>
      <c r="AZ55" s="1280"/>
      <c r="BA55" s="1280"/>
      <c r="BB55" s="1282" t="s">
        <v>597</v>
      </c>
      <c r="BC55" s="1282"/>
      <c r="BD55" s="1282"/>
      <c r="BE55" s="1282"/>
      <c r="BF55" s="1282"/>
      <c r="BG55" s="1282"/>
      <c r="BH55" s="1282"/>
      <c r="BI55" s="1282"/>
      <c r="BJ55" s="1282"/>
      <c r="BK55" s="1282"/>
      <c r="BL55" s="1282"/>
      <c r="BM55" s="1282"/>
      <c r="BN55" s="1282"/>
      <c r="BO55" s="1282"/>
      <c r="BP55" s="1265">
        <v>244</v>
      </c>
      <c r="BQ55" s="1265"/>
      <c r="BR55" s="1265"/>
      <c r="BS55" s="1265"/>
      <c r="BT55" s="1265"/>
      <c r="BU55" s="1265"/>
      <c r="BV55" s="1265"/>
      <c r="BW55" s="1265"/>
      <c r="BX55" s="1265">
        <v>245.1</v>
      </c>
      <c r="BY55" s="1265"/>
      <c r="BZ55" s="1265"/>
      <c r="CA55" s="1265"/>
      <c r="CB55" s="1265"/>
      <c r="CC55" s="1265"/>
      <c r="CD55" s="1265"/>
      <c r="CE55" s="1265"/>
      <c r="CF55" s="1265">
        <v>246.9</v>
      </c>
      <c r="CG55" s="1265"/>
      <c r="CH55" s="1265"/>
      <c r="CI55" s="1265"/>
      <c r="CJ55" s="1265"/>
      <c r="CK55" s="1265"/>
      <c r="CL55" s="1265"/>
      <c r="CM55" s="1265"/>
      <c r="CN55" s="1265">
        <v>250.4</v>
      </c>
      <c r="CO55" s="1265"/>
      <c r="CP55" s="1265"/>
      <c r="CQ55" s="1265"/>
      <c r="CR55" s="1265"/>
      <c r="CS55" s="1265"/>
      <c r="CT55" s="1265"/>
      <c r="CU55" s="1265"/>
      <c r="CV55" s="1265">
        <v>246.3</v>
      </c>
      <c r="CW55" s="1265"/>
      <c r="CX55" s="1265"/>
      <c r="CY55" s="1265"/>
      <c r="CZ55" s="1265"/>
      <c r="DA55" s="1265"/>
      <c r="DB55" s="1265"/>
      <c r="DC55" s="1265"/>
    </row>
    <row r="56" spans="1:109" ht="13.5" x14ac:dyDescent="0.15">
      <c r="A56" s="412"/>
      <c r="B56" s="397"/>
      <c r="G56" s="1276"/>
      <c r="H56" s="1276"/>
      <c r="I56" s="1276"/>
      <c r="J56" s="1276"/>
      <c r="K56" s="1281"/>
      <c r="L56" s="1281"/>
      <c r="M56" s="1281"/>
      <c r="N56" s="1281"/>
      <c r="AN56" s="1280"/>
      <c r="AO56" s="1280"/>
      <c r="AP56" s="1280"/>
      <c r="AQ56" s="1280"/>
      <c r="AR56" s="1280"/>
      <c r="AS56" s="1280"/>
      <c r="AT56" s="1280"/>
      <c r="AU56" s="1280"/>
      <c r="AV56" s="1280"/>
      <c r="AW56" s="1280"/>
      <c r="AX56" s="1280"/>
      <c r="AY56" s="1280"/>
      <c r="AZ56" s="1280"/>
      <c r="BA56" s="1280"/>
      <c r="BB56" s="1282"/>
      <c r="BC56" s="1282"/>
      <c r="BD56" s="1282"/>
      <c r="BE56" s="1282"/>
      <c r="BF56" s="1282"/>
      <c r="BG56" s="1282"/>
      <c r="BH56" s="1282"/>
      <c r="BI56" s="1282"/>
      <c r="BJ56" s="1282"/>
      <c r="BK56" s="1282"/>
      <c r="BL56" s="1282"/>
      <c r="BM56" s="1282"/>
      <c r="BN56" s="1282"/>
      <c r="BO56" s="1282"/>
      <c r="BP56" s="1265"/>
      <c r="BQ56" s="1265"/>
      <c r="BR56" s="1265"/>
      <c r="BS56" s="1265"/>
      <c r="BT56" s="1265"/>
      <c r="BU56" s="1265"/>
      <c r="BV56" s="1265"/>
      <c r="BW56" s="1265"/>
      <c r="BX56" s="1265"/>
      <c r="BY56" s="1265"/>
      <c r="BZ56" s="1265"/>
      <c r="CA56" s="1265"/>
      <c r="CB56" s="1265"/>
      <c r="CC56" s="1265"/>
      <c r="CD56" s="1265"/>
      <c r="CE56" s="1265"/>
      <c r="CF56" s="1265"/>
      <c r="CG56" s="1265"/>
      <c r="CH56" s="1265"/>
      <c r="CI56" s="1265"/>
      <c r="CJ56" s="1265"/>
      <c r="CK56" s="1265"/>
      <c r="CL56" s="1265"/>
      <c r="CM56" s="1265"/>
      <c r="CN56" s="1265"/>
      <c r="CO56" s="1265"/>
      <c r="CP56" s="1265"/>
      <c r="CQ56" s="1265"/>
      <c r="CR56" s="1265"/>
      <c r="CS56" s="1265"/>
      <c r="CT56" s="1265"/>
      <c r="CU56" s="1265"/>
      <c r="CV56" s="1265"/>
      <c r="CW56" s="1265"/>
      <c r="CX56" s="1265"/>
      <c r="CY56" s="1265"/>
      <c r="CZ56" s="1265"/>
      <c r="DA56" s="1265"/>
      <c r="DB56" s="1265"/>
      <c r="DC56" s="1265"/>
    </row>
    <row r="57" spans="1:109" s="412" customFormat="1" ht="13.5" x14ac:dyDescent="0.15">
      <c r="B57" s="418"/>
      <c r="G57" s="1276"/>
      <c r="H57" s="1276"/>
      <c r="I57" s="1283"/>
      <c r="J57" s="1283"/>
      <c r="K57" s="1281"/>
      <c r="L57" s="1281"/>
      <c r="M57" s="1281"/>
      <c r="N57" s="1281"/>
      <c r="AM57" s="396"/>
      <c r="AN57" s="1280"/>
      <c r="AO57" s="1280"/>
      <c r="AP57" s="1280"/>
      <c r="AQ57" s="1280"/>
      <c r="AR57" s="1280"/>
      <c r="AS57" s="1280"/>
      <c r="AT57" s="1280"/>
      <c r="AU57" s="1280"/>
      <c r="AV57" s="1280"/>
      <c r="AW57" s="1280"/>
      <c r="AX57" s="1280"/>
      <c r="AY57" s="1280"/>
      <c r="AZ57" s="1280"/>
      <c r="BA57" s="1280"/>
      <c r="BB57" s="1282" t="s">
        <v>604</v>
      </c>
      <c r="BC57" s="1282"/>
      <c r="BD57" s="1282"/>
      <c r="BE57" s="1282"/>
      <c r="BF57" s="1282"/>
      <c r="BG57" s="1282"/>
      <c r="BH57" s="1282"/>
      <c r="BI57" s="1282"/>
      <c r="BJ57" s="1282"/>
      <c r="BK57" s="1282"/>
      <c r="BL57" s="1282"/>
      <c r="BM57" s="1282"/>
      <c r="BN57" s="1282"/>
      <c r="BO57" s="1282"/>
      <c r="BP57" s="1265">
        <v>55</v>
      </c>
      <c r="BQ57" s="1265"/>
      <c r="BR57" s="1265"/>
      <c r="BS57" s="1265"/>
      <c r="BT57" s="1265"/>
      <c r="BU57" s="1265"/>
      <c r="BV57" s="1265"/>
      <c r="BW57" s="1265"/>
      <c r="BX57" s="1265">
        <v>53.4</v>
      </c>
      <c r="BY57" s="1265"/>
      <c r="BZ57" s="1265"/>
      <c r="CA57" s="1265"/>
      <c r="CB57" s="1265"/>
      <c r="CC57" s="1265"/>
      <c r="CD57" s="1265"/>
      <c r="CE57" s="1265"/>
      <c r="CF57" s="1265">
        <v>54.8</v>
      </c>
      <c r="CG57" s="1265"/>
      <c r="CH57" s="1265"/>
      <c r="CI57" s="1265"/>
      <c r="CJ57" s="1265"/>
      <c r="CK57" s="1265"/>
      <c r="CL57" s="1265"/>
      <c r="CM57" s="1265"/>
      <c r="CN57" s="1265">
        <v>55.8</v>
      </c>
      <c r="CO57" s="1265"/>
      <c r="CP57" s="1265"/>
      <c r="CQ57" s="1265"/>
      <c r="CR57" s="1265"/>
      <c r="CS57" s="1265"/>
      <c r="CT57" s="1265"/>
      <c r="CU57" s="1265"/>
      <c r="CV57" s="1265">
        <v>57.1</v>
      </c>
      <c r="CW57" s="1265"/>
      <c r="CX57" s="1265"/>
      <c r="CY57" s="1265"/>
      <c r="CZ57" s="1265"/>
      <c r="DA57" s="1265"/>
      <c r="DB57" s="1265"/>
      <c r="DC57" s="1265"/>
      <c r="DD57" s="423"/>
      <c r="DE57" s="418"/>
    </row>
    <row r="58" spans="1:109" s="412" customFormat="1" ht="13.5" x14ac:dyDescent="0.15">
      <c r="A58" s="396"/>
      <c r="B58" s="418"/>
      <c r="G58" s="1276"/>
      <c r="H58" s="1276"/>
      <c r="I58" s="1283"/>
      <c r="J58" s="1283"/>
      <c r="K58" s="1281"/>
      <c r="L58" s="1281"/>
      <c r="M58" s="1281"/>
      <c r="N58" s="1281"/>
      <c r="AM58" s="396"/>
      <c r="AN58" s="1280"/>
      <c r="AO58" s="1280"/>
      <c r="AP58" s="1280"/>
      <c r="AQ58" s="1280"/>
      <c r="AR58" s="1280"/>
      <c r="AS58" s="1280"/>
      <c r="AT58" s="1280"/>
      <c r="AU58" s="1280"/>
      <c r="AV58" s="1280"/>
      <c r="AW58" s="1280"/>
      <c r="AX58" s="1280"/>
      <c r="AY58" s="1280"/>
      <c r="AZ58" s="1280"/>
      <c r="BA58" s="1280"/>
      <c r="BB58" s="1282"/>
      <c r="BC58" s="1282"/>
      <c r="BD58" s="1282"/>
      <c r="BE58" s="1282"/>
      <c r="BF58" s="1282"/>
      <c r="BG58" s="1282"/>
      <c r="BH58" s="1282"/>
      <c r="BI58" s="1282"/>
      <c r="BJ58" s="1282"/>
      <c r="BK58" s="1282"/>
      <c r="BL58" s="1282"/>
      <c r="BM58" s="1282"/>
      <c r="BN58" s="1282"/>
      <c r="BO58" s="1282"/>
      <c r="BP58" s="1265"/>
      <c r="BQ58" s="1265"/>
      <c r="BR58" s="1265"/>
      <c r="BS58" s="1265"/>
      <c r="BT58" s="1265"/>
      <c r="BU58" s="1265"/>
      <c r="BV58" s="1265"/>
      <c r="BW58" s="1265"/>
      <c r="BX58" s="1265"/>
      <c r="BY58" s="1265"/>
      <c r="BZ58" s="1265"/>
      <c r="CA58" s="1265"/>
      <c r="CB58" s="1265"/>
      <c r="CC58" s="1265"/>
      <c r="CD58" s="1265"/>
      <c r="CE58" s="1265"/>
      <c r="CF58" s="1265"/>
      <c r="CG58" s="1265"/>
      <c r="CH58" s="1265"/>
      <c r="CI58" s="1265"/>
      <c r="CJ58" s="1265"/>
      <c r="CK58" s="1265"/>
      <c r="CL58" s="1265"/>
      <c r="CM58" s="1265"/>
      <c r="CN58" s="1265"/>
      <c r="CO58" s="1265"/>
      <c r="CP58" s="1265"/>
      <c r="CQ58" s="1265"/>
      <c r="CR58" s="1265"/>
      <c r="CS58" s="1265"/>
      <c r="CT58" s="1265"/>
      <c r="CU58" s="1265"/>
      <c r="CV58" s="1265"/>
      <c r="CW58" s="1265"/>
      <c r="CX58" s="1265"/>
      <c r="CY58" s="1265"/>
      <c r="CZ58" s="1265"/>
      <c r="DA58" s="1265"/>
      <c r="DB58" s="1265"/>
      <c r="DC58" s="1265"/>
      <c r="DD58" s="423"/>
      <c r="DE58" s="418"/>
    </row>
    <row r="59" spans="1:109" s="412" customFormat="1" ht="13.5" x14ac:dyDescent="0.15">
      <c r="A59" s="396"/>
      <c r="B59" s="418"/>
      <c r="K59" s="424"/>
      <c r="L59" s="424"/>
      <c r="M59" s="424"/>
      <c r="N59" s="424"/>
      <c r="AQ59" s="424"/>
      <c r="AR59" s="424"/>
      <c r="AS59" s="424"/>
      <c r="AT59" s="424"/>
      <c r="BC59" s="424"/>
      <c r="BD59" s="424"/>
      <c r="BE59" s="424"/>
      <c r="BF59" s="424"/>
      <c r="BO59" s="424"/>
      <c r="BP59" s="424"/>
      <c r="BQ59" s="424"/>
      <c r="BR59" s="424"/>
      <c r="CA59" s="424"/>
      <c r="CB59" s="424"/>
      <c r="CC59" s="424"/>
      <c r="CD59" s="424"/>
      <c r="CM59" s="424"/>
      <c r="CN59" s="424"/>
      <c r="CO59" s="424"/>
      <c r="CP59" s="424"/>
      <c r="CY59" s="424"/>
      <c r="CZ59" s="424"/>
      <c r="DA59" s="424"/>
      <c r="DB59" s="424"/>
      <c r="DC59" s="424"/>
      <c r="DD59" s="423"/>
      <c r="DE59" s="418"/>
    </row>
    <row r="60" spans="1:109" s="412" customFormat="1" ht="13.5" x14ac:dyDescent="0.15">
      <c r="A60" s="396"/>
      <c r="B60" s="418"/>
      <c r="K60" s="424"/>
      <c r="L60" s="424"/>
      <c r="M60" s="424"/>
      <c r="N60" s="424"/>
      <c r="AQ60" s="424"/>
      <c r="AR60" s="424"/>
      <c r="AS60" s="424"/>
      <c r="AT60" s="424"/>
      <c r="BC60" s="424"/>
      <c r="BD60" s="424"/>
      <c r="BE60" s="424"/>
      <c r="BF60" s="424"/>
      <c r="BO60" s="424"/>
      <c r="BP60" s="424"/>
      <c r="BQ60" s="424"/>
      <c r="BR60" s="424"/>
      <c r="CA60" s="424"/>
      <c r="CB60" s="424"/>
      <c r="CC60" s="424"/>
      <c r="CD60" s="424"/>
      <c r="CM60" s="424"/>
      <c r="CN60" s="424"/>
      <c r="CO60" s="424"/>
      <c r="CP60" s="424"/>
      <c r="CY60" s="424"/>
      <c r="CZ60" s="424"/>
      <c r="DA60" s="424"/>
      <c r="DB60" s="424"/>
      <c r="DC60" s="424"/>
      <c r="DD60" s="423"/>
      <c r="DE60" s="418"/>
    </row>
    <row r="61" spans="1:109" s="412" customFormat="1" ht="13.5" x14ac:dyDescent="0.15">
      <c r="A61" s="396"/>
      <c r="B61" s="422"/>
      <c r="C61" s="421"/>
      <c r="D61" s="421"/>
      <c r="E61" s="421"/>
      <c r="F61" s="421"/>
      <c r="G61" s="421"/>
      <c r="H61" s="421"/>
      <c r="I61" s="421"/>
      <c r="J61" s="421"/>
      <c r="K61" s="421"/>
      <c r="L61" s="421"/>
      <c r="M61" s="420"/>
      <c r="N61" s="420"/>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c r="AP61" s="421"/>
      <c r="AQ61" s="421"/>
      <c r="AR61" s="421"/>
      <c r="AS61" s="420"/>
      <c r="AT61" s="420"/>
      <c r="AU61" s="421"/>
      <c r="AV61" s="421"/>
      <c r="AW61" s="421"/>
      <c r="AX61" s="421"/>
      <c r="AY61" s="421"/>
      <c r="AZ61" s="421"/>
      <c r="BA61" s="421"/>
      <c r="BB61" s="421"/>
      <c r="BC61" s="421"/>
      <c r="BD61" s="421"/>
      <c r="BE61" s="420"/>
      <c r="BF61" s="420"/>
      <c r="BG61" s="421"/>
      <c r="BH61" s="421"/>
      <c r="BI61" s="421"/>
      <c r="BJ61" s="421"/>
      <c r="BK61" s="421"/>
      <c r="BL61" s="421"/>
      <c r="BM61" s="421"/>
      <c r="BN61" s="421"/>
      <c r="BO61" s="421"/>
      <c r="BP61" s="421"/>
      <c r="BQ61" s="420"/>
      <c r="BR61" s="420"/>
      <c r="BS61" s="421"/>
      <c r="BT61" s="421"/>
      <c r="BU61" s="421"/>
      <c r="BV61" s="421"/>
      <c r="BW61" s="421"/>
      <c r="BX61" s="421"/>
      <c r="BY61" s="421"/>
      <c r="BZ61" s="421"/>
      <c r="CA61" s="421"/>
      <c r="CB61" s="421"/>
      <c r="CC61" s="420"/>
      <c r="CD61" s="420"/>
      <c r="CE61" s="421"/>
      <c r="CF61" s="421"/>
      <c r="CG61" s="421"/>
      <c r="CH61" s="421"/>
      <c r="CI61" s="421"/>
      <c r="CJ61" s="421"/>
      <c r="CK61" s="421"/>
      <c r="CL61" s="421"/>
      <c r="CM61" s="421"/>
      <c r="CN61" s="421"/>
      <c r="CO61" s="420"/>
      <c r="CP61" s="420"/>
      <c r="CQ61" s="421"/>
      <c r="CR61" s="421"/>
      <c r="CS61" s="421"/>
      <c r="CT61" s="421"/>
      <c r="CU61" s="421"/>
      <c r="CV61" s="421"/>
      <c r="CW61" s="421"/>
      <c r="CX61" s="421"/>
      <c r="CY61" s="421"/>
      <c r="CZ61" s="421"/>
      <c r="DA61" s="420"/>
      <c r="DB61" s="420"/>
      <c r="DC61" s="420"/>
      <c r="DD61" s="419"/>
      <c r="DE61" s="418"/>
    </row>
    <row r="62" spans="1:109" ht="13.5" x14ac:dyDescent="0.15">
      <c r="B62" s="417"/>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c r="AI62" s="417"/>
      <c r="AJ62" s="417"/>
      <c r="AK62" s="417"/>
      <c r="AL62" s="417"/>
      <c r="AM62" s="417"/>
      <c r="AN62" s="417"/>
      <c r="AO62" s="417"/>
      <c r="AP62" s="417"/>
      <c r="AQ62" s="417"/>
      <c r="AR62" s="417"/>
      <c r="AS62" s="417"/>
      <c r="AT62" s="417"/>
      <c r="AU62" s="417"/>
      <c r="AV62" s="417"/>
      <c r="AW62" s="417"/>
      <c r="AX62" s="417"/>
      <c r="AY62" s="417"/>
      <c r="AZ62" s="417"/>
      <c r="BA62" s="417"/>
      <c r="BB62" s="417"/>
      <c r="BC62" s="417"/>
      <c r="BD62" s="417"/>
      <c r="BE62" s="417"/>
      <c r="BF62" s="417"/>
      <c r="BG62" s="417"/>
      <c r="BH62" s="417"/>
      <c r="BI62" s="417"/>
      <c r="BJ62" s="417"/>
      <c r="BK62" s="417"/>
      <c r="BL62" s="417"/>
      <c r="BM62" s="417"/>
      <c r="BN62" s="417"/>
      <c r="BO62" s="417"/>
      <c r="BP62" s="417"/>
      <c r="BQ62" s="417"/>
      <c r="BR62" s="417"/>
      <c r="BS62" s="417"/>
      <c r="BT62" s="417"/>
      <c r="BU62" s="417"/>
      <c r="BV62" s="417"/>
      <c r="BW62" s="417"/>
      <c r="BX62" s="417"/>
      <c r="BY62" s="417"/>
      <c r="BZ62" s="417"/>
      <c r="CA62" s="417"/>
      <c r="CB62" s="417"/>
      <c r="CC62" s="417"/>
      <c r="CD62" s="417"/>
      <c r="CE62" s="417"/>
      <c r="CF62" s="417"/>
      <c r="CG62" s="417"/>
      <c r="CH62" s="417"/>
      <c r="CI62" s="417"/>
      <c r="CJ62" s="417"/>
      <c r="CK62" s="417"/>
      <c r="CL62" s="417"/>
      <c r="CM62" s="417"/>
      <c r="CN62" s="417"/>
      <c r="CO62" s="417"/>
      <c r="CP62" s="417"/>
      <c r="CQ62" s="417"/>
      <c r="CR62" s="417"/>
      <c r="CS62" s="417"/>
      <c r="CT62" s="417"/>
      <c r="CU62" s="417"/>
      <c r="CV62" s="417"/>
      <c r="CW62" s="417"/>
      <c r="CX62" s="417"/>
      <c r="CY62" s="417"/>
      <c r="CZ62" s="417"/>
      <c r="DA62" s="417"/>
      <c r="DB62" s="417"/>
      <c r="DC62" s="417"/>
      <c r="DD62" s="417"/>
      <c r="DE62" s="396"/>
    </row>
    <row r="63" spans="1:109" ht="17.25" x14ac:dyDescent="0.15">
      <c r="B63" s="416" t="s">
        <v>603</v>
      </c>
    </row>
    <row r="64" spans="1:109" ht="13.5" x14ac:dyDescent="0.15">
      <c r="B64" s="397"/>
      <c r="G64" s="413"/>
      <c r="I64" s="415"/>
      <c r="J64" s="415"/>
      <c r="K64" s="415"/>
      <c r="L64" s="415"/>
      <c r="M64" s="415"/>
      <c r="N64" s="414"/>
      <c r="AM64" s="413"/>
      <c r="AN64" s="413" t="s">
        <v>602</v>
      </c>
      <c r="AP64" s="412"/>
      <c r="AQ64" s="412"/>
      <c r="AR64" s="412"/>
      <c r="AY64" s="413"/>
      <c r="BA64" s="412"/>
      <c r="BB64" s="412"/>
      <c r="BC64" s="412"/>
      <c r="BK64" s="413"/>
      <c r="BM64" s="412"/>
      <c r="BN64" s="412"/>
      <c r="BO64" s="412"/>
      <c r="BW64" s="413"/>
      <c r="BY64" s="412"/>
      <c r="BZ64" s="412"/>
      <c r="CA64" s="412"/>
      <c r="CI64" s="413"/>
      <c r="CK64" s="412"/>
      <c r="CL64" s="412"/>
      <c r="CM64" s="412"/>
      <c r="CU64" s="413"/>
      <c r="CW64" s="412"/>
      <c r="CX64" s="412"/>
      <c r="CY64" s="412"/>
    </row>
    <row r="65" spans="2:107" ht="13.5" x14ac:dyDescent="0.15">
      <c r="B65" s="397"/>
      <c r="AN65" s="1267" t="s">
        <v>601</v>
      </c>
      <c r="AO65" s="1268"/>
      <c r="AP65" s="1268"/>
      <c r="AQ65" s="1268"/>
      <c r="AR65" s="1268"/>
      <c r="AS65" s="1268"/>
      <c r="AT65" s="1268"/>
      <c r="AU65" s="1268"/>
      <c r="AV65" s="1268"/>
      <c r="AW65" s="1268"/>
      <c r="AX65" s="1268"/>
      <c r="AY65" s="1268"/>
      <c r="AZ65" s="1268"/>
      <c r="BA65" s="1268"/>
      <c r="BB65" s="1268"/>
      <c r="BC65" s="1268"/>
      <c r="BD65" s="1268"/>
      <c r="BE65" s="1268"/>
      <c r="BF65" s="1268"/>
      <c r="BG65" s="1268"/>
      <c r="BH65" s="1268"/>
      <c r="BI65" s="1268"/>
      <c r="BJ65" s="1268"/>
      <c r="BK65" s="1268"/>
      <c r="BL65" s="1268"/>
      <c r="BM65" s="1268"/>
      <c r="BN65" s="1268"/>
      <c r="BO65" s="1268"/>
      <c r="BP65" s="1268"/>
      <c r="BQ65" s="1268"/>
      <c r="BR65" s="1268"/>
      <c r="BS65" s="1268"/>
      <c r="BT65" s="1268"/>
      <c r="BU65" s="1268"/>
      <c r="BV65" s="1268"/>
      <c r="BW65" s="1268"/>
      <c r="BX65" s="1268"/>
      <c r="BY65" s="1268"/>
      <c r="BZ65" s="1268"/>
      <c r="CA65" s="1268"/>
      <c r="CB65" s="1268"/>
      <c r="CC65" s="1268"/>
      <c r="CD65" s="1268"/>
      <c r="CE65" s="1268"/>
      <c r="CF65" s="1268"/>
      <c r="CG65" s="1268"/>
      <c r="CH65" s="1268"/>
      <c r="CI65" s="1268"/>
      <c r="CJ65" s="1268"/>
      <c r="CK65" s="1268"/>
      <c r="CL65" s="1268"/>
      <c r="CM65" s="1268"/>
      <c r="CN65" s="1268"/>
      <c r="CO65" s="1268"/>
      <c r="CP65" s="1268"/>
      <c r="CQ65" s="1268"/>
      <c r="CR65" s="1268"/>
      <c r="CS65" s="1268"/>
      <c r="CT65" s="1268"/>
      <c r="CU65" s="1268"/>
      <c r="CV65" s="1268"/>
      <c r="CW65" s="1268"/>
      <c r="CX65" s="1268"/>
      <c r="CY65" s="1268"/>
      <c r="CZ65" s="1268"/>
      <c r="DA65" s="1268"/>
      <c r="DB65" s="1268"/>
      <c r="DC65" s="1269"/>
    </row>
    <row r="66" spans="2:107" ht="13.5" x14ac:dyDescent="0.15">
      <c r="B66" s="397"/>
      <c r="AN66" s="1270"/>
      <c r="AO66" s="1271"/>
      <c r="AP66" s="1271"/>
      <c r="AQ66" s="1271"/>
      <c r="AR66" s="1271"/>
      <c r="AS66" s="1271"/>
      <c r="AT66" s="1271"/>
      <c r="AU66" s="1271"/>
      <c r="AV66" s="1271"/>
      <c r="AW66" s="1271"/>
      <c r="AX66" s="1271"/>
      <c r="AY66" s="1271"/>
      <c r="AZ66" s="1271"/>
      <c r="BA66" s="1271"/>
      <c r="BB66" s="1271"/>
      <c r="BC66" s="1271"/>
      <c r="BD66" s="1271"/>
      <c r="BE66" s="1271"/>
      <c r="BF66" s="1271"/>
      <c r="BG66" s="1271"/>
      <c r="BH66" s="1271"/>
      <c r="BI66" s="1271"/>
      <c r="BJ66" s="1271"/>
      <c r="BK66" s="1271"/>
      <c r="BL66" s="1271"/>
      <c r="BM66" s="1271"/>
      <c r="BN66" s="1271"/>
      <c r="BO66" s="1271"/>
      <c r="BP66" s="1271"/>
      <c r="BQ66" s="1271"/>
      <c r="BR66" s="1271"/>
      <c r="BS66" s="1271"/>
      <c r="BT66" s="1271"/>
      <c r="BU66" s="1271"/>
      <c r="BV66" s="1271"/>
      <c r="BW66" s="1271"/>
      <c r="BX66" s="1271"/>
      <c r="BY66" s="1271"/>
      <c r="BZ66" s="1271"/>
      <c r="CA66" s="1271"/>
      <c r="CB66" s="1271"/>
      <c r="CC66" s="1271"/>
      <c r="CD66" s="1271"/>
      <c r="CE66" s="1271"/>
      <c r="CF66" s="1271"/>
      <c r="CG66" s="1271"/>
      <c r="CH66" s="1271"/>
      <c r="CI66" s="1271"/>
      <c r="CJ66" s="1271"/>
      <c r="CK66" s="1271"/>
      <c r="CL66" s="1271"/>
      <c r="CM66" s="1271"/>
      <c r="CN66" s="1271"/>
      <c r="CO66" s="1271"/>
      <c r="CP66" s="1271"/>
      <c r="CQ66" s="1271"/>
      <c r="CR66" s="1271"/>
      <c r="CS66" s="1271"/>
      <c r="CT66" s="1271"/>
      <c r="CU66" s="1271"/>
      <c r="CV66" s="1271"/>
      <c r="CW66" s="1271"/>
      <c r="CX66" s="1271"/>
      <c r="CY66" s="1271"/>
      <c r="CZ66" s="1271"/>
      <c r="DA66" s="1271"/>
      <c r="DB66" s="1271"/>
      <c r="DC66" s="1272"/>
    </row>
    <row r="67" spans="2:107" ht="13.5" x14ac:dyDescent="0.15">
      <c r="B67" s="397"/>
      <c r="AN67" s="1270"/>
      <c r="AO67" s="1271"/>
      <c r="AP67" s="1271"/>
      <c r="AQ67" s="1271"/>
      <c r="AR67" s="1271"/>
      <c r="AS67" s="1271"/>
      <c r="AT67" s="1271"/>
      <c r="AU67" s="1271"/>
      <c r="AV67" s="1271"/>
      <c r="AW67" s="1271"/>
      <c r="AX67" s="1271"/>
      <c r="AY67" s="1271"/>
      <c r="AZ67" s="1271"/>
      <c r="BA67" s="1271"/>
      <c r="BB67" s="1271"/>
      <c r="BC67" s="1271"/>
      <c r="BD67" s="1271"/>
      <c r="BE67" s="1271"/>
      <c r="BF67" s="1271"/>
      <c r="BG67" s="1271"/>
      <c r="BH67" s="1271"/>
      <c r="BI67" s="1271"/>
      <c r="BJ67" s="1271"/>
      <c r="BK67" s="1271"/>
      <c r="BL67" s="1271"/>
      <c r="BM67" s="1271"/>
      <c r="BN67" s="1271"/>
      <c r="BO67" s="1271"/>
      <c r="BP67" s="1271"/>
      <c r="BQ67" s="1271"/>
      <c r="BR67" s="1271"/>
      <c r="BS67" s="1271"/>
      <c r="BT67" s="1271"/>
      <c r="BU67" s="1271"/>
      <c r="BV67" s="1271"/>
      <c r="BW67" s="1271"/>
      <c r="BX67" s="1271"/>
      <c r="BY67" s="1271"/>
      <c r="BZ67" s="1271"/>
      <c r="CA67" s="1271"/>
      <c r="CB67" s="1271"/>
      <c r="CC67" s="1271"/>
      <c r="CD67" s="1271"/>
      <c r="CE67" s="1271"/>
      <c r="CF67" s="1271"/>
      <c r="CG67" s="1271"/>
      <c r="CH67" s="1271"/>
      <c r="CI67" s="1271"/>
      <c r="CJ67" s="1271"/>
      <c r="CK67" s="1271"/>
      <c r="CL67" s="1271"/>
      <c r="CM67" s="1271"/>
      <c r="CN67" s="1271"/>
      <c r="CO67" s="1271"/>
      <c r="CP67" s="1271"/>
      <c r="CQ67" s="1271"/>
      <c r="CR67" s="1271"/>
      <c r="CS67" s="1271"/>
      <c r="CT67" s="1271"/>
      <c r="CU67" s="1271"/>
      <c r="CV67" s="1271"/>
      <c r="CW67" s="1271"/>
      <c r="CX67" s="1271"/>
      <c r="CY67" s="1271"/>
      <c r="CZ67" s="1271"/>
      <c r="DA67" s="1271"/>
      <c r="DB67" s="1271"/>
      <c r="DC67" s="1272"/>
    </row>
    <row r="68" spans="2:107" ht="13.5" x14ac:dyDescent="0.15">
      <c r="B68" s="397"/>
      <c r="AN68" s="1270"/>
      <c r="AO68" s="1271"/>
      <c r="AP68" s="1271"/>
      <c r="AQ68" s="1271"/>
      <c r="AR68" s="1271"/>
      <c r="AS68" s="1271"/>
      <c r="AT68" s="1271"/>
      <c r="AU68" s="1271"/>
      <c r="AV68" s="1271"/>
      <c r="AW68" s="1271"/>
      <c r="AX68" s="1271"/>
      <c r="AY68" s="1271"/>
      <c r="AZ68" s="1271"/>
      <c r="BA68" s="1271"/>
      <c r="BB68" s="1271"/>
      <c r="BC68" s="1271"/>
      <c r="BD68" s="1271"/>
      <c r="BE68" s="1271"/>
      <c r="BF68" s="1271"/>
      <c r="BG68" s="1271"/>
      <c r="BH68" s="1271"/>
      <c r="BI68" s="1271"/>
      <c r="BJ68" s="1271"/>
      <c r="BK68" s="1271"/>
      <c r="BL68" s="1271"/>
      <c r="BM68" s="1271"/>
      <c r="BN68" s="1271"/>
      <c r="BO68" s="1271"/>
      <c r="BP68" s="1271"/>
      <c r="BQ68" s="1271"/>
      <c r="BR68" s="1271"/>
      <c r="BS68" s="1271"/>
      <c r="BT68" s="1271"/>
      <c r="BU68" s="1271"/>
      <c r="BV68" s="1271"/>
      <c r="BW68" s="1271"/>
      <c r="BX68" s="1271"/>
      <c r="BY68" s="1271"/>
      <c r="BZ68" s="1271"/>
      <c r="CA68" s="1271"/>
      <c r="CB68" s="1271"/>
      <c r="CC68" s="1271"/>
      <c r="CD68" s="1271"/>
      <c r="CE68" s="1271"/>
      <c r="CF68" s="1271"/>
      <c r="CG68" s="1271"/>
      <c r="CH68" s="1271"/>
      <c r="CI68" s="1271"/>
      <c r="CJ68" s="1271"/>
      <c r="CK68" s="1271"/>
      <c r="CL68" s="1271"/>
      <c r="CM68" s="1271"/>
      <c r="CN68" s="1271"/>
      <c r="CO68" s="1271"/>
      <c r="CP68" s="1271"/>
      <c r="CQ68" s="1271"/>
      <c r="CR68" s="1271"/>
      <c r="CS68" s="1271"/>
      <c r="CT68" s="1271"/>
      <c r="CU68" s="1271"/>
      <c r="CV68" s="1271"/>
      <c r="CW68" s="1271"/>
      <c r="CX68" s="1271"/>
      <c r="CY68" s="1271"/>
      <c r="CZ68" s="1271"/>
      <c r="DA68" s="1271"/>
      <c r="DB68" s="1271"/>
      <c r="DC68" s="1272"/>
    </row>
    <row r="69" spans="2:107" ht="13.5" x14ac:dyDescent="0.15">
      <c r="B69" s="397"/>
      <c r="AN69" s="1273"/>
      <c r="AO69" s="1274"/>
      <c r="AP69" s="1274"/>
      <c r="AQ69" s="1274"/>
      <c r="AR69" s="1274"/>
      <c r="AS69" s="1274"/>
      <c r="AT69" s="1274"/>
      <c r="AU69" s="1274"/>
      <c r="AV69" s="1274"/>
      <c r="AW69" s="1274"/>
      <c r="AX69" s="1274"/>
      <c r="AY69" s="1274"/>
      <c r="AZ69" s="1274"/>
      <c r="BA69" s="1274"/>
      <c r="BB69" s="1274"/>
      <c r="BC69" s="1274"/>
      <c r="BD69" s="1274"/>
      <c r="BE69" s="1274"/>
      <c r="BF69" s="1274"/>
      <c r="BG69" s="1274"/>
      <c r="BH69" s="1274"/>
      <c r="BI69" s="1274"/>
      <c r="BJ69" s="1274"/>
      <c r="BK69" s="1274"/>
      <c r="BL69" s="1274"/>
      <c r="BM69" s="1274"/>
      <c r="BN69" s="1274"/>
      <c r="BO69" s="1274"/>
      <c r="BP69" s="1274"/>
      <c r="BQ69" s="1274"/>
      <c r="BR69" s="1274"/>
      <c r="BS69" s="1274"/>
      <c r="BT69" s="1274"/>
      <c r="BU69" s="1274"/>
      <c r="BV69" s="1274"/>
      <c r="BW69" s="1274"/>
      <c r="BX69" s="1274"/>
      <c r="BY69" s="1274"/>
      <c r="BZ69" s="1274"/>
      <c r="CA69" s="1274"/>
      <c r="CB69" s="1274"/>
      <c r="CC69" s="1274"/>
      <c r="CD69" s="1274"/>
      <c r="CE69" s="1274"/>
      <c r="CF69" s="1274"/>
      <c r="CG69" s="1274"/>
      <c r="CH69" s="1274"/>
      <c r="CI69" s="1274"/>
      <c r="CJ69" s="1274"/>
      <c r="CK69" s="1274"/>
      <c r="CL69" s="1274"/>
      <c r="CM69" s="1274"/>
      <c r="CN69" s="1274"/>
      <c r="CO69" s="1274"/>
      <c r="CP69" s="1274"/>
      <c r="CQ69" s="1274"/>
      <c r="CR69" s="1274"/>
      <c r="CS69" s="1274"/>
      <c r="CT69" s="1274"/>
      <c r="CU69" s="1274"/>
      <c r="CV69" s="1274"/>
      <c r="CW69" s="1274"/>
      <c r="CX69" s="1274"/>
      <c r="CY69" s="1274"/>
      <c r="CZ69" s="1274"/>
      <c r="DA69" s="1274"/>
      <c r="DB69" s="1274"/>
      <c r="DC69" s="1275"/>
    </row>
    <row r="70" spans="2:107" ht="13.5" x14ac:dyDescent="0.15">
      <c r="B70" s="397"/>
      <c r="H70" s="411"/>
      <c r="I70" s="411"/>
      <c r="J70" s="409"/>
      <c r="K70" s="409"/>
      <c r="L70" s="408"/>
      <c r="M70" s="409"/>
      <c r="N70" s="408"/>
      <c r="AN70" s="404"/>
      <c r="AO70" s="404"/>
      <c r="AP70" s="404"/>
      <c r="AZ70" s="404"/>
      <c r="BA70" s="404"/>
      <c r="BB70" s="404"/>
      <c r="BL70" s="404"/>
      <c r="BM70" s="404"/>
      <c r="BN70" s="404"/>
      <c r="BX70" s="404"/>
      <c r="BY70" s="404"/>
      <c r="BZ70" s="404"/>
      <c r="CJ70" s="404"/>
      <c r="CK70" s="404"/>
      <c r="CL70" s="404"/>
      <c r="CV70" s="404"/>
      <c r="CW70" s="404"/>
      <c r="CX70" s="404"/>
    </row>
    <row r="71" spans="2:107" ht="13.5" x14ac:dyDescent="0.15">
      <c r="B71" s="397"/>
      <c r="G71" s="407"/>
      <c r="I71" s="410"/>
      <c r="J71" s="409"/>
      <c r="K71" s="409"/>
      <c r="L71" s="408"/>
      <c r="M71" s="409"/>
      <c r="N71" s="408"/>
      <c r="AM71" s="407"/>
      <c r="AN71" s="396" t="s">
        <v>600</v>
      </c>
    </row>
    <row r="72" spans="2:107" ht="13.5" x14ac:dyDescent="0.15">
      <c r="B72" s="397"/>
      <c r="G72" s="1276"/>
      <c r="H72" s="1276"/>
      <c r="I72" s="1276"/>
      <c r="J72" s="1276"/>
      <c r="K72" s="406"/>
      <c r="L72" s="406"/>
      <c r="M72" s="405"/>
      <c r="N72" s="405"/>
      <c r="AN72" s="1277"/>
      <c r="AO72" s="1278"/>
      <c r="AP72" s="1278"/>
      <c r="AQ72" s="1278"/>
      <c r="AR72" s="1278"/>
      <c r="AS72" s="1278"/>
      <c r="AT72" s="1278"/>
      <c r="AU72" s="1278"/>
      <c r="AV72" s="1278"/>
      <c r="AW72" s="1278"/>
      <c r="AX72" s="1278"/>
      <c r="AY72" s="1278"/>
      <c r="AZ72" s="1278"/>
      <c r="BA72" s="1278"/>
      <c r="BB72" s="1278"/>
      <c r="BC72" s="1278"/>
      <c r="BD72" s="1278"/>
      <c r="BE72" s="1278"/>
      <c r="BF72" s="1278"/>
      <c r="BG72" s="1278"/>
      <c r="BH72" s="1278"/>
      <c r="BI72" s="1278"/>
      <c r="BJ72" s="1278"/>
      <c r="BK72" s="1278"/>
      <c r="BL72" s="1278"/>
      <c r="BM72" s="1278"/>
      <c r="BN72" s="1278"/>
      <c r="BO72" s="1279"/>
      <c r="BP72" s="1280" t="s">
        <v>536</v>
      </c>
      <c r="BQ72" s="1280"/>
      <c r="BR72" s="1280"/>
      <c r="BS72" s="1280"/>
      <c r="BT72" s="1280"/>
      <c r="BU72" s="1280"/>
      <c r="BV72" s="1280"/>
      <c r="BW72" s="1280"/>
      <c r="BX72" s="1280" t="s">
        <v>537</v>
      </c>
      <c r="BY72" s="1280"/>
      <c r="BZ72" s="1280"/>
      <c r="CA72" s="1280"/>
      <c r="CB72" s="1280"/>
      <c r="CC72" s="1280"/>
      <c r="CD72" s="1280"/>
      <c r="CE72" s="1280"/>
      <c r="CF72" s="1280" t="s">
        <v>538</v>
      </c>
      <c r="CG72" s="1280"/>
      <c r="CH72" s="1280"/>
      <c r="CI72" s="1280"/>
      <c r="CJ72" s="1280"/>
      <c r="CK72" s="1280"/>
      <c r="CL72" s="1280"/>
      <c r="CM72" s="1280"/>
      <c r="CN72" s="1280" t="s">
        <v>539</v>
      </c>
      <c r="CO72" s="1280"/>
      <c r="CP72" s="1280"/>
      <c r="CQ72" s="1280"/>
      <c r="CR72" s="1280"/>
      <c r="CS72" s="1280"/>
      <c r="CT72" s="1280"/>
      <c r="CU72" s="1280"/>
      <c r="CV72" s="1280" t="s">
        <v>540</v>
      </c>
      <c r="CW72" s="1280"/>
      <c r="CX72" s="1280"/>
      <c r="CY72" s="1280"/>
      <c r="CZ72" s="1280"/>
      <c r="DA72" s="1280"/>
      <c r="DB72" s="1280"/>
      <c r="DC72" s="1280"/>
    </row>
    <row r="73" spans="2:107" ht="13.5" x14ac:dyDescent="0.15">
      <c r="B73" s="397"/>
      <c r="G73" s="1266"/>
      <c r="H73" s="1266"/>
      <c r="I73" s="1266"/>
      <c r="J73" s="1266"/>
      <c r="K73" s="1285"/>
      <c r="L73" s="1285"/>
      <c r="M73" s="1285"/>
      <c r="N73" s="1285"/>
      <c r="AM73" s="404"/>
      <c r="AN73" s="1282" t="s">
        <v>599</v>
      </c>
      <c r="AO73" s="1282"/>
      <c r="AP73" s="1282"/>
      <c r="AQ73" s="1282"/>
      <c r="AR73" s="1282"/>
      <c r="AS73" s="1282"/>
      <c r="AT73" s="1282"/>
      <c r="AU73" s="1282"/>
      <c r="AV73" s="1282"/>
      <c r="AW73" s="1282"/>
      <c r="AX73" s="1282"/>
      <c r="AY73" s="1282"/>
      <c r="AZ73" s="1282"/>
      <c r="BA73" s="1282"/>
      <c r="BB73" s="1282" t="s">
        <v>597</v>
      </c>
      <c r="BC73" s="1282"/>
      <c r="BD73" s="1282"/>
      <c r="BE73" s="1282"/>
      <c r="BF73" s="1282"/>
      <c r="BG73" s="1282"/>
      <c r="BH73" s="1282"/>
      <c r="BI73" s="1282"/>
      <c r="BJ73" s="1282"/>
      <c r="BK73" s="1282"/>
      <c r="BL73" s="1282"/>
      <c r="BM73" s="1282"/>
      <c r="BN73" s="1282"/>
      <c r="BO73" s="1282"/>
      <c r="BP73" s="1265">
        <v>192.6</v>
      </c>
      <c r="BQ73" s="1265"/>
      <c r="BR73" s="1265"/>
      <c r="BS73" s="1265"/>
      <c r="BT73" s="1265"/>
      <c r="BU73" s="1265"/>
      <c r="BV73" s="1265"/>
      <c r="BW73" s="1265"/>
      <c r="BX73" s="1265">
        <v>197</v>
      </c>
      <c r="BY73" s="1265"/>
      <c r="BZ73" s="1265"/>
      <c r="CA73" s="1265"/>
      <c r="CB73" s="1265"/>
      <c r="CC73" s="1265"/>
      <c r="CD73" s="1265"/>
      <c r="CE73" s="1265"/>
      <c r="CF73" s="1265">
        <v>199.2</v>
      </c>
      <c r="CG73" s="1265"/>
      <c r="CH73" s="1265"/>
      <c r="CI73" s="1265"/>
      <c r="CJ73" s="1265"/>
      <c r="CK73" s="1265"/>
      <c r="CL73" s="1265"/>
      <c r="CM73" s="1265"/>
      <c r="CN73" s="1265">
        <v>202.9</v>
      </c>
      <c r="CO73" s="1265"/>
      <c r="CP73" s="1265"/>
      <c r="CQ73" s="1265"/>
      <c r="CR73" s="1265"/>
      <c r="CS73" s="1265"/>
      <c r="CT73" s="1265"/>
      <c r="CU73" s="1265"/>
      <c r="CV73" s="1265">
        <v>197.6</v>
      </c>
      <c r="CW73" s="1265"/>
      <c r="CX73" s="1265"/>
      <c r="CY73" s="1265"/>
      <c r="CZ73" s="1265"/>
      <c r="DA73" s="1265"/>
      <c r="DB73" s="1265"/>
      <c r="DC73" s="1265"/>
    </row>
    <row r="74" spans="2:107" ht="13.5" x14ac:dyDescent="0.15">
      <c r="B74" s="397"/>
      <c r="G74" s="1266"/>
      <c r="H74" s="1266"/>
      <c r="I74" s="1266"/>
      <c r="J74" s="1266"/>
      <c r="K74" s="1285"/>
      <c r="L74" s="1285"/>
      <c r="M74" s="1285"/>
      <c r="N74" s="1285"/>
      <c r="AM74" s="404"/>
      <c r="AN74" s="1282"/>
      <c r="AO74" s="1282"/>
      <c r="AP74" s="1282"/>
      <c r="AQ74" s="1282"/>
      <c r="AR74" s="1282"/>
      <c r="AS74" s="1282"/>
      <c r="AT74" s="1282"/>
      <c r="AU74" s="1282"/>
      <c r="AV74" s="1282"/>
      <c r="AW74" s="1282"/>
      <c r="AX74" s="1282"/>
      <c r="AY74" s="1282"/>
      <c r="AZ74" s="1282"/>
      <c r="BA74" s="1282"/>
      <c r="BB74" s="1282"/>
      <c r="BC74" s="1282"/>
      <c r="BD74" s="1282"/>
      <c r="BE74" s="1282"/>
      <c r="BF74" s="1282"/>
      <c r="BG74" s="1282"/>
      <c r="BH74" s="1282"/>
      <c r="BI74" s="1282"/>
      <c r="BJ74" s="1282"/>
      <c r="BK74" s="1282"/>
      <c r="BL74" s="1282"/>
      <c r="BM74" s="1282"/>
      <c r="BN74" s="1282"/>
      <c r="BO74" s="1282"/>
      <c r="BP74" s="1265"/>
      <c r="BQ74" s="1265"/>
      <c r="BR74" s="1265"/>
      <c r="BS74" s="1265"/>
      <c r="BT74" s="1265"/>
      <c r="BU74" s="1265"/>
      <c r="BV74" s="1265"/>
      <c r="BW74" s="1265"/>
      <c r="BX74" s="1265"/>
      <c r="BY74" s="1265"/>
      <c r="BZ74" s="1265"/>
      <c r="CA74" s="1265"/>
      <c r="CB74" s="1265"/>
      <c r="CC74" s="1265"/>
      <c r="CD74" s="1265"/>
      <c r="CE74" s="1265"/>
      <c r="CF74" s="1265"/>
      <c r="CG74" s="1265"/>
      <c r="CH74" s="1265"/>
      <c r="CI74" s="1265"/>
      <c r="CJ74" s="1265"/>
      <c r="CK74" s="1265"/>
      <c r="CL74" s="1265"/>
      <c r="CM74" s="1265"/>
      <c r="CN74" s="1265"/>
      <c r="CO74" s="1265"/>
      <c r="CP74" s="1265"/>
      <c r="CQ74" s="1265"/>
      <c r="CR74" s="1265"/>
      <c r="CS74" s="1265"/>
      <c r="CT74" s="1265"/>
      <c r="CU74" s="1265"/>
      <c r="CV74" s="1265"/>
      <c r="CW74" s="1265"/>
      <c r="CX74" s="1265"/>
      <c r="CY74" s="1265"/>
      <c r="CZ74" s="1265"/>
      <c r="DA74" s="1265"/>
      <c r="DB74" s="1265"/>
      <c r="DC74" s="1265"/>
    </row>
    <row r="75" spans="2:107" ht="13.5" x14ac:dyDescent="0.15">
      <c r="B75" s="397"/>
      <c r="G75" s="1266"/>
      <c r="H75" s="1266"/>
      <c r="I75" s="1276"/>
      <c r="J75" s="1276"/>
      <c r="K75" s="1281"/>
      <c r="L75" s="1281"/>
      <c r="M75" s="1281"/>
      <c r="N75" s="1281"/>
      <c r="AM75" s="404"/>
      <c r="AN75" s="1282"/>
      <c r="AO75" s="1282"/>
      <c r="AP75" s="1282"/>
      <c r="AQ75" s="1282"/>
      <c r="AR75" s="1282"/>
      <c r="AS75" s="1282"/>
      <c r="AT75" s="1282"/>
      <c r="AU75" s="1282"/>
      <c r="AV75" s="1282"/>
      <c r="AW75" s="1282"/>
      <c r="AX75" s="1282"/>
      <c r="AY75" s="1282"/>
      <c r="AZ75" s="1282"/>
      <c r="BA75" s="1282"/>
      <c r="BB75" s="1282" t="s">
        <v>596</v>
      </c>
      <c r="BC75" s="1282"/>
      <c r="BD75" s="1282"/>
      <c r="BE75" s="1282"/>
      <c r="BF75" s="1282"/>
      <c r="BG75" s="1282"/>
      <c r="BH75" s="1282"/>
      <c r="BI75" s="1282"/>
      <c r="BJ75" s="1282"/>
      <c r="BK75" s="1282"/>
      <c r="BL75" s="1282"/>
      <c r="BM75" s="1282"/>
      <c r="BN75" s="1282"/>
      <c r="BO75" s="1282"/>
      <c r="BP75" s="1265">
        <v>10.8</v>
      </c>
      <c r="BQ75" s="1265"/>
      <c r="BR75" s="1265"/>
      <c r="BS75" s="1265"/>
      <c r="BT75" s="1265"/>
      <c r="BU75" s="1265"/>
      <c r="BV75" s="1265"/>
      <c r="BW75" s="1265"/>
      <c r="BX75" s="1265">
        <v>10.3</v>
      </c>
      <c r="BY75" s="1265"/>
      <c r="BZ75" s="1265"/>
      <c r="CA75" s="1265"/>
      <c r="CB75" s="1265"/>
      <c r="CC75" s="1265"/>
      <c r="CD75" s="1265"/>
      <c r="CE75" s="1265"/>
      <c r="CF75" s="1265">
        <v>10</v>
      </c>
      <c r="CG75" s="1265"/>
      <c r="CH75" s="1265"/>
      <c r="CI75" s="1265"/>
      <c r="CJ75" s="1265"/>
      <c r="CK75" s="1265"/>
      <c r="CL75" s="1265"/>
      <c r="CM75" s="1265"/>
      <c r="CN75" s="1265">
        <v>9.6</v>
      </c>
      <c r="CO75" s="1265"/>
      <c r="CP75" s="1265"/>
      <c r="CQ75" s="1265"/>
      <c r="CR75" s="1265"/>
      <c r="CS75" s="1265"/>
      <c r="CT75" s="1265"/>
      <c r="CU75" s="1265"/>
      <c r="CV75" s="1265">
        <v>9.5</v>
      </c>
      <c r="CW75" s="1265"/>
      <c r="CX75" s="1265"/>
      <c r="CY75" s="1265"/>
      <c r="CZ75" s="1265"/>
      <c r="DA75" s="1265"/>
      <c r="DB75" s="1265"/>
      <c r="DC75" s="1265"/>
    </row>
    <row r="76" spans="2:107" ht="13.5" x14ac:dyDescent="0.15">
      <c r="B76" s="397"/>
      <c r="G76" s="1266"/>
      <c r="H76" s="1266"/>
      <c r="I76" s="1276"/>
      <c r="J76" s="1276"/>
      <c r="K76" s="1281"/>
      <c r="L76" s="1281"/>
      <c r="M76" s="1281"/>
      <c r="N76" s="1281"/>
      <c r="AM76" s="404"/>
      <c r="AN76" s="1282"/>
      <c r="AO76" s="1282"/>
      <c r="AP76" s="1282"/>
      <c r="AQ76" s="1282"/>
      <c r="AR76" s="1282"/>
      <c r="AS76" s="1282"/>
      <c r="AT76" s="1282"/>
      <c r="AU76" s="1282"/>
      <c r="AV76" s="1282"/>
      <c r="AW76" s="1282"/>
      <c r="AX76" s="1282"/>
      <c r="AY76" s="1282"/>
      <c r="AZ76" s="1282"/>
      <c r="BA76" s="1282"/>
      <c r="BB76" s="1282"/>
      <c r="BC76" s="1282"/>
      <c r="BD76" s="1282"/>
      <c r="BE76" s="1282"/>
      <c r="BF76" s="1282"/>
      <c r="BG76" s="1282"/>
      <c r="BH76" s="1282"/>
      <c r="BI76" s="1282"/>
      <c r="BJ76" s="1282"/>
      <c r="BK76" s="1282"/>
      <c r="BL76" s="1282"/>
      <c r="BM76" s="1282"/>
      <c r="BN76" s="1282"/>
      <c r="BO76" s="1282"/>
      <c r="BP76" s="1265"/>
      <c r="BQ76" s="1265"/>
      <c r="BR76" s="1265"/>
      <c r="BS76" s="1265"/>
      <c r="BT76" s="1265"/>
      <c r="BU76" s="1265"/>
      <c r="BV76" s="1265"/>
      <c r="BW76" s="1265"/>
      <c r="BX76" s="1265"/>
      <c r="BY76" s="1265"/>
      <c r="BZ76" s="1265"/>
      <c r="CA76" s="1265"/>
      <c r="CB76" s="1265"/>
      <c r="CC76" s="1265"/>
      <c r="CD76" s="1265"/>
      <c r="CE76" s="1265"/>
      <c r="CF76" s="1265"/>
      <c r="CG76" s="1265"/>
      <c r="CH76" s="1265"/>
      <c r="CI76" s="1265"/>
      <c r="CJ76" s="1265"/>
      <c r="CK76" s="1265"/>
      <c r="CL76" s="1265"/>
      <c r="CM76" s="1265"/>
      <c r="CN76" s="1265"/>
      <c r="CO76" s="1265"/>
      <c r="CP76" s="1265"/>
      <c r="CQ76" s="1265"/>
      <c r="CR76" s="1265"/>
      <c r="CS76" s="1265"/>
      <c r="CT76" s="1265"/>
      <c r="CU76" s="1265"/>
      <c r="CV76" s="1265"/>
      <c r="CW76" s="1265"/>
      <c r="CX76" s="1265"/>
      <c r="CY76" s="1265"/>
      <c r="CZ76" s="1265"/>
      <c r="DA76" s="1265"/>
      <c r="DB76" s="1265"/>
      <c r="DC76" s="1265"/>
    </row>
    <row r="77" spans="2:107" ht="13.5" x14ac:dyDescent="0.15">
      <c r="B77" s="397"/>
      <c r="G77" s="1276"/>
      <c r="H77" s="1276"/>
      <c r="I77" s="1276"/>
      <c r="J77" s="1276"/>
      <c r="K77" s="1285"/>
      <c r="L77" s="1285"/>
      <c r="M77" s="1285"/>
      <c r="N77" s="1285"/>
      <c r="AN77" s="1280" t="s">
        <v>598</v>
      </c>
      <c r="AO77" s="1280"/>
      <c r="AP77" s="1280"/>
      <c r="AQ77" s="1280"/>
      <c r="AR77" s="1280"/>
      <c r="AS77" s="1280"/>
      <c r="AT77" s="1280"/>
      <c r="AU77" s="1280"/>
      <c r="AV77" s="1280"/>
      <c r="AW77" s="1280"/>
      <c r="AX77" s="1280"/>
      <c r="AY77" s="1280"/>
      <c r="AZ77" s="1280"/>
      <c r="BA77" s="1280"/>
      <c r="BB77" s="1282" t="s">
        <v>597</v>
      </c>
      <c r="BC77" s="1282"/>
      <c r="BD77" s="1282"/>
      <c r="BE77" s="1282"/>
      <c r="BF77" s="1282"/>
      <c r="BG77" s="1282"/>
      <c r="BH77" s="1282"/>
      <c r="BI77" s="1282"/>
      <c r="BJ77" s="1282"/>
      <c r="BK77" s="1282"/>
      <c r="BL77" s="1282"/>
      <c r="BM77" s="1282"/>
      <c r="BN77" s="1282"/>
      <c r="BO77" s="1282"/>
      <c r="BP77" s="1265">
        <v>244</v>
      </c>
      <c r="BQ77" s="1265"/>
      <c r="BR77" s="1265"/>
      <c r="BS77" s="1265"/>
      <c r="BT77" s="1265"/>
      <c r="BU77" s="1265"/>
      <c r="BV77" s="1265"/>
      <c r="BW77" s="1265"/>
      <c r="BX77" s="1265">
        <v>245.1</v>
      </c>
      <c r="BY77" s="1265"/>
      <c r="BZ77" s="1265"/>
      <c r="CA77" s="1265"/>
      <c r="CB77" s="1265"/>
      <c r="CC77" s="1265"/>
      <c r="CD77" s="1265"/>
      <c r="CE77" s="1265"/>
      <c r="CF77" s="1265">
        <v>246.9</v>
      </c>
      <c r="CG77" s="1265"/>
      <c r="CH77" s="1265"/>
      <c r="CI77" s="1265"/>
      <c r="CJ77" s="1265"/>
      <c r="CK77" s="1265"/>
      <c r="CL77" s="1265"/>
      <c r="CM77" s="1265"/>
      <c r="CN77" s="1265">
        <v>250.4</v>
      </c>
      <c r="CO77" s="1265"/>
      <c r="CP77" s="1265"/>
      <c r="CQ77" s="1265"/>
      <c r="CR77" s="1265"/>
      <c r="CS77" s="1265"/>
      <c r="CT77" s="1265"/>
      <c r="CU77" s="1265"/>
      <c r="CV77" s="1265">
        <v>246.3</v>
      </c>
      <c r="CW77" s="1265"/>
      <c r="CX77" s="1265"/>
      <c r="CY77" s="1265"/>
      <c r="CZ77" s="1265"/>
      <c r="DA77" s="1265"/>
      <c r="DB77" s="1265"/>
      <c r="DC77" s="1265"/>
    </row>
    <row r="78" spans="2:107" ht="13.5" x14ac:dyDescent="0.15">
      <c r="B78" s="397"/>
      <c r="G78" s="1276"/>
      <c r="H78" s="1276"/>
      <c r="I78" s="1276"/>
      <c r="J78" s="1276"/>
      <c r="K78" s="1285"/>
      <c r="L78" s="1285"/>
      <c r="M78" s="1285"/>
      <c r="N78" s="1285"/>
      <c r="AN78" s="1280"/>
      <c r="AO78" s="1280"/>
      <c r="AP78" s="1280"/>
      <c r="AQ78" s="1280"/>
      <c r="AR78" s="1280"/>
      <c r="AS78" s="1280"/>
      <c r="AT78" s="1280"/>
      <c r="AU78" s="1280"/>
      <c r="AV78" s="1280"/>
      <c r="AW78" s="1280"/>
      <c r="AX78" s="1280"/>
      <c r="AY78" s="1280"/>
      <c r="AZ78" s="1280"/>
      <c r="BA78" s="1280"/>
      <c r="BB78" s="1282"/>
      <c r="BC78" s="1282"/>
      <c r="BD78" s="1282"/>
      <c r="BE78" s="1282"/>
      <c r="BF78" s="1282"/>
      <c r="BG78" s="1282"/>
      <c r="BH78" s="1282"/>
      <c r="BI78" s="1282"/>
      <c r="BJ78" s="1282"/>
      <c r="BK78" s="1282"/>
      <c r="BL78" s="1282"/>
      <c r="BM78" s="1282"/>
      <c r="BN78" s="1282"/>
      <c r="BO78" s="1282"/>
      <c r="BP78" s="1265"/>
      <c r="BQ78" s="1265"/>
      <c r="BR78" s="1265"/>
      <c r="BS78" s="1265"/>
      <c r="BT78" s="1265"/>
      <c r="BU78" s="1265"/>
      <c r="BV78" s="1265"/>
      <c r="BW78" s="1265"/>
      <c r="BX78" s="1265"/>
      <c r="BY78" s="1265"/>
      <c r="BZ78" s="1265"/>
      <c r="CA78" s="1265"/>
      <c r="CB78" s="1265"/>
      <c r="CC78" s="1265"/>
      <c r="CD78" s="1265"/>
      <c r="CE78" s="1265"/>
      <c r="CF78" s="1265"/>
      <c r="CG78" s="1265"/>
      <c r="CH78" s="1265"/>
      <c r="CI78" s="1265"/>
      <c r="CJ78" s="1265"/>
      <c r="CK78" s="1265"/>
      <c r="CL78" s="1265"/>
      <c r="CM78" s="1265"/>
      <c r="CN78" s="1265"/>
      <c r="CO78" s="1265"/>
      <c r="CP78" s="1265"/>
      <c r="CQ78" s="1265"/>
      <c r="CR78" s="1265"/>
      <c r="CS78" s="1265"/>
      <c r="CT78" s="1265"/>
      <c r="CU78" s="1265"/>
      <c r="CV78" s="1265"/>
      <c r="CW78" s="1265"/>
      <c r="CX78" s="1265"/>
      <c r="CY78" s="1265"/>
      <c r="CZ78" s="1265"/>
      <c r="DA78" s="1265"/>
      <c r="DB78" s="1265"/>
      <c r="DC78" s="1265"/>
    </row>
    <row r="79" spans="2:107" ht="13.5" x14ac:dyDescent="0.15">
      <c r="B79" s="397"/>
      <c r="G79" s="1276"/>
      <c r="H79" s="1276"/>
      <c r="I79" s="1283"/>
      <c r="J79" s="1283"/>
      <c r="K79" s="1286"/>
      <c r="L79" s="1286"/>
      <c r="M79" s="1286"/>
      <c r="N79" s="1286"/>
      <c r="AN79" s="1280"/>
      <c r="AO79" s="1280"/>
      <c r="AP79" s="1280"/>
      <c r="AQ79" s="1280"/>
      <c r="AR79" s="1280"/>
      <c r="AS79" s="1280"/>
      <c r="AT79" s="1280"/>
      <c r="AU79" s="1280"/>
      <c r="AV79" s="1280"/>
      <c r="AW79" s="1280"/>
      <c r="AX79" s="1280"/>
      <c r="AY79" s="1280"/>
      <c r="AZ79" s="1280"/>
      <c r="BA79" s="1280"/>
      <c r="BB79" s="1282" t="s">
        <v>596</v>
      </c>
      <c r="BC79" s="1282"/>
      <c r="BD79" s="1282"/>
      <c r="BE79" s="1282"/>
      <c r="BF79" s="1282"/>
      <c r="BG79" s="1282"/>
      <c r="BH79" s="1282"/>
      <c r="BI79" s="1282"/>
      <c r="BJ79" s="1282"/>
      <c r="BK79" s="1282"/>
      <c r="BL79" s="1282"/>
      <c r="BM79" s="1282"/>
      <c r="BN79" s="1282"/>
      <c r="BO79" s="1282"/>
      <c r="BP79" s="1265">
        <v>15.4</v>
      </c>
      <c r="BQ79" s="1265"/>
      <c r="BR79" s="1265"/>
      <c r="BS79" s="1265"/>
      <c r="BT79" s="1265"/>
      <c r="BU79" s="1265"/>
      <c r="BV79" s="1265"/>
      <c r="BW79" s="1265"/>
      <c r="BX79" s="1265">
        <v>15.2</v>
      </c>
      <c r="BY79" s="1265"/>
      <c r="BZ79" s="1265"/>
      <c r="CA79" s="1265"/>
      <c r="CB79" s="1265"/>
      <c r="CC79" s="1265"/>
      <c r="CD79" s="1265"/>
      <c r="CE79" s="1265"/>
      <c r="CF79" s="1265">
        <v>14.9</v>
      </c>
      <c r="CG79" s="1265"/>
      <c r="CH79" s="1265"/>
      <c r="CI79" s="1265"/>
      <c r="CJ79" s="1265"/>
      <c r="CK79" s="1265"/>
      <c r="CL79" s="1265"/>
      <c r="CM79" s="1265"/>
      <c r="CN79" s="1265">
        <v>14.4</v>
      </c>
      <c r="CO79" s="1265"/>
      <c r="CP79" s="1265"/>
      <c r="CQ79" s="1265"/>
      <c r="CR79" s="1265"/>
      <c r="CS79" s="1265"/>
      <c r="CT79" s="1265"/>
      <c r="CU79" s="1265"/>
      <c r="CV79" s="1265">
        <v>13.8</v>
      </c>
      <c r="CW79" s="1265"/>
      <c r="CX79" s="1265"/>
      <c r="CY79" s="1265"/>
      <c r="CZ79" s="1265"/>
      <c r="DA79" s="1265"/>
      <c r="DB79" s="1265"/>
      <c r="DC79" s="1265"/>
    </row>
    <row r="80" spans="2:107" ht="13.5" x14ac:dyDescent="0.15">
      <c r="B80" s="397"/>
      <c r="G80" s="1276"/>
      <c r="H80" s="1276"/>
      <c r="I80" s="1283"/>
      <c r="J80" s="1283"/>
      <c r="K80" s="1286"/>
      <c r="L80" s="1286"/>
      <c r="M80" s="1286"/>
      <c r="N80" s="1286"/>
      <c r="AN80" s="1280"/>
      <c r="AO80" s="1280"/>
      <c r="AP80" s="1280"/>
      <c r="AQ80" s="1280"/>
      <c r="AR80" s="1280"/>
      <c r="AS80" s="1280"/>
      <c r="AT80" s="1280"/>
      <c r="AU80" s="1280"/>
      <c r="AV80" s="1280"/>
      <c r="AW80" s="1280"/>
      <c r="AX80" s="1280"/>
      <c r="AY80" s="1280"/>
      <c r="AZ80" s="1280"/>
      <c r="BA80" s="1280"/>
      <c r="BB80" s="1282"/>
      <c r="BC80" s="1282"/>
      <c r="BD80" s="1282"/>
      <c r="BE80" s="1282"/>
      <c r="BF80" s="1282"/>
      <c r="BG80" s="1282"/>
      <c r="BH80" s="1282"/>
      <c r="BI80" s="1282"/>
      <c r="BJ80" s="1282"/>
      <c r="BK80" s="1282"/>
      <c r="BL80" s="1282"/>
      <c r="BM80" s="1282"/>
      <c r="BN80" s="1282"/>
      <c r="BO80" s="1282"/>
      <c r="BP80" s="1265"/>
      <c r="BQ80" s="1265"/>
      <c r="BR80" s="1265"/>
      <c r="BS80" s="1265"/>
      <c r="BT80" s="1265"/>
      <c r="BU80" s="1265"/>
      <c r="BV80" s="1265"/>
      <c r="BW80" s="1265"/>
      <c r="BX80" s="1265"/>
      <c r="BY80" s="1265"/>
      <c r="BZ80" s="1265"/>
      <c r="CA80" s="1265"/>
      <c r="CB80" s="1265"/>
      <c r="CC80" s="1265"/>
      <c r="CD80" s="1265"/>
      <c r="CE80" s="1265"/>
      <c r="CF80" s="1265"/>
      <c r="CG80" s="1265"/>
      <c r="CH80" s="1265"/>
      <c r="CI80" s="1265"/>
      <c r="CJ80" s="1265"/>
      <c r="CK80" s="1265"/>
      <c r="CL80" s="1265"/>
      <c r="CM80" s="1265"/>
      <c r="CN80" s="1265"/>
      <c r="CO80" s="1265"/>
      <c r="CP80" s="1265"/>
      <c r="CQ80" s="1265"/>
      <c r="CR80" s="1265"/>
      <c r="CS80" s="1265"/>
      <c r="CT80" s="1265"/>
      <c r="CU80" s="1265"/>
      <c r="CV80" s="1265"/>
      <c r="CW80" s="1265"/>
      <c r="CX80" s="1265"/>
      <c r="CY80" s="1265"/>
      <c r="CZ80" s="1265"/>
      <c r="DA80" s="1265"/>
      <c r="DB80" s="1265"/>
      <c r="DC80" s="1265"/>
    </row>
    <row r="81" spans="2:109" ht="13.5" x14ac:dyDescent="0.15">
      <c r="B81" s="397"/>
    </row>
    <row r="82" spans="2:109" ht="17.25" x14ac:dyDescent="0.15">
      <c r="B82" s="397"/>
      <c r="K82" s="403"/>
      <c r="L82" s="403"/>
      <c r="M82" s="403"/>
      <c r="N82" s="403"/>
      <c r="AQ82" s="403"/>
      <c r="AR82" s="403"/>
      <c r="AS82" s="403"/>
      <c r="AT82" s="403"/>
      <c r="BC82" s="403"/>
      <c r="BD82" s="403"/>
      <c r="BE82" s="403"/>
      <c r="BF82" s="403"/>
      <c r="BO82" s="403"/>
      <c r="BP82" s="403"/>
      <c r="BQ82" s="403"/>
      <c r="BR82" s="403"/>
      <c r="CA82" s="403"/>
      <c r="CB82" s="403"/>
      <c r="CC82" s="403"/>
      <c r="CD82" s="403"/>
      <c r="CM82" s="403"/>
      <c r="CN82" s="403"/>
      <c r="CO82" s="403"/>
      <c r="CP82" s="403"/>
      <c r="CY82" s="403"/>
      <c r="CZ82" s="403"/>
      <c r="DA82" s="403"/>
      <c r="DB82" s="403"/>
      <c r="DC82" s="403"/>
    </row>
    <row r="83" spans="2:109" ht="13.5" x14ac:dyDescent="0.15">
      <c r="B83" s="402"/>
      <c r="C83" s="401"/>
      <c r="D83" s="401"/>
      <c r="E83" s="401"/>
      <c r="F83" s="401"/>
      <c r="G83" s="401"/>
      <c r="H83" s="401"/>
      <c r="I83" s="401"/>
      <c r="J83" s="401"/>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401"/>
      <c r="AL83" s="401"/>
      <c r="AM83" s="401"/>
      <c r="AN83" s="401"/>
      <c r="AO83" s="401"/>
      <c r="AP83" s="401"/>
      <c r="AQ83" s="401"/>
      <c r="AR83" s="401"/>
      <c r="AS83" s="401"/>
      <c r="AT83" s="401"/>
      <c r="AU83" s="401"/>
      <c r="AV83" s="401"/>
      <c r="AW83" s="401"/>
      <c r="AX83" s="401"/>
      <c r="AY83" s="401"/>
      <c r="AZ83" s="401"/>
      <c r="BA83" s="401"/>
      <c r="BB83" s="401"/>
      <c r="BC83" s="401"/>
      <c r="BD83" s="401"/>
      <c r="BE83" s="401"/>
      <c r="BF83" s="401"/>
      <c r="BG83" s="401"/>
      <c r="BH83" s="401"/>
      <c r="BI83" s="401"/>
      <c r="BJ83" s="401"/>
      <c r="BK83" s="401"/>
      <c r="BL83" s="401"/>
      <c r="BM83" s="401"/>
      <c r="BN83" s="401"/>
      <c r="BO83" s="401"/>
      <c r="BP83" s="401"/>
      <c r="BQ83" s="401"/>
      <c r="BR83" s="401"/>
      <c r="BS83" s="401"/>
      <c r="BT83" s="401"/>
      <c r="BU83" s="401"/>
      <c r="BV83" s="401"/>
      <c r="BW83" s="401"/>
      <c r="BX83" s="401"/>
      <c r="BY83" s="401"/>
      <c r="BZ83" s="401"/>
      <c r="CA83" s="401"/>
      <c r="CB83" s="401"/>
      <c r="CC83" s="401"/>
      <c r="CD83" s="401"/>
      <c r="CE83" s="401"/>
      <c r="CF83" s="401"/>
      <c r="CG83" s="401"/>
      <c r="CH83" s="401"/>
      <c r="CI83" s="401"/>
      <c r="CJ83" s="401"/>
      <c r="CK83" s="401"/>
      <c r="CL83" s="401"/>
      <c r="CM83" s="401"/>
      <c r="CN83" s="401"/>
      <c r="CO83" s="401"/>
      <c r="CP83" s="401"/>
      <c r="CQ83" s="401"/>
      <c r="CR83" s="401"/>
      <c r="CS83" s="401"/>
      <c r="CT83" s="401"/>
      <c r="CU83" s="401"/>
      <c r="CV83" s="401"/>
      <c r="CW83" s="401"/>
      <c r="CX83" s="401"/>
      <c r="CY83" s="401"/>
      <c r="CZ83" s="401"/>
      <c r="DA83" s="401"/>
      <c r="DB83" s="401"/>
      <c r="DC83" s="401"/>
      <c r="DD83" s="400"/>
    </row>
    <row r="84" spans="2:109" ht="13.5" x14ac:dyDescent="0.15">
      <c r="DD84" s="396"/>
      <c r="DE84" s="396"/>
    </row>
    <row r="85" spans="2:109" ht="13.5" x14ac:dyDescent="0.15">
      <c r="DD85" s="396"/>
      <c r="DE85" s="396"/>
    </row>
    <row r="86" spans="2:109" ht="13.5" hidden="1" x14ac:dyDescent="0.15">
      <c r="DD86" s="396"/>
      <c r="DE86" s="396"/>
    </row>
    <row r="87" spans="2:109" ht="13.5" hidden="1" x14ac:dyDescent="0.15">
      <c r="K87" s="399"/>
      <c r="AQ87" s="399"/>
      <c r="BC87" s="399"/>
      <c r="BO87" s="399"/>
      <c r="CA87" s="399"/>
      <c r="CM87" s="399"/>
      <c r="CY87" s="399"/>
      <c r="DD87" s="396"/>
      <c r="DE87" s="396"/>
    </row>
    <row r="88" spans="2:109" ht="13.5" hidden="1" x14ac:dyDescent="0.15">
      <c r="DD88" s="396"/>
      <c r="DE88" s="396"/>
    </row>
    <row r="89" spans="2:109" ht="13.5" hidden="1" x14ac:dyDescent="0.15">
      <c r="DD89" s="396"/>
      <c r="DE89" s="396"/>
    </row>
    <row r="90" spans="2:109" ht="13.5" hidden="1" x14ac:dyDescent="0.15">
      <c r="DD90" s="396"/>
      <c r="DE90" s="396"/>
    </row>
    <row r="91" spans="2:109" ht="13.5" hidden="1" x14ac:dyDescent="0.15">
      <c r="DD91" s="396"/>
      <c r="DE91" s="396"/>
    </row>
    <row r="92" spans="2:109" ht="13.5" hidden="1" customHeight="1" x14ac:dyDescent="0.15">
      <c r="DD92" s="396"/>
      <c r="DE92" s="396"/>
    </row>
    <row r="93" spans="2:109" ht="13.5" hidden="1" customHeight="1" x14ac:dyDescent="0.15">
      <c r="DD93" s="396"/>
      <c r="DE93" s="396"/>
    </row>
    <row r="94" spans="2:109" ht="13.5" hidden="1" customHeight="1" x14ac:dyDescent="0.15">
      <c r="DD94" s="396"/>
      <c r="DE94" s="396"/>
    </row>
    <row r="95" spans="2:109" ht="13.5" hidden="1" customHeight="1" x14ac:dyDescent="0.15">
      <c r="DD95" s="396"/>
      <c r="DE95" s="396"/>
    </row>
    <row r="96" spans="2:109" ht="13.5" hidden="1" customHeight="1" x14ac:dyDescent="0.15">
      <c r="DD96" s="396"/>
      <c r="DE96" s="396"/>
    </row>
    <row r="97" s="396" customFormat="1" ht="13.5" hidden="1" customHeight="1" x14ac:dyDescent="0.15"/>
    <row r="98" s="396" customFormat="1" ht="13.5" hidden="1" customHeight="1" x14ac:dyDescent="0.15"/>
    <row r="99" s="396" customFormat="1" ht="13.5" hidden="1" customHeight="1" x14ac:dyDescent="0.15"/>
    <row r="100" s="396" customFormat="1" ht="13.5" hidden="1" customHeight="1" x14ac:dyDescent="0.15"/>
    <row r="101" s="396" customFormat="1" ht="13.5" hidden="1" customHeight="1" x14ac:dyDescent="0.15"/>
    <row r="102" s="396" customFormat="1" ht="13.5" hidden="1" customHeight="1" x14ac:dyDescent="0.15"/>
    <row r="103" s="396" customFormat="1" ht="13.5" hidden="1" customHeight="1" x14ac:dyDescent="0.15"/>
    <row r="104" s="396" customFormat="1" ht="13.5" hidden="1" customHeight="1" x14ac:dyDescent="0.15"/>
    <row r="105" s="396" customFormat="1" ht="13.5" hidden="1" customHeight="1" x14ac:dyDescent="0.15"/>
    <row r="106" s="396" customFormat="1" ht="13.5" hidden="1" customHeight="1" x14ac:dyDescent="0.15"/>
    <row r="107" s="396" customFormat="1" ht="13.5" hidden="1" customHeight="1" x14ac:dyDescent="0.15"/>
    <row r="108" s="396" customFormat="1" ht="13.5" hidden="1" customHeight="1" x14ac:dyDescent="0.15"/>
    <row r="109" s="396" customFormat="1" ht="13.5" hidden="1" customHeight="1" x14ac:dyDescent="0.15"/>
    <row r="110" s="396" customFormat="1" ht="13.5" hidden="1" customHeight="1" x14ac:dyDescent="0.15"/>
    <row r="111" s="396" customFormat="1" ht="13.5" hidden="1" customHeight="1" x14ac:dyDescent="0.15"/>
    <row r="112" s="396" customFormat="1" ht="13.5" hidden="1" customHeight="1" x14ac:dyDescent="0.15"/>
    <row r="113" s="396" customFormat="1" ht="13.5" hidden="1" customHeight="1" x14ac:dyDescent="0.15"/>
    <row r="114" s="396" customFormat="1" ht="13.5" hidden="1" customHeight="1" x14ac:dyDescent="0.15"/>
    <row r="115" s="396" customFormat="1" ht="13.5" hidden="1" customHeight="1" x14ac:dyDescent="0.15"/>
    <row r="116" s="396" customFormat="1" ht="13.5" hidden="1" customHeight="1" x14ac:dyDescent="0.15"/>
    <row r="117" s="396" customFormat="1" ht="13.5" hidden="1" customHeight="1" x14ac:dyDescent="0.15"/>
    <row r="118" s="396" customFormat="1" ht="13.5" hidden="1" customHeight="1" x14ac:dyDescent="0.15"/>
    <row r="119" s="396" customFormat="1" ht="13.5" hidden="1" customHeight="1" x14ac:dyDescent="0.15"/>
    <row r="120" s="396" customFormat="1" ht="13.5" hidden="1" customHeight="1" x14ac:dyDescent="0.15"/>
    <row r="121" s="396" customFormat="1" ht="13.5" hidden="1" customHeight="1" x14ac:dyDescent="0.15"/>
    <row r="122" s="396" customFormat="1" ht="13.5" hidden="1" customHeight="1" x14ac:dyDescent="0.15"/>
    <row r="123" s="396" customFormat="1" ht="13.5" hidden="1" customHeight="1" x14ac:dyDescent="0.15"/>
    <row r="124" s="396" customFormat="1" ht="13.5" hidden="1" customHeight="1" x14ac:dyDescent="0.15"/>
    <row r="125" s="396" customFormat="1" ht="13.5" hidden="1" customHeight="1" x14ac:dyDescent="0.15"/>
    <row r="126" s="396" customFormat="1" ht="13.5" hidden="1" customHeight="1" x14ac:dyDescent="0.15"/>
    <row r="127" s="396" customFormat="1" ht="13.5" hidden="1" customHeight="1" x14ac:dyDescent="0.15"/>
    <row r="128" s="396" customFormat="1" ht="13.5" hidden="1" customHeight="1" x14ac:dyDescent="0.15"/>
    <row r="129" s="396" customFormat="1" ht="13.5" hidden="1" customHeight="1" x14ac:dyDescent="0.15"/>
    <row r="130" s="396" customFormat="1" ht="13.5" hidden="1" customHeight="1" x14ac:dyDescent="0.15"/>
    <row r="131" s="396" customFormat="1" ht="13.5" hidden="1" customHeight="1" x14ac:dyDescent="0.15"/>
    <row r="132" s="396" customFormat="1" ht="13.5" hidden="1" customHeight="1" x14ac:dyDescent="0.15"/>
    <row r="133" s="396" customFormat="1" ht="13.5" hidden="1" customHeight="1" x14ac:dyDescent="0.15"/>
    <row r="134" s="396" customFormat="1" ht="13.5" hidden="1" customHeight="1" x14ac:dyDescent="0.15"/>
    <row r="135" s="396" customFormat="1" ht="13.5" hidden="1" customHeight="1" x14ac:dyDescent="0.15"/>
    <row r="136" s="396" customFormat="1" ht="13.5" hidden="1" customHeight="1" x14ac:dyDescent="0.15"/>
    <row r="137" s="396" customFormat="1" ht="13.5" hidden="1" customHeight="1" x14ac:dyDescent="0.15"/>
    <row r="138" s="396" customFormat="1" ht="13.5" hidden="1" customHeight="1" x14ac:dyDescent="0.15"/>
    <row r="139" s="396" customFormat="1" ht="13.5" hidden="1" customHeight="1" x14ac:dyDescent="0.15"/>
    <row r="140" s="396" customFormat="1" ht="13.5" hidden="1" customHeight="1" x14ac:dyDescent="0.15"/>
    <row r="141" s="396" customFormat="1" ht="13.5" hidden="1" customHeight="1" x14ac:dyDescent="0.15"/>
    <row r="142" s="396" customFormat="1" ht="13.5" hidden="1" customHeight="1" x14ac:dyDescent="0.15"/>
    <row r="143" s="396" customFormat="1" ht="13.5" hidden="1" customHeight="1" x14ac:dyDescent="0.15"/>
    <row r="144" s="396" customFormat="1" ht="13.5" hidden="1" customHeight="1" x14ac:dyDescent="0.15"/>
    <row r="145" s="396" customFormat="1" ht="13.5" hidden="1" customHeight="1" x14ac:dyDescent="0.15"/>
    <row r="146" s="396" customFormat="1" ht="13.5" hidden="1" customHeight="1" x14ac:dyDescent="0.15"/>
    <row r="147" s="396" customFormat="1" ht="13.5" hidden="1" customHeight="1" x14ac:dyDescent="0.15"/>
    <row r="148" s="396" customFormat="1" ht="13.5" hidden="1" customHeight="1" x14ac:dyDescent="0.15"/>
    <row r="149" s="396" customFormat="1" ht="13.5" hidden="1" customHeight="1" x14ac:dyDescent="0.15"/>
    <row r="150" s="396" customFormat="1" ht="13.5" hidden="1" customHeight="1" x14ac:dyDescent="0.15"/>
    <row r="151" s="396" customFormat="1" ht="13.5" hidden="1" customHeight="1" x14ac:dyDescent="0.15"/>
    <row r="152" s="396" customFormat="1" ht="13.5" hidden="1" customHeight="1" x14ac:dyDescent="0.15"/>
    <row r="153" s="396" customFormat="1" ht="13.5" hidden="1" customHeight="1" x14ac:dyDescent="0.15"/>
    <row r="154" s="396" customFormat="1" ht="13.5" hidden="1" customHeight="1" x14ac:dyDescent="0.15"/>
    <row r="155" s="396" customFormat="1" ht="13.5" hidden="1" customHeight="1" x14ac:dyDescent="0.15"/>
    <row r="156" s="396" customFormat="1" ht="13.5" hidden="1" customHeight="1" x14ac:dyDescent="0.15"/>
    <row r="157" s="396" customFormat="1" ht="13.5" hidden="1" customHeight="1" x14ac:dyDescent="0.15"/>
    <row r="158" s="396" customFormat="1" ht="13.5" hidden="1" customHeight="1" x14ac:dyDescent="0.15"/>
    <row r="159" s="396" customFormat="1" ht="13.5" hidden="1" customHeight="1" x14ac:dyDescent="0.15"/>
    <row r="160" s="396" customFormat="1" ht="13.5" hidden="1" customHeight="1" x14ac:dyDescent="0.15"/>
  </sheetData>
  <sheetProtection algorithmName="SHA-512" hashValue="LzIUHETvlNX2aEONGsTzDpqcCY5BR0eXJUsNiohp0x6xBKOrkqcT07jHsnmUSN3e+CixwHklG7pLlxdCeqDlJg==" saltValue="3/lfTJFXwT2piDM6u2SV7w==" spinCount="100000" sheet="1" objects="1" scenarios="1" formatCells="0"/>
  <dataConsolidate/>
  <mergeCells count="112">
    <mergeCell ref="G77:H80"/>
    <mergeCell ref="I77:J78"/>
    <mergeCell ref="K77:K78"/>
    <mergeCell ref="L77:L78"/>
    <mergeCell ref="M77:M78"/>
    <mergeCell ref="CN79:CU80"/>
    <mergeCell ref="BX79:CE80"/>
    <mergeCell ref="N77:N78"/>
    <mergeCell ref="AN77:BA80"/>
    <mergeCell ref="BB77:BO78"/>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CV55:DC56"/>
    <mergeCell ref="CV72:DC72"/>
    <mergeCell ref="BX72:CE72"/>
    <mergeCell ref="CF72:CM72"/>
    <mergeCell ref="CN72:CU72"/>
    <mergeCell ref="CV57:DC58"/>
    <mergeCell ref="BB75:BO76"/>
    <mergeCell ref="BP75:BW76"/>
    <mergeCell ref="BX75:CE76"/>
    <mergeCell ref="CF75:CM76"/>
    <mergeCell ref="CN75:CU76"/>
    <mergeCell ref="CV75:DC76"/>
    <mergeCell ref="G72:J72"/>
    <mergeCell ref="AN72:BO72"/>
    <mergeCell ref="BP72:BW72"/>
    <mergeCell ref="G73:H76"/>
    <mergeCell ref="I73:J74"/>
    <mergeCell ref="K73:K74"/>
    <mergeCell ref="L73:L74"/>
    <mergeCell ref="M73:M74"/>
    <mergeCell ref="N73:N74"/>
    <mergeCell ref="BX73:CE74"/>
    <mergeCell ref="CF73:CM74"/>
    <mergeCell ref="CN73:CU74"/>
    <mergeCell ref="BX57:CE58"/>
    <mergeCell ref="CF57:CM58"/>
    <mergeCell ref="CN57:CU58"/>
    <mergeCell ref="AN73:BA76"/>
    <mergeCell ref="BB73:BO74"/>
    <mergeCell ref="BP73:BW74"/>
    <mergeCell ref="AN65:DC69"/>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55:CE56"/>
    <mergeCell ref="CF55:CM56"/>
    <mergeCell ref="CN55:CU56"/>
    <mergeCell ref="M55:M56"/>
    <mergeCell ref="N55:N56"/>
    <mergeCell ref="AN55:BA58"/>
    <mergeCell ref="BB55:BO56"/>
    <mergeCell ref="BP55:BW56"/>
    <mergeCell ref="BP57:BW58"/>
    <mergeCell ref="M57:M58"/>
    <mergeCell ref="N57:N58"/>
    <mergeCell ref="BB57:BO58"/>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s>
  <phoneticPr fontId="2"/>
  <printOptions horizontalCentered="1" verticalCentered="1"/>
  <pageMargins left="0" right="0" top="0.19685039370078741" bottom="0.31496062992125984" header="0.39370078740157483" footer="0"/>
  <pageSetup paperSize="8" scale="70"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80" zoomScaleNormal="80" zoomScaleSheetLayoutView="55" workbookViewId="0"/>
  </sheetViews>
  <sheetFormatPr defaultColWidth="0" defaultRowHeight="13.5" customHeight="1" zeroHeight="1" x14ac:dyDescent="0.15"/>
  <cols>
    <col min="1" max="34" width="2.5" style="280" customWidth="1"/>
    <col min="35" max="122" width="2.5" style="279" customWidth="1"/>
    <col min="123" max="16384" width="2.5" style="279" hidden="1"/>
  </cols>
  <sheetData>
    <row r="1" spans="1:34" ht="13.5" customHeight="1" x14ac:dyDescent="0.15">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x14ac:dyDescent="0.15">
      <c r="S2" s="279"/>
      <c r="AH2" s="279"/>
    </row>
    <row r="3" spans="1:34" x14ac:dyDescent="0.15">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x14ac:dyDescent="0.15"/>
    <row r="5" spans="1:34" x14ac:dyDescent="0.15"/>
    <row r="6" spans="1:34" x14ac:dyDescent="0.15"/>
    <row r="7" spans="1:34" x14ac:dyDescent="0.15"/>
    <row r="8" spans="1:34" x14ac:dyDescent="0.15"/>
    <row r="9" spans="1:34" x14ac:dyDescent="0.15">
      <c r="AH9" s="279"/>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79"/>
    </row>
    <row r="18" spans="12:34" x14ac:dyDescent="0.15"/>
    <row r="19" spans="12:34" x14ac:dyDescent="0.15"/>
    <row r="20" spans="12:34" x14ac:dyDescent="0.15">
      <c r="AH20" s="279"/>
    </row>
    <row r="21" spans="12:34" x14ac:dyDescent="0.15">
      <c r="AH21" s="279"/>
    </row>
    <row r="22" spans="12:34" x14ac:dyDescent="0.15"/>
    <row r="23" spans="12:34" x14ac:dyDescent="0.15"/>
    <row r="24" spans="12:34" x14ac:dyDescent="0.15">
      <c r="Q24" s="279"/>
    </row>
    <row r="25" spans="12:34" x14ac:dyDescent="0.15"/>
    <row r="26" spans="12:34" x14ac:dyDescent="0.15"/>
    <row r="27" spans="12:34" x14ac:dyDescent="0.15"/>
    <row r="28" spans="12:34" x14ac:dyDescent="0.15">
      <c r="T28" s="279"/>
      <c r="AH28" s="279"/>
    </row>
    <row r="29" spans="12:34" x14ac:dyDescent="0.15">
      <c r="U29" s="279"/>
    </row>
    <row r="30" spans="12:34" x14ac:dyDescent="0.15"/>
    <row r="31" spans="12:34" x14ac:dyDescent="0.15">
      <c r="Q31" s="279"/>
    </row>
    <row r="32" spans="12:34" x14ac:dyDescent="0.15">
      <c r="L32" s="279"/>
    </row>
    <row r="33" spans="2:34" x14ac:dyDescent="0.15">
      <c r="C33" s="279"/>
      <c r="E33" s="279"/>
      <c r="G33" s="279"/>
      <c r="I33" s="279"/>
      <c r="X33" s="279"/>
    </row>
    <row r="34" spans="2:34" x14ac:dyDescent="0.15">
      <c r="B34" s="279"/>
      <c r="O34" s="279"/>
      <c r="P34" s="279"/>
      <c r="R34" s="279"/>
      <c r="T34" s="279"/>
    </row>
    <row r="35" spans="2:34" x14ac:dyDescent="0.15">
      <c r="D35" s="279"/>
      <c r="U35" s="279"/>
      <c r="W35" s="279"/>
      <c r="AC35" s="279"/>
      <c r="AD35" s="279"/>
      <c r="AE35" s="279"/>
      <c r="AF35" s="279"/>
      <c r="AG35" s="279"/>
      <c r="AH35" s="279"/>
    </row>
    <row r="36" spans="2:34" x14ac:dyDescent="0.15">
      <c r="H36" s="279"/>
      <c r="J36" s="279"/>
      <c r="K36" s="279"/>
      <c r="M36" s="279"/>
      <c r="V36" s="279"/>
      <c r="Y36" s="279"/>
      <c r="Z36" s="279"/>
      <c r="AA36" s="279"/>
      <c r="AB36" s="279"/>
      <c r="AC36" s="279"/>
      <c r="AD36" s="279"/>
      <c r="AE36" s="279"/>
      <c r="AF36" s="279"/>
      <c r="AG36" s="279"/>
      <c r="AH36" s="279"/>
    </row>
    <row r="37" spans="2:34" x14ac:dyDescent="0.15">
      <c r="AH37" s="279"/>
    </row>
    <row r="38" spans="2:34" x14ac:dyDescent="0.15">
      <c r="AG38" s="279"/>
      <c r="AH38" s="279"/>
    </row>
    <row r="39" spans="2:34" x14ac:dyDescent="0.15"/>
    <row r="40" spans="2:34" x14ac:dyDescent="0.15">
      <c r="X40" s="279"/>
    </row>
    <row r="41" spans="2:34" x14ac:dyDescent="0.15">
      <c r="R41" s="279"/>
    </row>
    <row r="42" spans="2:34" x14ac:dyDescent="0.15">
      <c r="W42" s="279"/>
    </row>
    <row r="43" spans="2:34" x14ac:dyDescent="0.15">
      <c r="V43" s="279"/>
      <c r="Y43" s="279"/>
      <c r="Z43" s="279"/>
      <c r="AA43" s="279"/>
      <c r="AB43" s="279"/>
      <c r="AC43" s="279"/>
      <c r="AD43" s="279"/>
      <c r="AE43" s="279"/>
      <c r="AF43" s="279"/>
      <c r="AG43" s="279"/>
      <c r="AH43" s="279"/>
    </row>
    <row r="44" spans="2:34" x14ac:dyDescent="0.15">
      <c r="AH44" s="279"/>
    </row>
    <row r="45" spans="2:34" x14ac:dyDescent="0.15">
      <c r="X45" s="279"/>
    </row>
    <row r="46" spans="2:34" x14ac:dyDescent="0.15"/>
    <row r="47" spans="2:34" x14ac:dyDescent="0.15"/>
    <row r="48" spans="2:34" x14ac:dyDescent="0.15">
      <c r="U48" s="279"/>
      <c r="V48" s="279"/>
      <c r="W48" s="279"/>
      <c r="Y48" s="279"/>
      <c r="Z48" s="279"/>
      <c r="AA48" s="279"/>
      <c r="AB48" s="279"/>
      <c r="AC48" s="279"/>
      <c r="AD48" s="279"/>
      <c r="AE48" s="279"/>
      <c r="AF48" s="279"/>
      <c r="AG48" s="279"/>
      <c r="AH48" s="279"/>
    </row>
    <row r="49" spans="28:34" x14ac:dyDescent="0.15"/>
    <row r="50" spans="28:34" x14ac:dyDescent="0.15">
      <c r="AE50" s="279"/>
      <c r="AF50" s="279"/>
      <c r="AG50" s="279"/>
      <c r="AH50" s="279"/>
    </row>
    <row r="51" spans="28:34" x14ac:dyDescent="0.15">
      <c r="AC51" s="279"/>
      <c r="AD51" s="279"/>
      <c r="AE51" s="279"/>
      <c r="AF51" s="279"/>
      <c r="AG51" s="279"/>
      <c r="AH51" s="279"/>
    </row>
    <row r="52" spans="28:34" x14ac:dyDescent="0.15"/>
    <row r="53" spans="28:34" x14ac:dyDescent="0.15">
      <c r="AF53" s="279"/>
      <c r="AG53" s="279"/>
      <c r="AH53" s="279"/>
    </row>
    <row r="54" spans="28:34" x14ac:dyDescent="0.15">
      <c r="AH54" s="279"/>
    </row>
    <row r="55" spans="28:34" x14ac:dyDescent="0.15"/>
    <row r="56" spans="28:34" x14ac:dyDescent="0.15">
      <c r="AB56" s="279"/>
      <c r="AC56" s="279"/>
      <c r="AD56" s="279"/>
      <c r="AE56" s="279"/>
      <c r="AF56" s="279"/>
      <c r="AG56" s="279"/>
      <c r="AH56" s="279"/>
    </row>
    <row r="57" spans="28:34" x14ac:dyDescent="0.15">
      <c r="AH57" s="279"/>
    </row>
    <row r="58" spans="28:34" x14ac:dyDescent="0.15">
      <c r="AH58" s="279"/>
    </row>
    <row r="59" spans="28:34" x14ac:dyDescent="0.15"/>
    <row r="60" spans="28:34" x14ac:dyDescent="0.15"/>
    <row r="61" spans="28:34" x14ac:dyDescent="0.15"/>
    <row r="62" spans="28:34" x14ac:dyDescent="0.15"/>
    <row r="63" spans="28:34" x14ac:dyDescent="0.15">
      <c r="AH63" s="279"/>
    </row>
    <row r="64" spans="28:34" x14ac:dyDescent="0.15">
      <c r="AG64" s="279"/>
      <c r="AH64" s="279"/>
    </row>
    <row r="65" spans="28:34" x14ac:dyDescent="0.15"/>
    <row r="66" spans="28:34" x14ac:dyDescent="0.15"/>
    <row r="67" spans="28:34" x14ac:dyDescent="0.15"/>
    <row r="68" spans="28:34" x14ac:dyDescent="0.15">
      <c r="AB68" s="279"/>
      <c r="AC68" s="279"/>
      <c r="AD68" s="279"/>
      <c r="AE68" s="279"/>
      <c r="AF68" s="279"/>
      <c r="AG68" s="279"/>
      <c r="AH68" s="279"/>
    </row>
    <row r="69" spans="28:34" x14ac:dyDescent="0.15">
      <c r="AF69" s="279"/>
      <c r="AG69" s="279"/>
      <c r="AH69" s="279"/>
    </row>
    <row r="70" spans="28:34" x14ac:dyDescent="0.15"/>
    <row r="71" spans="28:34" x14ac:dyDescent="0.15"/>
    <row r="72" spans="28:34" x14ac:dyDescent="0.15"/>
    <row r="73" spans="28:34" x14ac:dyDescent="0.15"/>
    <row r="74" spans="28:34" x14ac:dyDescent="0.15"/>
    <row r="75" spans="28:34" x14ac:dyDescent="0.15">
      <c r="AH75" s="279"/>
    </row>
    <row r="76" spans="28:34" x14ac:dyDescent="0.15">
      <c r="AF76" s="279"/>
      <c r="AG76" s="279"/>
      <c r="AH76" s="279"/>
    </row>
    <row r="77" spans="28:34" x14ac:dyDescent="0.15">
      <c r="AG77" s="279"/>
      <c r="AH77" s="279"/>
    </row>
    <row r="78" spans="28:34" x14ac:dyDescent="0.15"/>
    <row r="79" spans="28:34" x14ac:dyDescent="0.15"/>
    <row r="80" spans="28:34" x14ac:dyDescent="0.15"/>
    <row r="81" spans="25:34" x14ac:dyDescent="0.15"/>
    <row r="82" spans="25:34" x14ac:dyDescent="0.15">
      <c r="Y82" s="279"/>
    </row>
    <row r="83" spans="25:34" x14ac:dyDescent="0.15">
      <c r="Y83" s="279"/>
      <c r="Z83" s="279"/>
      <c r="AA83" s="279"/>
      <c r="AB83" s="279"/>
      <c r="AC83" s="279"/>
      <c r="AD83" s="279"/>
      <c r="AE83" s="279"/>
      <c r="AF83" s="279"/>
      <c r="AG83" s="279"/>
      <c r="AH83" s="279"/>
    </row>
    <row r="84" spans="25:34" x14ac:dyDescent="0.15"/>
    <row r="85" spans="25:34" x14ac:dyDescent="0.15"/>
    <row r="86" spans="25:34" x14ac:dyDescent="0.15"/>
    <row r="87" spans="25:34" x14ac:dyDescent="0.15"/>
    <row r="88" spans="25:34" x14ac:dyDescent="0.15">
      <c r="AH88" s="279"/>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79"/>
      <c r="AG94" s="279"/>
      <c r="AH94" s="279"/>
    </row>
    <row r="95" spans="25:34" ht="13.5" customHeight="1" x14ac:dyDescent="0.15">
      <c r="AH95" s="279"/>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79"/>
    </row>
    <row r="102" spans="33:34" ht="13.5" customHeight="1" x14ac:dyDescent="0.15"/>
    <row r="103" spans="33:34" ht="13.5" customHeight="1" x14ac:dyDescent="0.15"/>
    <row r="104" spans="33:34" ht="13.5" customHeight="1" x14ac:dyDescent="0.15">
      <c r="AG104" s="279"/>
      <c r="AH104" s="279"/>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79"/>
    </row>
    <row r="117" spans="34:122" ht="13.5" customHeight="1" x14ac:dyDescent="0.15"/>
    <row r="118" spans="34:122" ht="13.5" customHeight="1" x14ac:dyDescent="0.15"/>
    <row r="119" spans="34:122" ht="13.5" customHeight="1" x14ac:dyDescent="0.15"/>
    <row r="120" spans="34:122" ht="13.5" customHeight="1" x14ac:dyDescent="0.15">
      <c r="AH120" s="279"/>
    </row>
    <row r="121" spans="34:122" ht="13.5" customHeight="1" x14ac:dyDescent="0.15">
      <c r="AH121" s="279"/>
    </row>
    <row r="122" spans="34:122" ht="13.5" customHeight="1" x14ac:dyDescent="0.15"/>
    <row r="123" spans="34:122" ht="13.5" customHeight="1" x14ac:dyDescent="0.15"/>
    <row r="124" spans="34:122" ht="13.5" customHeight="1" x14ac:dyDescent="0.15"/>
    <row r="125" spans="34:122" ht="13.5" customHeight="1" x14ac:dyDescent="0.15">
      <c r="DR125" s="279" t="s">
        <v>0</v>
      </c>
    </row>
  </sheetData>
  <sheetProtection algorithmName="SHA-512" hashValue="xYW3ETcVPOQdMKdLSrjK4xHgMFKyzDncfsq1jttCOXYBKu5yO7w8t0SRd9haamquNUtAszXP7MyRUUkVk0YScw==" saltValue="OMdjxT2dNIDkDw0KeR31Ag=="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80" zoomScaleNormal="80" zoomScaleSheetLayoutView="55" workbookViewId="0"/>
  </sheetViews>
  <sheetFormatPr defaultColWidth="0" defaultRowHeight="13.5" customHeight="1" zeroHeight="1" x14ac:dyDescent="0.15"/>
  <cols>
    <col min="1" max="34" width="2.5" style="280" customWidth="1"/>
    <col min="35" max="122" width="2.5" style="279" customWidth="1"/>
    <col min="123" max="16384" width="2.5" style="279" hidden="1"/>
  </cols>
  <sheetData>
    <row r="1" spans="1:34" ht="13.5" customHeight="1" x14ac:dyDescent="0.15">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x14ac:dyDescent="0.15">
      <c r="S2" s="279"/>
      <c r="AH2" s="279"/>
    </row>
    <row r="3" spans="1:34" x14ac:dyDescent="0.15">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x14ac:dyDescent="0.15"/>
    <row r="5" spans="1:34" x14ac:dyDescent="0.15"/>
    <row r="6" spans="1:34" x14ac:dyDescent="0.15"/>
    <row r="7" spans="1:34" x14ac:dyDescent="0.15"/>
    <row r="8" spans="1:34" x14ac:dyDescent="0.15"/>
    <row r="9" spans="1:34" x14ac:dyDescent="0.15">
      <c r="AH9" s="279"/>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79"/>
    </row>
    <row r="18" spans="12:34" x14ac:dyDescent="0.15"/>
    <row r="19" spans="12:34" x14ac:dyDescent="0.15"/>
    <row r="20" spans="12:34" x14ac:dyDescent="0.15">
      <c r="AH20" s="279"/>
    </row>
    <row r="21" spans="12:34" x14ac:dyDescent="0.15">
      <c r="AH21" s="279"/>
    </row>
    <row r="22" spans="12:34" x14ac:dyDescent="0.15"/>
    <row r="23" spans="12:34" x14ac:dyDescent="0.15"/>
    <row r="24" spans="12:34" x14ac:dyDescent="0.15">
      <c r="Q24" s="279"/>
    </row>
    <row r="25" spans="12:34" x14ac:dyDescent="0.15"/>
    <row r="26" spans="12:34" x14ac:dyDescent="0.15"/>
    <row r="27" spans="12:34" x14ac:dyDescent="0.15"/>
    <row r="28" spans="12:34" x14ac:dyDescent="0.15">
      <c r="T28" s="279"/>
      <c r="AH28" s="279"/>
    </row>
    <row r="29" spans="12:34" x14ac:dyDescent="0.15">
      <c r="U29" s="279"/>
    </row>
    <row r="30" spans="12:34" x14ac:dyDescent="0.15"/>
    <row r="31" spans="12:34" x14ac:dyDescent="0.15">
      <c r="Q31" s="279"/>
      <c r="X31" s="279"/>
    </row>
    <row r="32" spans="12:34" x14ac:dyDescent="0.15">
      <c r="L32" s="279"/>
    </row>
    <row r="33" spans="2:34" x14ac:dyDescent="0.15">
      <c r="C33" s="279"/>
      <c r="E33" s="279"/>
      <c r="G33" s="279"/>
      <c r="I33" s="279"/>
    </row>
    <row r="34" spans="2:34" x14ac:dyDescent="0.15">
      <c r="B34" s="279"/>
      <c r="O34" s="279"/>
      <c r="P34" s="279"/>
      <c r="R34" s="279"/>
      <c r="T34" s="279"/>
    </row>
    <row r="35" spans="2:34" x14ac:dyDescent="0.15">
      <c r="D35" s="279"/>
      <c r="U35" s="279"/>
      <c r="W35" s="279"/>
      <c r="AC35" s="279"/>
      <c r="AD35" s="279"/>
      <c r="AE35" s="279"/>
      <c r="AF35" s="279"/>
      <c r="AG35" s="279"/>
      <c r="AH35" s="279"/>
    </row>
    <row r="36" spans="2:34" x14ac:dyDescent="0.15">
      <c r="H36" s="279"/>
      <c r="J36" s="279"/>
      <c r="K36" s="279"/>
      <c r="M36" s="279"/>
      <c r="V36" s="279"/>
      <c r="Y36" s="279"/>
      <c r="Z36" s="279"/>
      <c r="AA36" s="279"/>
      <c r="AB36" s="279"/>
      <c r="AC36" s="279"/>
      <c r="AD36" s="279"/>
      <c r="AE36" s="279"/>
      <c r="AF36" s="279"/>
      <c r="AG36" s="279"/>
      <c r="AH36" s="279"/>
    </row>
    <row r="37" spans="2:34" x14ac:dyDescent="0.15">
      <c r="AH37" s="279"/>
    </row>
    <row r="38" spans="2:34" x14ac:dyDescent="0.15">
      <c r="X38" s="279"/>
      <c r="AG38" s="279"/>
      <c r="AH38" s="279"/>
    </row>
    <row r="39" spans="2:34" x14ac:dyDescent="0.15"/>
    <row r="40" spans="2:34" x14ac:dyDescent="0.15"/>
    <row r="41" spans="2:34" x14ac:dyDescent="0.15">
      <c r="R41" s="279"/>
    </row>
    <row r="42" spans="2:34" x14ac:dyDescent="0.15">
      <c r="W42" s="279"/>
    </row>
    <row r="43" spans="2:34" x14ac:dyDescent="0.15">
      <c r="V43" s="279"/>
      <c r="X43" s="279"/>
      <c r="Y43" s="279"/>
      <c r="Z43" s="279"/>
      <c r="AA43" s="279"/>
      <c r="AB43" s="279"/>
      <c r="AC43" s="279"/>
      <c r="AD43" s="279"/>
      <c r="AE43" s="279"/>
      <c r="AF43" s="279"/>
      <c r="AG43" s="279"/>
      <c r="AH43" s="279"/>
    </row>
    <row r="44" spans="2:34" x14ac:dyDescent="0.15">
      <c r="AH44" s="279"/>
    </row>
    <row r="45" spans="2:34" x14ac:dyDescent="0.15"/>
    <row r="46" spans="2:34" x14ac:dyDescent="0.15"/>
    <row r="47" spans="2:34" x14ac:dyDescent="0.15"/>
    <row r="48" spans="2:34" x14ac:dyDescent="0.15">
      <c r="U48" s="279"/>
      <c r="V48" s="279"/>
      <c r="W48" s="279"/>
      <c r="Y48" s="279"/>
      <c r="Z48" s="279"/>
      <c r="AA48" s="279"/>
      <c r="AB48" s="279"/>
      <c r="AC48" s="279"/>
      <c r="AD48" s="279"/>
      <c r="AE48" s="279"/>
      <c r="AF48" s="279"/>
      <c r="AG48" s="279"/>
      <c r="AH48" s="279"/>
    </row>
    <row r="49" spans="28:34" x14ac:dyDescent="0.15"/>
    <row r="50" spans="28:34" x14ac:dyDescent="0.15">
      <c r="AE50" s="279"/>
      <c r="AF50" s="279"/>
      <c r="AG50" s="279"/>
      <c r="AH50" s="279"/>
    </row>
    <row r="51" spans="28:34" x14ac:dyDescent="0.15">
      <c r="AC51" s="279"/>
      <c r="AD51" s="279"/>
      <c r="AE51" s="279"/>
      <c r="AF51" s="279"/>
      <c r="AG51" s="279"/>
      <c r="AH51" s="279"/>
    </row>
    <row r="52" spans="28:34" x14ac:dyDescent="0.15"/>
    <row r="53" spans="28:34" x14ac:dyDescent="0.15">
      <c r="AF53" s="279"/>
      <c r="AG53" s="279"/>
      <c r="AH53" s="279"/>
    </row>
    <row r="54" spans="28:34" x14ac:dyDescent="0.15">
      <c r="AH54" s="279"/>
    </row>
    <row r="55" spans="28:34" x14ac:dyDescent="0.15"/>
    <row r="56" spans="28:34" x14ac:dyDescent="0.15">
      <c r="AB56" s="279"/>
      <c r="AC56" s="279"/>
      <c r="AD56" s="279"/>
      <c r="AE56" s="279"/>
      <c r="AF56" s="279"/>
      <c r="AG56" s="279"/>
      <c r="AH56" s="279"/>
    </row>
    <row r="57" spans="28:34" x14ac:dyDescent="0.15">
      <c r="AH57" s="279"/>
    </row>
    <row r="58" spans="28:34" x14ac:dyDescent="0.15">
      <c r="AH58" s="279"/>
    </row>
    <row r="59" spans="28:34" x14ac:dyDescent="0.15"/>
    <row r="60" spans="28:34" x14ac:dyDescent="0.15"/>
    <row r="61" spans="28:34" x14ac:dyDescent="0.15"/>
    <row r="62" spans="28:34" x14ac:dyDescent="0.15"/>
    <row r="63" spans="28:34" x14ac:dyDescent="0.15">
      <c r="AH63" s="279"/>
    </row>
    <row r="64" spans="28:34" x14ac:dyDescent="0.15">
      <c r="AG64" s="279"/>
      <c r="AH64" s="279"/>
    </row>
    <row r="65" spans="28:34" x14ac:dyDescent="0.15"/>
    <row r="66" spans="28:34" x14ac:dyDescent="0.15"/>
    <row r="67" spans="28:34" x14ac:dyDescent="0.15"/>
    <row r="68" spans="28:34" x14ac:dyDescent="0.15">
      <c r="AB68" s="279"/>
      <c r="AC68" s="279"/>
      <c r="AD68" s="279"/>
      <c r="AE68" s="279"/>
      <c r="AF68" s="279"/>
      <c r="AG68" s="279"/>
      <c r="AH68" s="279"/>
    </row>
    <row r="69" spans="28:34" x14ac:dyDescent="0.15">
      <c r="AF69" s="279"/>
      <c r="AG69" s="279"/>
      <c r="AH69" s="279"/>
    </row>
    <row r="70" spans="28:34" x14ac:dyDescent="0.15"/>
    <row r="71" spans="28:34" x14ac:dyDescent="0.15"/>
    <row r="72" spans="28:34" x14ac:dyDescent="0.15"/>
    <row r="73" spans="28:34" x14ac:dyDescent="0.15"/>
    <row r="74" spans="28:34" x14ac:dyDescent="0.15"/>
    <row r="75" spans="28:34" x14ac:dyDescent="0.15">
      <c r="AH75" s="279"/>
    </row>
    <row r="76" spans="28:34" x14ac:dyDescent="0.15">
      <c r="AF76" s="279"/>
      <c r="AG76" s="279"/>
      <c r="AH76" s="279"/>
    </row>
    <row r="77" spans="28:34" x14ac:dyDescent="0.15">
      <c r="AG77" s="279"/>
      <c r="AH77" s="279"/>
    </row>
    <row r="78" spans="28:34" x14ac:dyDescent="0.15"/>
    <row r="79" spans="28:34" x14ac:dyDescent="0.15"/>
    <row r="80" spans="28:34" x14ac:dyDescent="0.15"/>
    <row r="81" spans="25:34" x14ac:dyDescent="0.15"/>
    <row r="82" spans="25:34" x14ac:dyDescent="0.15">
      <c r="Y82" s="279"/>
    </row>
    <row r="83" spans="25:34" x14ac:dyDescent="0.15">
      <c r="Y83" s="279"/>
      <c r="Z83" s="279"/>
      <c r="AA83" s="279"/>
      <c r="AB83" s="279"/>
      <c r="AC83" s="279"/>
      <c r="AD83" s="279"/>
      <c r="AE83" s="279"/>
      <c r="AF83" s="279"/>
      <c r="AG83" s="279"/>
      <c r="AH83" s="279"/>
    </row>
    <row r="84" spans="25:34" x14ac:dyDescent="0.15"/>
    <row r="85" spans="25:34" x14ac:dyDescent="0.15"/>
    <row r="86" spans="25:34" x14ac:dyDescent="0.15"/>
    <row r="87" spans="25:34" x14ac:dyDescent="0.15"/>
    <row r="88" spans="25:34" x14ac:dyDescent="0.15">
      <c r="AH88" s="279"/>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79"/>
      <c r="AG94" s="279"/>
      <c r="AH94" s="279"/>
    </row>
    <row r="95" spans="25:34" ht="13.5" customHeight="1" x14ac:dyDescent="0.15">
      <c r="AH95" s="279"/>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79"/>
    </row>
    <row r="102" spans="33:34" ht="13.5" customHeight="1" x14ac:dyDescent="0.15"/>
    <row r="103" spans="33:34" ht="13.5" customHeight="1" x14ac:dyDescent="0.15"/>
    <row r="104" spans="33:34" ht="13.5" customHeight="1" x14ac:dyDescent="0.15">
      <c r="AG104" s="279"/>
      <c r="AH104" s="279"/>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79"/>
    </row>
    <row r="117" spans="34:122" ht="13.5" customHeight="1" x14ac:dyDescent="0.15"/>
    <row r="118" spans="34:122" ht="13.5" customHeight="1" x14ac:dyDescent="0.15"/>
    <row r="119" spans="34:122" ht="13.5" customHeight="1" x14ac:dyDescent="0.15"/>
    <row r="120" spans="34:122" ht="13.5" customHeight="1" x14ac:dyDescent="0.15">
      <c r="AH120" s="279"/>
    </row>
    <row r="121" spans="34:122" ht="13.5" customHeight="1" x14ac:dyDescent="0.15">
      <c r="AH121" s="279"/>
    </row>
    <row r="122" spans="34:122" ht="13.5" customHeight="1" x14ac:dyDescent="0.15"/>
    <row r="123" spans="34:122" ht="13.5" customHeight="1" x14ac:dyDescent="0.15"/>
    <row r="124" spans="34:122" ht="13.5" customHeight="1" x14ac:dyDescent="0.15">
      <c r="AH124" s="279"/>
    </row>
    <row r="125" spans="34:122" ht="13.5" customHeight="1" x14ac:dyDescent="0.15">
      <c r="DR125" s="279" t="s">
        <v>0</v>
      </c>
    </row>
  </sheetData>
  <sheetProtection algorithmName="SHA-512" hashValue="RTVgUkgpJsylKiX9Sbf3jAGf5C7BqfhW6FpQOQfd7yBZMWMpacbOjfIPod5pScKf3pOvRtQyx+xCekQaR6Om/w==" saltValue="phHelMQmZJIYukdPSPgwjg=="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heet"/>
  <dimension ref="A1:P74"/>
  <sheetViews>
    <sheetView workbookViewId="0"/>
  </sheetViews>
  <sheetFormatPr defaultColWidth="11.125" defaultRowHeight="13.5" x14ac:dyDescent="0.15"/>
  <cols>
    <col min="1" max="1" width="45.875" style="122" customWidth="1"/>
    <col min="2" max="8" width="13.375" style="122" customWidth="1"/>
    <col min="9" max="16384" width="11.125" style="122"/>
  </cols>
  <sheetData>
    <row r="1" spans="1:8" x14ac:dyDescent="0.15">
      <c r="A1" s="116"/>
      <c r="B1" s="117"/>
      <c r="C1" s="118"/>
      <c r="D1" s="119"/>
      <c r="E1" s="120"/>
      <c r="F1" s="120"/>
      <c r="G1" s="120"/>
      <c r="H1" s="121"/>
    </row>
    <row r="2" spans="1:8" x14ac:dyDescent="0.15">
      <c r="A2" s="123"/>
      <c r="B2" s="124"/>
      <c r="C2" s="125"/>
      <c r="D2" s="126" t="s">
        <v>49</v>
      </c>
      <c r="E2" s="127"/>
      <c r="F2" s="128" t="s">
        <v>50</v>
      </c>
      <c r="G2" s="129"/>
      <c r="H2" s="130"/>
    </row>
    <row r="3" spans="1:8" x14ac:dyDescent="0.15">
      <c r="A3" s="126" t="s">
        <v>527</v>
      </c>
      <c r="B3" s="131"/>
      <c r="C3" s="132"/>
      <c r="D3" s="133">
        <v>61465</v>
      </c>
      <c r="E3" s="134"/>
      <c r="F3" s="135">
        <v>72635</v>
      </c>
      <c r="G3" s="136"/>
      <c r="H3" s="137"/>
    </row>
    <row r="4" spans="1:8" x14ac:dyDescent="0.15">
      <c r="A4" s="138"/>
      <c r="B4" s="139"/>
      <c r="C4" s="140"/>
      <c r="D4" s="141">
        <v>28446</v>
      </c>
      <c r="E4" s="142"/>
      <c r="F4" s="143">
        <v>18276</v>
      </c>
      <c r="G4" s="144"/>
      <c r="H4" s="145"/>
    </row>
    <row r="5" spans="1:8" x14ac:dyDescent="0.15">
      <c r="A5" s="126" t="s">
        <v>529</v>
      </c>
      <c r="B5" s="131"/>
      <c r="C5" s="132"/>
      <c r="D5" s="133">
        <v>57880</v>
      </c>
      <c r="E5" s="134"/>
      <c r="F5" s="135">
        <v>77936</v>
      </c>
      <c r="G5" s="136"/>
      <c r="H5" s="137"/>
    </row>
    <row r="6" spans="1:8" x14ac:dyDescent="0.15">
      <c r="A6" s="138"/>
      <c r="B6" s="139"/>
      <c r="C6" s="140"/>
      <c r="D6" s="141">
        <v>19449</v>
      </c>
      <c r="E6" s="142"/>
      <c r="F6" s="143">
        <v>19401</v>
      </c>
      <c r="G6" s="144"/>
      <c r="H6" s="145"/>
    </row>
    <row r="7" spans="1:8" x14ac:dyDescent="0.15">
      <c r="A7" s="126" t="s">
        <v>530</v>
      </c>
      <c r="B7" s="131"/>
      <c r="C7" s="132"/>
      <c r="D7" s="133">
        <v>59053</v>
      </c>
      <c r="E7" s="134"/>
      <c r="F7" s="135">
        <v>82531</v>
      </c>
      <c r="G7" s="136"/>
      <c r="H7" s="137"/>
    </row>
    <row r="8" spans="1:8" x14ac:dyDescent="0.15">
      <c r="A8" s="138"/>
      <c r="B8" s="139"/>
      <c r="C8" s="140"/>
      <c r="D8" s="141">
        <v>20487</v>
      </c>
      <c r="E8" s="142"/>
      <c r="F8" s="143">
        <v>19102</v>
      </c>
      <c r="G8" s="144"/>
      <c r="H8" s="145"/>
    </row>
    <row r="9" spans="1:8" x14ac:dyDescent="0.15">
      <c r="A9" s="126" t="s">
        <v>531</v>
      </c>
      <c r="B9" s="131"/>
      <c r="C9" s="132"/>
      <c r="D9" s="133">
        <v>63419</v>
      </c>
      <c r="E9" s="134"/>
      <c r="F9" s="135">
        <v>91743</v>
      </c>
      <c r="G9" s="136"/>
      <c r="H9" s="137"/>
    </row>
    <row r="10" spans="1:8" x14ac:dyDescent="0.15">
      <c r="A10" s="138"/>
      <c r="B10" s="139"/>
      <c r="C10" s="140"/>
      <c r="D10" s="141">
        <v>21544</v>
      </c>
      <c r="E10" s="142"/>
      <c r="F10" s="143">
        <v>21872</v>
      </c>
      <c r="G10" s="144"/>
      <c r="H10" s="145"/>
    </row>
    <row r="11" spans="1:8" x14ac:dyDescent="0.15">
      <c r="A11" s="126" t="s">
        <v>532</v>
      </c>
      <c r="B11" s="131"/>
      <c r="C11" s="132"/>
      <c r="D11" s="133">
        <v>67962</v>
      </c>
      <c r="E11" s="134"/>
      <c r="F11" s="135">
        <v>95429</v>
      </c>
      <c r="G11" s="136"/>
      <c r="H11" s="137"/>
    </row>
    <row r="12" spans="1:8" x14ac:dyDescent="0.15">
      <c r="A12" s="138"/>
      <c r="B12" s="139"/>
      <c r="C12" s="146"/>
      <c r="D12" s="141">
        <v>18525</v>
      </c>
      <c r="E12" s="142"/>
      <c r="F12" s="143">
        <v>19371</v>
      </c>
      <c r="G12" s="144"/>
      <c r="H12" s="145"/>
    </row>
    <row r="13" spans="1:8" x14ac:dyDescent="0.15">
      <c r="A13" s="126"/>
      <c r="B13" s="131"/>
      <c r="C13" s="147"/>
      <c r="D13" s="148">
        <v>61956</v>
      </c>
      <c r="E13" s="149"/>
      <c r="F13" s="150">
        <v>84055</v>
      </c>
      <c r="G13" s="151"/>
      <c r="H13" s="137"/>
    </row>
    <row r="14" spans="1:8" x14ac:dyDescent="0.15">
      <c r="A14" s="138"/>
      <c r="B14" s="139"/>
      <c r="C14" s="140"/>
      <c r="D14" s="141">
        <v>21690</v>
      </c>
      <c r="E14" s="142"/>
      <c r="F14" s="143">
        <v>19604</v>
      </c>
      <c r="G14" s="144"/>
      <c r="H14" s="145"/>
    </row>
    <row r="17" spans="1:11" x14ac:dyDescent="0.15">
      <c r="A17" s="122" t="s">
        <v>51</v>
      </c>
    </row>
    <row r="18" spans="1:11" x14ac:dyDescent="0.15">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15">
      <c r="A19" s="152" t="s">
        <v>52</v>
      </c>
      <c r="B19" s="152">
        <f>ROUND(VALUE(SUBSTITUTE(実質収支比率等に係る経年分析!F$48,"▲","-")),2)</f>
        <v>2.35</v>
      </c>
      <c r="C19" s="152">
        <f>ROUND(VALUE(SUBSTITUTE(実質収支比率等に係る経年分析!G$48,"▲","-")),2)</f>
        <v>1.96</v>
      </c>
      <c r="D19" s="152">
        <f>ROUND(VALUE(SUBSTITUTE(実質収支比率等に係る経年分析!H$48,"▲","-")),2)</f>
        <v>1.68</v>
      </c>
      <c r="E19" s="152">
        <f>ROUND(VALUE(SUBSTITUTE(実質収支比率等に係る経年分析!I$48,"▲","-")),2)</f>
        <v>2.0299999999999998</v>
      </c>
      <c r="F19" s="152">
        <f>ROUND(VALUE(SUBSTITUTE(実質収支比率等に係る経年分析!J$48,"▲","-")),2)</f>
        <v>3.74</v>
      </c>
    </row>
    <row r="20" spans="1:11" x14ac:dyDescent="0.15">
      <c r="A20" s="152" t="s">
        <v>53</v>
      </c>
      <c r="B20" s="152">
        <f>ROUND(VALUE(SUBSTITUTE(実質収支比率等に係る経年分析!F$47,"▲","-")),2)</f>
        <v>6.07</v>
      </c>
      <c r="C20" s="152">
        <f>ROUND(VALUE(SUBSTITUTE(実質収支比率等に係る経年分析!G$47,"▲","-")),2)</f>
        <v>6.51</v>
      </c>
      <c r="D20" s="152">
        <f>ROUND(VALUE(SUBSTITUTE(実質収支比率等に係る経年分析!H$47,"▲","-")),2)</f>
        <v>4.8600000000000003</v>
      </c>
      <c r="E20" s="152">
        <f>ROUND(VALUE(SUBSTITUTE(実質収支比率等に係る経年分析!I$47,"▲","-")),2)</f>
        <v>4.74</v>
      </c>
      <c r="F20" s="152">
        <f>ROUND(VALUE(SUBSTITUTE(実質収支比率等に係る経年分析!J$47,"▲","-")),2)</f>
        <v>4.62</v>
      </c>
    </row>
    <row r="21" spans="1:11" x14ac:dyDescent="0.15">
      <c r="A21" s="152" t="s">
        <v>54</v>
      </c>
      <c r="B21" s="152">
        <f>IF(ISNUMBER(VALUE(SUBSTITUTE(実質収支比率等に係る経年分析!F$49,"▲","-"))),ROUND(VALUE(SUBSTITUTE(実質収支比率等に係る経年分析!F$49,"▲","-")),2),NA())</f>
        <v>-1.2</v>
      </c>
      <c r="C21" s="152">
        <f>IF(ISNUMBER(VALUE(SUBSTITUTE(実質収支比率等に係る経年分析!G$49,"▲","-"))),ROUND(VALUE(SUBSTITUTE(実質収支比率等に係る経年分析!G$49,"▲","-")),2),NA())</f>
        <v>-0.01</v>
      </c>
      <c r="D21" s="152">
        <f>IF(ISNUMBER(VALUE(SUBSTITUTE(実質収支比率等に係る経年分析!H$49,"▲","-"))),ROUND(VALUE(SUBSTITUTE(実質収支比率等に係る経年分析!H$49,"▲","-")),2),NA())</f>
        <v>-1.93</v>
      </c>
      <c r="E21" s="152">
        <f>IF(ISNUMBER(VALUE(SUBSTITUTE(実質収支比率等に係る経年分析!I$49,"▲","-"))),ROUND(VALUE(SUBSTITUTE(実質収支比率等に係る経年分析!I$49,"▲","-")),2),NA())</f>
        <v>0.22</v>
      </c>
      <c r="F21" s="152">
        <f>IF(ISNUMBER(VALUE(SUBSTITUTE(実質収支比率等に係る経年分析!J$49,"▲","-"))),ROUND(VALUE(SUBSTITUTE(実質収支比率等に係る経年分析!J$49,"▲","-")),2),NA())</f>
        <v>1.66</v>
      </c>
    </row>
    <row r="24" spans="1:11" x14ac:dyDescent="0.15">
      <c r="A24" s="122" t="s">
        <v>55</v>
      </c>
    </row>
    <row r="25" spans="1:11" x14ac:dyDescent="0.15">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15">
      <c r="A26" s="153"/>
      <c r="B26" s="153" t="s">
        <v>56</v>
      </c>
      <c r="C26" s="153" t="s">
        <v>57</v>
      </c>
      <c r="D26" s="153" t="s">
        <v>56</v>
      </c>
      <c r="E26" s="153" t="s">
        <v>57</v>
      </c>
      <c r="F26" s="153" t="s">
        <v>56</v>
      </c>
      <c r="G26" s="153" t="s">
        <v>57</v>
      </c>
      <c r="H26" s="153" t="s">
        <v>56</v>
      </c>
      <c r="I26" s="153" t="s">
        <v>57</v>
      </c>
      <c r="J26" s="153" t="s">
        <v>56</v>
      </c>
      <c r="K26" s="153" t="s">
        <v>57</v>
      </c>
    </row>
    <row r="27" spans="1:11" x14ac:dyDescent="0.15">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6.11</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5.89</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0.19</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0.19</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15">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15">
      <c r="A29" s="153" t="str">
        <f>IF(連結実質赤字比率に係る赤字・黒字の構成分析!C$41="",NA(),連結実質赤字比率に係る赤字・黒字の構成分析!C$41)</f>
        <v>中小企業高度化資金特別会計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15">
      <c r="A30" s="153" t="str">
        <f>IF(連結実質赤字比率に係る赤字・黒字の構成分析!C$40="",NA(),連結実質赤字比率に係る赤字・黒字の構成分析!C$40)</f>
        <v>母子父子寡婦福祉資金特別会計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15">
      <c r="A31" s="153" t="str">
        <f>IF(連結実質赤字比率に係る赤字・黒字の構成分析!C$39="",NA(),連結実質赤字比率に係る赤字・黒字の構成分析!C$39)</f>
        <v>集中管理特別会計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v>
      </c>
    </row>
    <row r="32" spans="1:11" x14ac:dyDescent="0.15">
      <c r="A32" s="153" t="str">
        <f>IF(連結実質赤字比率に係る赤字・黒字の構成分析!C$38="",NA(),連結実質赤字比率に係る赤字・黒字の構成分析!C$38)</f>
        <v>奨学金特別会計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v>
      </c>
    </row>
    <row r="33" spans="1:16" x14ac:dyDescent="0.15">
      <c r="A33" s="153" t="str">
        <f>IF(連結実質赤字比率に係る赤字・黒字の構成分析!C$37="",NA(),連結実質赤字比率に係る赤字・黒字の構成分析!C$37)</f>
        <v>香川県流域下水道事業会計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0.01</v>
      </c>
    </row>
    <row r="34" spans="1:16" x14ac:dyDescent="0.15">
      <c r="A34" s="153" t="str">
        <f>IF(連結実質赤字比率に係る赤字・黒字の構成分析!C$36="",NA(),連結実質赤字比率に係る赤字・黒字の構成分析!C$36)</f>
        <v>証紙特別会計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0.05</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0.06</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0.06</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0.06</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0.06</v>
      </c>
    </row>
    <row r="35" spans="1:16" x14ac:dyDescent="0.15">
      <c r="A35" s="153" t="str">
        <f>IF(連結実質赤字比率に係る赤字・黒字の構成分析!C$35="",NA(),連結実質赤字比率に係る赤字・黒字の構成分析!C$35)</f>
        <v>香川県立病院事業会計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2.29</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1.68</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1.34</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1.25</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2.2000000000000002</v>
      </c>
    </row>
    <row r="36" spans="1:16" x14ac:dyDescent="0.15">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2.29</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1.89</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1.61</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1.95</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3.65</v>
      </c>
    </row>
    <row r="39" spans="1:16" x14ac:dyDescent="0.15">
      <c r="A39" s="122" t="s">
        <v>58</v>
      </c>
    </row>
    <row r="40" spans="1:16" x14ac:dyDescent="0.15">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15">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15">
      <c r="A42" s="154" t="s">
        <v>61</v>
      </c>
      <c r="B42" s="154"/>
      <c r="C42" s="154"/>
      <c r="D42" s="154">
        <f>'実質公債費比率（分子）の構造'!K$52</f>
        <v>41657</v>
      </c>
      <c r="E42" s="154"/>
      <c r="F42" s="154"/>
      <c r="G42" s="154">
        <f>'実質公債費比率（分子）の構造'!L$52</f>
        <v>50869</v>
      </c>
      <c r="H42" s="154"/>
      <c r="I42" s="154"/>
      <c r="J42" s="154">
        <f>'実質公債費比率（分子）の構造'!M$52</f>
        <v>41688</v>
      </c>
      <c r="K42" s="154"/>
      <c r="L42" s="154"/>
      <c r="M42" s="154">
        <f>'実質公債費比率（分子）の構造'!N$52</f>
        <v>43379</v>
      </c>
      <c r="N42" s="154"/>
      <c r="O42" s="154"/>
      <c r="P42" s="154">
        <f>'実質公債費比率（分子）の構造'!O$52</f>
        <v>40074</v>
      </c>
    </row>
    <row r="43" spans="1:16" x14ac:dyDescent="0.15">
      <c r="A43" s="154" t="s">
        <v>62</v>
      </c>
      <c r="B43" s="154">
        <f>'実質公債費比率（分子）の構造'!K$51</f>
        <v>6</v>
      </c>
      <c r="C43" s="154"/>
      <c r="D43" s="154"/>
      <c r="E43" s="154">
        <f>'実質公債費比率（分子）の構造'!L$51</f>
        <v>2</v>
      </c>
      <c r="F43" s="154"/>
      <c r="G43" s="154"/>
      <c r="H43" s="154">
        <f>'実質公債費比率（分子）の構造'!M$51</f>
        <v>4</v>
      </c>
      <c r="I43" s="154"/>
      <c r="J43" s="154"/>
      <c r="K43" s="154">
        <f>'実質公債費比率（分子）の構造'!N$51</f>
        <v>12</v>
      </c>
      <c r="L43" s="154"/>
      <c r="M43" s="154"/>
      <c r="N43" s="154">
        <f>'実質公債費比率（分子）の構造'!O$51</f>
        <v>14</v>
      </c>
      <c r="O43" s="154"/>
      <c r="P43" s="154"/>
    </row>
    <row r="44" spans="1:16" x14ac:dyDescent="0.15">
      <c r="A44" s="154" t="s">
        <v>63</v>
      </c>
      <c r="B44" s="154">
        <f>'実質公債費比率（分子）の構造'!K$50</f>
        <v>627</v>
      </c>
      <c r="C44" s="154"/>
      <c r="D44" s="154"/>
      <c r="E44" s="154">
        <f>'実質公債費比率（分子）の構造'!L$50</f>
        <v>527</v>
      </c>
      <c r="F44" s="154"/>
      <c r="G44" s="154"/>
      <c r="H44" s="154">
        <f>'実質公債費比率（分子）の構造'!M$50</f>
        <v>435</v>
      </c>
      <c r="I44" s="154"/>
      <c r="J44" s="154"/>
      <c r="K44" s="154">
        <f>'実質公債費比率（分子）の構造'!N$50</f>
        <v>294</v>
      </c>
      <c r="L44" s="154"/>
      <c r="M44" s="154"/>
      <c r="N44" s="154">
        <f>'実質公債費比率（分子）の構造'!O$50</f>
        <v>223</v>
      </c>
      <c r="O44" s="154"/>
      <c r="P44" s="154"/>
    </row>
    <row r="45" spans="1:16" x14ac:dyDescent="0.15">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15">
      <c r="A46" s="154" t="s">
        <v>65</v>
      </c>
      <c r="B46" s="154">
        <f>'実質公債費比率（分子）の構造'!K$48</f>
        <v>2169</v>
      </c>
      <c r="C46" s="154"/>
      <c r="D46" s="154"/>
      <c r="E46" s="154">
        <f>'実質公債費比率（分子）の構造'!L$48</f>
        <v>2244</v>
      </c>
      <c r="F46" s="154"/>
      <c r="G46" s="154"/>
      <c r="H46" s="154">
        <f>'実質公債費比率（分子）の構造'!M$48</f>
        <v>2049</v>
      </c>
      <c r="I46" s="154"/>
      <c r="J46" s="154"/>
      <c r="K46" s="154">
        <f>'実質公債費比率（分子）の構造'!N$48</f>
        <v>1209</v>
      </c>
      <c r="L46" s="154"/>
      <c r="M46" s="154"/>
      <c r="N46" s="154">
        <f>'実質公債費比率（分子）の構造'!O$48</f>
        <v>1600</v>
      </c>
      <c r="O46" s="154"/>
      <c r="P46" s="154"/>
    </row>
    <row r="47" spans="1:16" x14ac:dyDescent="0.15">
      <c r="A47" s="154" t="s">
        <v>66</v>
      </c>
      <c r="B47" s="154" t="str">
        <f>'実質公債費比率（分子）の構造'!K$47</f>
        <v>-</v>
      </c>
      <c r="C47" s="154"/>
      <c r="D47" s="154"/>
      <c r="E47" s="154" t="str">
        <f>'実質公債費比率（分子）の構造'!L$47</f>
        <v>-</v>
      </c>
      <c r="F47" s="154"/>
      <c r="G47" s="154"/>
      <c r="H47" s="154" t="str">
        <f>'実質公債費比率（分子）の構造'!M$47</f>
        <v>-</v>
      </c>
      <c r="I47" s="154"/>
      <c r="J47" s="154"/>
      <c r="K47" s="154" t="str">
        <f>'実質公債費比率（分子）の構造'!N$47</f>
        <v>-</v>
      </c>
      <c r="L47" s="154"/>
      <c r="M47" s="154"/>
      <c r="N47" s="154" t="str">
        <f>'実質公債費比率（分子）の構造'!O$47</f>
        <v>-</v>
      </c>
      <c r="O47" s="154"/>
      <c r="P47" s="154"/>
    </row>
    <row r="48" spans="1:16" x14ac:dyDescent="0.15">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15">
      <c r="A49" s="154" t="s">
        <v>68</v>
      </c>
      <c r="B49" s="154">
        <f>'実質公債費比率（分子）の構造'!K$45</f>
        <v>61935</v>
      </c>
      <c r="C49" s="154"/>
      <c r="D49" s="154"/>
      <c r="E49" s="154">
        <f>'実質公債費比率（分子）の構造'!L$45</f>
        <v>70062</v>
      </c>
      <c r="F49" s="154"/>
      <c r="G49" s="154"/>
      <c r="H49" s="154">
        <f>'実質公債費比率（分子）の構造'!M$45</f>
        <v>60172</v>
      </c>
      <c r="I49" s="154"/>
      <c r="J49" s="154"/>
      <c r="K49" s="154">
        <f>'実質公債費比率（分子）の構造'!N$45</f>
        <v>62157</v>
      </c>
      <c r="L49" s="154"/>
      <c r="M49" s="154"/>
      <c r="N49" s="154">
        <f>'実質公債費比率（分子）の構造'!O$45</f>
        <v>59853</v>
      </c>
      <c r="O49" s="154"/>
      <c r="P49" s="154"/>
    </row>
    <row r="50" spans="1:16" x14ac:dyDescent="0.15">
      <c r="A50" s="154" t="s">
        <v>69</v>
      </c>
      <c r="B50" s="154" t="e">
        <f>NA()</f>
        <v>#N/A</v>
      </c>
      <c r="C50" s="154">
        <f>IF(ISNUMBER('実質公債費比率（分子）の構造'!K$53),'実質公債費比率（分子）の構造'!K$53,NA())</f>
        <v>23080</v>
      </c>
      <c r="D50" s="154" t="e">
        <f>NA()</f>
        <v>#N/A</v>
      </c>
      <c r="E50" s="154" t="e">
        <f>NA()</f>
        <v>#N/A</v>
      </c>
      <c r="F50" s="154">
        <f>IF(ISNUMBER('実質公債費比率（分子）の構造'!L$53),'実質公債費比率（分子）の構造'!L$53,NA())</f>
        <v>21966</v>
      </c>
      <c r="G50" s="154" t="e">
        <f>NA()</f>
        <v>#N/A</v>
      </c>
      <c r="H50" s="154" t="e">
        <f>NA()</f>
        <v>#N/A</v>
      </c>
      <c r="I50" s="154">
        <f>IF(ISNUMBER('実質公債費比率（分子）の構造'!M$53),'実質公債費比率（分子）の構造'!M$53,NA())</f>
        <v>20972</v>
      </c>
      <c r="J50" s="154" t="e">
        <f>NA()</f>
        <v>#N/A</v>
      </c>
      <c r="K50" s="154" t="e">
        <f>NA()</f>
        <v>#N/A</v>
      </c>
      <c r="L50" s="154">
        <f>IF(ISNUMBER('実質公債費比率（分子）の構造'!N$53),'実質公債費比率（分子）の構造'!N$53,NA())</f>
        <v>20293</v>
      </c>
      <c r="M50" s="154" t="e">
        <f>NA()</f>
        <v>#N/A</v>
      </c>
      <c r="N50" s="154" t="e">
        <f>NA()</f>
        <v>#N/A</v>
      </c>
      <c r="O50" s="154">
        <f>IF(ISNUMBER('実質公債費比率（分子）の構造'!O$53),'実質公債費比率（分子）の構造'!O$53,NA())</f>
        <v>21616</v>
      </c>
      <c r="P50" s="154" t="e">
        <f>NA()</f>
        <v>#N/A</v>
      </c>
    </row>
    <row r="53" spans="1:16" x14ac:dyDescent="0.15">
      <c r="A53" s="122" t="s">
        <v>70</v>
      </c>
    </row>
    <row r="54" spans="1:16" x14ac:dyDescent="0.15">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15">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15">
      <c r="A56" s="153" t="s">
        <v>41</v>
      </c>
      <c r="B56" s="153"/>
      <c r="C56" s="153"/>
      <c r="D56" s="153">
        <f>'将来負担比率（分子）の構造'!I$52</f>
        <v>506045</v>
      </c>
      <c r="E56" s="153"/>
      <c r="F56" s="153"/>
      <c r="G56" s="153">
        <f>'将来負担比率（分子）の構造'!J$52</f>
        <v>500209</v>
      </c>
      <c r="H56" s="153"/>
      <c r="I56" s="153"/>
      <c r="J56" s="153">
        <f>'将来負担比率（分子）の構造'!K$52</f>
        <v>491824</v>
      </c>
      <c r="K56" s="153"/>
      <c r="L56" s="153"/>
      <c r="M56" s="153">
        <f>'将来負担比率（分子）の構造'!L$52</f>
        <v>485289</v>
      </c>
      <c r="N56" s="153"/>
      <c r="O56" s="153"/>
      <c r="P56" s="153">
        <f>'将来負担比率（分子）の構造'!M$52</f>
        <v>478869</v>
      </c>
    </row>
    <row r="57" spans="1:16" x14ac:dyDescent="0.15">
      <c r="A57" s="153" t="s">
        <v>40</v>
      </c>
      <c r="B57" s="153"/>
      <c r="C57" s="153"/>
      <c r="D57" s="153">
        <f>'将来負担比率（分子）の構造'!I$51</f>
        <v>17833</v>
      </c>
      <c r="E57" s="153"/>
      <c r="F57" s="153"/>
      <c r="G57" s="153">
        <f>'将来負担比率（分子）の構造'!J$51</f>
        <v>17250</v>
      </c>
      <c r="H57" s="153"/>
      <c r="I57" s="153"/>
      <c r="J57" s="153">
        <f>'将来負担比率（分子）の構造'!K$51</f>
        <v>16702</v>
      </c>
      <c r="K57" s="153"/>
      <c r="L57" s="153"/>
      <c r="M57" s="153">
        <f>'将来負担比率（分子）の構造'!L$51</f>
        <v>14437</v>
      </c>
      <c r="N57" s="153"/>
      <c r="O57" s="153"/>
      <c r="P57" s="153">
        <f>'将来負担比率（分子）の構造'!M$51</f>
        <v>14144</v>
      </c>
    </row>
    <row r="58" spans="1:16" x14ac:dyDescent="0.15">
      <c r="A58" s="153" t="s">
        <v>39</v>
      </c>
      <c r="B58" s="153"/>
      <c r="C58" s="153"/>
      <c r="D58" s="153">
        <f>'将来負担比率（分子）の構造'!I$50</f>
        <v>52886</v>
      </c>
      <c r="E58" s="153"/>
      <c r="F58" s="153"/>
      <c r="G58" s="153">
        <f>'将来負担比率（分子）の構造'!J$50</f>
        <v>51501</v>
      </c>
      <c r="H58" s="153"/>
      <c r="I58" s="153"/>
      <c r="J58" s="153">
        <f>'将来負担比率（分子）の構造'!K$50</f>
        <v>47706</v>
      </c>
      <c r="K58" s="153"/>
      <c r="L58" s="153"/>
      <c r="M58" s="153">
        <f>'将来負担比率（分子）の構造'!L$50</f>
        <v>42314</v>
      </c>
      <c r="N58" s="153"/>
      <c r="O58" s="153"/>
      <c r="P58" s="153">
        <f>'将来負担比率（分子）の構造'!M$50</f>
        <v>42121</v>
      </c>
    </row>
    <row r="59" spans="1:16" x14ac:dyDescent="0.15">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15">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15">
      <c r="A61" s="153" t="s">
        <v>34</v>
      </c>
      <c r="B61" s="153">
        <f>'将来負担比率（分子）の構造'!I$46</f>
        <v>77</v>
      </c>
      <c r="C61" s="153"/>
      <c r="D61" s="153"/>
      <c r="E61" s="153">
        <f>'将来負担比率（分子）の構造'!J$46</f>
        <v>48</v>
      </c>
      <c r="F61" s="153"/>
      <c r="G61" s="153"/>
      <c r="H61" s="153">
        <f>'将来負担比率（分子）の構造'!K$46</f>
        <v>22</v>
      </c>
      <c r="I61" s="153"/>
      <c r="J61" s="153"/>
      <c r="K61" s="153">
        <f>'将来負担比率（分子）の構造'!L$46</f>
        <v>48</v>
      </c>
      <c r="L61" s="153"/>
      <c r="M61" s="153"/>
      <c r="N61" s="153">
        <f>'将来負担比率（分子）の構造'!M$46</f>
        <v>67</v>
      </c>
      <c r="O61" s="153"/>
      <c r="P61" s="153"/>
    </row>
    <row r="62" spans="1:16" x14ac:dyDescent="0.15">
      <c r="A62" s="153" t="s">
        <v>33</v>
      </c>
      <c r="B62" s="153">
        <f>'将来負担比率（分子）の構造'!I$45</f>
        <v>113146</v>
      </c>
      <c r="C62" s="153"/>
      <c r="D62" s="153"/>
      <c r="E62" s="153">
        <f>'将来負担比率（分子）の構造'!J$45</f>
        <v>111298</v>
      </c>
      <c r="F62" s="153"/>
      <c r="G62" s="153"/>
      <c r="H62" s="153">
        <f>'将来負担比率（分子）の構造'!K$45</f>
        <v>103625</v>
      </c>
      <c r="I62" s="153"/>
      <c r="J62" s="153"/>
      <c r="K62" s="153">
        <f>'将来負担比率（分子）の構造'!L$45</f>
        <v>101621</v>
      </c>
      <c r="L62" s="153"/>
      <c r="M62" s="153"/>
      <c r="N62" s="153">
        <f>'将来負担比率（分子）の構造'!M$45</f>
        <v>95958</v>
      </c>
      <c r="O62" s="153"/>
      <c r="P62" s="153"/>
    </row>
    <row r="63" spans="1:16" x14ac:dyDescent="0.15">
      <c r="A63" s="153" t="s">
        <v>32</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15">
      <c r="A64" s="153" t="s">
        <v>31</v>
      </c>
      <c r="B64" s="153">
        <f>'将来負担比率（分子）の構造'!I$43</f>
        <v>17709</v>
      </c>
      <c r="C64" s="153"/>
      <c r="D64" s="153"/>
      <c r="E64" s="153">
        <f>'将来負担比率（分子）の構造'!J$43</f>
        <v>17532</v>
      </c>
      <c r="F64" s="153"/>
      <c r="G64" s="153"/>
      <c r="H64" s="153">
        <f>'将来負担比率（分子）の構造'!K$43</f>
        <v>16939</v>
      </c>
      <c r="I64" s="153"/>
      <c r="J64" s="153"/>
      <c r="K64" s="153">
        <f>'将来負担比率（分子）の構造'!L$43</f>
        <v>16428</v>
      </c>
      <c r="L64" s="153"/>
      <c r="M64" s="153"/>
      <c r="N64" s="153">
        <f>'将来負担比率（分子）の構造'!M$43</f>
        <v>16750</v>
      </c>
      <c r="O64" s="153"/>
      <c r="P64" s="153"/>
    </row>
    <row r="65" spans="1:16" x14ac:dyDescent="0.15">
      <c r="A65" s="153" t="s">
        <v>30</v>
      </c>
      <c r="B65" s="153">
        <f>'将来負担比率（分子）の構造'!I$42</f>
        <v>1819</v>
      </c>
      <c r="C65" s="153"/>
      <c r="D65" s="153"/>
      <c r="E65" s="153">
        <f>'将来負担比率（分子）の構造'!J$42</f>
        <v>1327</v>
      </c>
      <c r="F65" s="153"/>
      <c r="G65" s="153"/>
      <c r="H65" s="153">
        <f>'将来負担比率（分子）の構造'!K$42</f>
        <v>1004</v>
      </c>
      <c r="I65" s="153"/>
      <c r="J65" s="153"/>
      <c r="K65" s="153">
        <f>'将来負担比率（分子）の構造'!L$42</f>
        <v>613</v>
      </c>
      <c r="L65" s="153"/>
      <c r="M65" s="153"/>
      <c r="N65" s="153">
        <f>'将来負担比率（分子）の構造'!M$42</f>
        <v>373</v>
      </c>
      <c r="O65" s="153"/>
      <c r="P65" s="153"/>
    </row>
    <row r="66" spans="1:16" x14ac:dyDescent="0.15">
      <c r="A66" s="153" t="s">
        <v>29</v>
      </c>
      <c r="B66" s="153">
        <f>'将来負担比率（分子）の構造'!I$41</f>
        <v>867798</v>
      </c>
      <c r="C66" s="153"/>
      <c r="D66" s="153"/>
      <c r="E66" s="153">
        <f>'将来負担比率（分子）の構造'!J$41</f>
        <v>868743</v>
      </c>
      <c r="F66" s="153"/>
      <c r="G66" s="153"/>
      <c r="H66" s="153">
        <f>'将来負担比率（分子）の構造'!K$41</f>
        <v>868933</v>
      </c>
      <c r="I66" s="153"/>
      <c r="J66" s="153"/>
      <c r="K66" s="153">
        <f>'将来負担比率（分子）の構造'!L$41</f>
        <v>865004</v>
      </c>
      <c r="L66" s="153"/>
      <c r="M66" s="153"/>
      <c r="N66" s="153">
        <f>'将来負担比率（分子）の構造'!M$41</f>
        <v>860813</v>
      </c>
      <c r="O66" s="153"/>
      <c r="P66" s="153"/>
    </row>
    <row r="67" spans="1:16" x14ac:dyDescent="0.15">
      <c r="A67" s="153" t="s">
        <v>73</v>
      </c>
      <c r="B67" s="153" t="e">
        <f>NA()</f>
        <v>#N/A</v>
      </c>
      <c r="C67" s="153">
        <f>IF(ISNUMBER('将来負担比率（分子）の構造'!I$53), IF('将来負担比率（分子）の構造'!I$53 &lt; 0, 0, '将来負担比率（分子）の構造'!I$53), NA())</f>
        <v>423785</v>
      </c>
      <c r="D67" s="153" t="e">
        <f>NA()</f>
        <v>#N/A</v>
      </c>
      <c r="E67" s="153" t="e">
        <f>NA()</f>
        <v>#N/A</v>
      </c>
      <c r="F67" s="153">
        <f>IF(ISNUMBER('将来負担比率（分子）の構造'!J$53), IF('将来負担比率（分子）の構造'!J$53 &lt; 0, 0, '将来負担比率（分子）の構造'!J$53), NA())</f>
        <v>429989</v>
      </c>
      <c r="G67" s="153" t="e">
        <f>NA()</f>
        <v>#N/A</v>
      </c>
      <c r="H67" s="153" t="e">
        <f>NA()</f>
        <v>#N/A</v>
      </c>
      <c r="I67" s="153">
        <f>IF(ISNUMBER('将来負担比率（分子）の構造'!K$53), IF('将来負担比率（分子）の構造'!K$53 &lt; 0, 0, '将来負担比率（分子）の構造'!K$53), NA())</f>
        <v>434293</v>
      </c>
      <c r="J67" s="153" t="e">
        <f>NA()</f>
        <v>#N/A</v>
      </c>
      <c r="K67" s="153" t="e">
        <f>NA()</f>
        <v>#N/A</v>
      </c>
      <c r="L67" s="153">
        <f>IF(ISNUMBER('将来負担比率（分子）の構造'!L$53), IF('将来負担比率（分子）の構造'!L$53 &lt; 0, 0, '将来負担比率（分子）の構造'!L$53), NA())</f>
        <v>441674</v>
      </c>
      <c r="M67" s="153" t="e">
        <f>NA()</f>
        <v>#N/A</v>
      </c>
      <c r="N67" s="153" t="e">
        <f>NA()</f>
        <v>#N/A</v>
      </c>
      <c r="O67" s="153">
        <f>IF(ISNUMBER('将来負担比率（分子）の構造'!M$53), IF('将来負担比率（分子）の構造'!M$53 &lt; 0, 0, '将来負担比率（分子）の構造'!M$53), NA())</f>
        <v>438828</v>
      </c>
      <c r="P67" s="153" t="e">
        <f>NA()</f>
        <v>#N/A</v>
      </c>
    </row>
    <row r="70" spans="1:16" x14ac:dyDescent="0.15">
      <c r="A70" s="155" t="s">
        <v>74</v>
      </c>
      <c r="B70" s="155"/>
      <c r="C70" s="155"/>
      <c r="D70" s="155"/>
      <c r="E70" s="155"/>
      <c r="F70" s="155"/>
    </row>
    <row r="71" spans="1:16" x14ac:dyDescent="0.15">
      <c r="A71" s="156"/>
      <c r="B71" s="156" t="e">
        <f>#REF!</f>
        <v>#REF!</v>
      </c>
      <c r="C71" s="156" t="e">
        <f>#REF!</f>
        <v>#REF!</v>
      </c>
      <c r="D71" s="156" t="e">
        <f>#REF!</f>
        <v>#REF!</v>
      </c>
    </row>
    <row r="72" spans="1:16" x14ac:dyDescent="0.15">
      <c r="A72" s="156" t="s">
        <v>75</v>
      </c>
      <c r="B72" s="157" t="e">
        <f>#REF!</f>
        <v>#REF!</v>
      </c>
      <c r="C72" s="157" t="e">
        <f>#REF!</f>
        <v>#REF!</v>
      </c>
      <c r="D72" s="157" t="e">
        <f>#REF!</f>
        <v>#REF!</v>
      </c>
    </row>
    <row r="73" spans="1:16" x14ac:dyDescent="0.15">
      <c r="A73" s="156" t="s">
        <v>76</v>
      </c>
      <c r="B73" s="157" t="e">
        <f>#REF!</f>
        <v>#REF!</v>
      </c>
      <c r="C73" s="157" t="e">
        <f>#REF!</f>
        <v>#REF!</v>
      </c>
      <c r="D73" s="157" t="e">
        <f>#REF!</f>
        <v>#REF!</v>
      </c>
    </row>
    <row r="74" spans="1:16" x14ac:dyDescent="0.15">
      <c r="A74" s="156" t="s">
        <v>77</v>
      </c>
      <c r="B74" s="157" t="e">
        <f>#REF!</f>
        <v>#REF!</v>
      </c>
      <c r="C74" s="157" t="e">
        <f>#REF!</f>
        <v>#REF!</v>
      </c>
      <c r="D74" s="157" t="e">
        <f>#REF!</f>
        <v>#REF!</v>
      </c>
    </row>
  </sheetData>
  <sheetProtection algorithmName="SHA-512" hashValue="KsRMOzO6vn1oklUuHeZCltcnxVGrcLK/Fer9vfvCCwE5MC4ts3zQU4oVM635kFZ8ot4LGb/4Sm5JozFsomEtNA==" saltValue="/rSfrYlkYXx+7oqOPnGUz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H69"/>
  <sheetViews>
    <sheetView showGridLines="0" zoomScaleNormal="100" workbookViewId="0"/>
  </sheetViews>
  <sheetFormatPr defaultColWidth="0" defaultRowHeight="0" customHeight="1" zeroHeight="1" x14ac:dyDescent="0.15"/>
  <cols>
    <col min="1" max="1" width="1.625" style="209" customWidth="1"/>
    <col min="2" max="17" width="1.75" style="209" customWidth="1"/>
    <col min="18" max="138" width="1.625" style="209" customWidth="1"/>
    <col min="139" max="16384" width="0" style="209" hidden="1"/>
  </cols>
  <sheetData>
    <row r="1" spans="2:138" ht="22.5" customHeight="1" thickBot="1" x14ac:dyDescent="0.2">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737" t="s">
        <v>184</v>
      </c>
      <c r="DD1" s="738"/>
      <c r="DE1" s="738"/>
      <c r="DF1" s="738"/>
      <c r="DG1" s="738"/>
      <c r="DH1" s="738"/>
      <c r="DI1" s="739"/>
      <c r="DK1" s="737" t="s">
        <v>185</v>
      </c>
      <c r="DL1" s="738"/>
      <c r="DM1" s="738"/>
      <c r="DN1" s="738"/>
      <c r="DO1" s="738"/>
      <c r="DP1" s="738"/>
      <c r="DQ1" s="738"/>
      <c r="DR1" s="738"/>
      <c r="DS1" s="738"/>
      <c r="DT1" s="738"/>
      <c r="DU1" s="738"/>
      <c r="DV1" s="738"/>
      <c r="DW1" s="738"/>
      <c r="DX1" s="739"/>
      <c r="DY1" s="208"/>
      <c r="DZ1" s="208"/>
      <c r="EA1" s="208"/>
      <c r="EB1" s="208"/>
      <c r="EC1" s="208"/>
      <c r="ED1" s="208"/>
      <c r="EE1" s="208"/>
      <c r="EF1" s="208"/>
      <c r="EG1" s="208"/>
      <c r="EH1" s="208"/>
    </row>
    <row r="2" spans="2:138" ht="22.5" customHeight="1" x14ac:dyDescent="0.15">
      <c r="B2" s="210" t="s">
        <v>186</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15">
      <c r="B3" s="694" t="s">
        <v>187</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c r="AP3" s="694" t="s">
        <v>188</v>
      </c>
      <c r="AQ3" s="695"/>
      <c r="AR3" s="695"/>
      <c r="AS3" s="695"/>
      <c r="AT3" s="695"/>
      <c r="AU3" s="695"/>
      <c r="AV3" s="695"/>
      <c r="AW3" s="695"/>
      <c r="AX3" s="695"/>
      <c r="AY3" s="695"/>
      <c r="AZ3" s="695"/>
      <c r="BA3" s="695"/>
      <c r="BB3" s="695"/>
      <c r="BC3" s="695"/>
      <c r="BD3" s="695"/>
      <c r="BE3" s="695"/>
      <c r="BF3" s="695"/>
      <c r="BG3" s="695"/>
      <c r="BH3" s="695"/>
      <c r="BI3" s="695"/>
      <c r="BJ3" s="695"/>
      <c r="BK3" s="695"/>
      <c r="BL3" s="695"/>
      <c r="BM3" s="695"/>
      <c r="BN3" s="695"/>
      <c r="BO3" s="695"/>
      <c r="BP3" s="695"/>
      <c r="BQ3" s="695"/>
      <c r="BR3" s="695"/>
      <c r="BS3" s="695"/>
      <c r="BT3" s="695"/>
      <c r="BU3" s="695"/>
      <c r="BV3" s="695"/>
      <c r="BW3" s="696"/>
      <c r="BY3" s="694" t="s">
        <v>189</v>
      </c>
      <c r="BZ3" s="695"/>
      <c r="CA3" s="695"/>
      <c r="CB3" s="695"/>
      <c r="CC3" s="695"/>
      <c r="CD3" s="695"/>
      <c r="CE3" s="695"/>
      <c r="CF3" s="695"/>
      <c r="CG3" s="695"/>
      <c r="CH3" s="695"/>
      <c r="CI3" s="695"/>
      <c r="CJ3" s="695"/>
      <c r="CK3" s="695"/>
      <c r="CL3" s="695"/>
      <c r="CM3" s="695"/>
      <c r="CN3" s="695"/>
      <c r="CO3" s="695"/>
      <c r="CP3" s="695"/>
      <c r="CQ3" s="695"/>
      <c r="CR3" s="695"/>
      <c r="CS3" s="695"/>
      <c r="CT3" s="695"/>
      <c r="CU3" s="695"/>
      <c r="CV3" s="695"/>
      <c r="CW3" s="695"/>
      <c r="CX3" s="695"/>
      <c r="CY3" s="695"/>
      <c r="CZ3" s="695"/>
      <c r="DA3" s="695"/>
      <c r="DB3" s="695"/>
      <c r="DC3" s="695"/>
      <c r="DD3" s="695"/>
      <c r="DE3" s="695"/>
      <c r="DF3" s="695"/>
      <c r="DG3" s="695"/>
      <c r="DH3" s="695"/>
      <c r="DI3" s="695"/>
      <c r="DJ3" s="695"/>
      <c r="DK3" s="695"/>
      <c r="DL3" s="695"/>
      <c r="DM3" s="695"/>
      <c r="DN3" s="695"/>
      <c r="DO3" s="695"/>
      <c r="DP3" s="695"/>
      <c r="DQ3" s="695"/>
      <c r="DR3" s="695"/>
      <c r="DS3" s="695"/>
      <c r="DT3" s="695"/>
      <c r="DU3" s="695"/>
      <c r="DV3" s="695"/>
      <c r="DW3" s="695"/>
      <c r="DX3" s="696"/>
    </row>
    <row r="4" spans="2:138" ht="11.25" customHeight="1" x14ac:dyDescent="0.15">
      <c r="B4" s="694" t="s">
        <v>2</v>
      </c>
      <c r="C4" s="695"/>
      <c r="D4" s="695"/>
      <c r="E4" s="695"/>
      <c r="F4" s="695"/>
      <c r="G4" s="695"/>
      <c r="H4" s="695"/>
      <c r="I4" s="695"/>
      <c r="J4" s="695"/>
      <c r="K4" s="695"/>
      <c r="L4" s="695"/>
      <c r="M4" s="695"/>
      <c r="N4" s="695"/>
      <c r="O4" s="695"/>
      <c r="P4" s="695"/>
      <c r="Q4" s="696"/>
      <c r="R4" s="694" t="s">
        <v>190</v>
      </c>
      <c r="S4" s="695"/>
      <c r="T4" s="695"/>
      <c r="U4" s="695"/>
      <c r="V4" s="695"/>
      <c r="W4" s="695"/>
      <c r="X4" s="695"/>
      <c r="Y4" s="696"/>
      <c r="Z4" s="694" t="s">
        <v>191</v>
      </c>
      <c r="AA4" s="695"/>
      <c r="AB4" s="695"/>
      <c r="AC4" s="696"/>
      <c r="AD4" s="694" t="s">
        <v>192</v>
      </c>
      <c r="AE4" s="695"/>
      <c r="AF4" s="695"/>
      <c r="AG4" s="695"/>
      <c r="AH4" s="695"/>
      <c r="AI4" s="695"/>
      <c r="AJ4" s="695"/>
      <c r="AK4" s="696"/>
      <c r="AL4" s="694" t="s">
        <v>191</v>
      </c>
      <c r="AM4" s="695"/>
      <c r="AN4" s="695"/>
      <c r="AO4" s="696"/>
      <c r="AP4" s="740" t="s">
        <v>193</v>
      </c>
      <c r="AQ4" s="740"/>
      <c r="AR4" s="740"/>
      <c r="AS4" s="740"/>
      <c r="AT4" s="740"/>
      <c r="AU4" s="740"/>
      <c r="AV4" s="740"/>
      <c r="AW4" s="740"/>
      <c r="AX4" s="740"/>
      <c r="AY4" s="740"/>
      <c r="AZ4" s="740"/>
      <c r="BA4" s="740"/>
      <c r="BB4" s="740"/>
      <c r="BC4" s="740"/>
      <c r="BD4" s="740" t="s">
        <v>194</v>
      </c>
      <c r="BE4" s="740"/>
      <c r="BF4" s="740"/>
      <c r="BG4" s="740"/>
      <c r="BH4" s="740"/>
      <c r="BI4" s="740"/>
      <c r="BJ4" s="740"/>
      <c r="BK4" s="740"/>
      <c r="BL4" s="740" t="s">
        <v>191</v>
      </c>
      <c r="BM4" s="740"/>
      <c r="BN4" s="740"/>
      <c r="BO4" s="740"/>
      <c r="BP4" s="740" t="s">
        <v>195</v>
      </c>
      <c r="BQ4" s="740"/>
      <c r="BR4" s="740"/>
      <c r="BS4" s="740"/>
      <c r="BT4" s="740"/>
      <c r="BU4" s="740"/>
      <c r="BV4" s="740"/>
      <c r="BW4" s="740"/>
      <c r="BY4" s="694" t="s">
        <v>196</v>
      </c>
      <c r="BZ4" s="695"/>
      <c r="CA4" s="695"/>
      <c r="CB4" s="695"/>
      <c r="CC4" s="695"/>
      <c r="CD4" s="695"/>
      <c r="CE4" s="695"/>
      <c r="CF4" s="695"/>
      <c r="CG4" s="695"/>
      <c r="CH4" s="695"/>
      <c r="CI4" s="695"/>
      <c r="CJ4" s="695"/>
      <c r="CK4" s="695"/>
      <c r="CL4" s="695"/>
      <c r="CM4" s="695"/>
      <c r="CN4" s="695"/>
      <c r="CO4" s="695"/>
      <c r="CP4" s="695"/>
      <c r="CQ4" s="695"/>
      <c r="CR4" s="695"/>
      <c r="CS4" s="695"/>
      <c r="CT4" s="695"/>
      <c r="CU4" s="695"/>
      <c r="CV4" s="695"/>
      <c r="CW4" s="695"/>
      <c r="CX4" s="695"/>
      <c r="CY4" s="695"/>
      <c r="CZ4" s="695"/>
      <c r="DA4" s="695"/>
      <c r="DB4" s="695"/>
      <c r="DC4" s="695"/>
      <c r="DD4" s="695"/>
      <c r="DE4" s="695"/>
      <c r="DF4" s="695"/>
      <c r="DG4" s="695"/>
      <c r="DH4" s="695"/>
      <c r="DI4" s="695"/>
      <c r="DJ4" s="695"/>
      <c r="DK4" s="695"/>
      <c r="DL4" s="695"/>
      <c r="DM4" s="695"/>
      <c r="DN4" s="695"/>
      <c r="DO4" s="695"/>
      <c r="DP4" s="695"/>
      <c r="DQ4" s="695"/>
      <c r="DR4" s="695"/>
      <c r="DS4" s="695"/>
      <c r="DT4" s="695"/>
      <c r="DU4" s="695"/>
      <c r="DV4" s="695"/>
      <c r="DW4" s="695"/>
      <c r="DX4" s="696"/>
    </row>
    <row r="5" spans="2:138" s="213" customFormat="1" ht="11.25" customHeight="1" x14ac:dyDescent="0.15">
      <c r="B5" s="706" t="s">
        <v>197</v>
      </c>
      <c r="C5" s="707"/>
      <c r="D5" s="707"/>
      <c r="E5" s="707"/>
      <c r="F5" s="707"/>
      <c r="G5" s="707"/>
      <c r="H5" s="707"/>
      <c r="I5" s="707"/>
      <c r="J5" s="707"/>
      <c r="K5" s="707"/>
      <c r="L5" s="707"/>
      <c r="M5" s="707"/>
      <c r="N5" s="707"/>
      <c r="O5" s="707"/>
      <c r="P5" s="707"/>
      <c r="Q5" s="708"/>
      <c r="R5" s="724">
        <v>137696286</v>
      </c>
      <c r="S5" s="719"/>
      <c r="T5" s="719"/>
      <c r="U5" s="719"/>
      <c r="V5" s="719"/>
      <c r="W5" s="719"/>
      <c r="X5" s="719"/>
      <c r="Y5" s="720"/>
      <c r="Z5" s="735">
        <v>27.9</v>
      </c>
      <c r="AA5" s="735"/>
      <c r="AB5" s="735"/>
      <c r="AC5" s="735"/>
      <c r="AD5" s="736">
        <v>111958669</v>
      </c>
      <c r="AE5" s="736"/>
      <c r="AF5" s="736"/>
      <c r="AG5" s="736"/>
      <c r="AH5" s="736"/>
      <c r="AI5" s="736"/>
      <c r="AJ5" s="736"/>
      <c r="AK5" s="736"/>
      <c r="AL5" s="721">
        <v>46.1</v>
      </c>
      <c r="AM5" s="722"/>
      <c r="AN5" s="722"/>
      <c r="AO5" s="723"/>
      <c r="AP5" s="706" t="s">
        <v>198</v>
      </c>
      <c r="AQ5" s="707"/>
      <c r="AR5" s="707"/>
      <c r="AS5" s="707"/>
      <c r="AT5" s="707"/>
      <c r="AU5" s="707"/>
      <c r="AV5" s="707"/>
      <c r="AW5" s="707"/>
      <c r="AX5" s="707"/>
      <c r="AY5" s="707"/>
      <c r="AZ5" s="707"/>
      <c r="BA5" s="707"/>
      <c r="BB5" s="707"/>
      <c r="BC5" s="708"/>
      <c r="BD5" s="634">
        <v>137691941</v>
      </c>
      <c r="BE5" s="635"/>
      <c r="BF5" s="635"/>
      <c r="BG5" s="635"/>
      <c r="BH5" s="635"/>
      <c r="BI5" s="635"/>
      <c r="BJ5" s="635"/>
      <c r="BK5" s="636"/>
      <c r="BL5" s="711">
        <v>100</v>
      </c>
      <c r="BM5" s="711"/>
      <c r="BN5" s="711"/>
      <c r="BO5" s="711"/>
      <c r="BP5" s="709">
        <v>596623</v>
      </c>
      <c r="BQ5" s="709"/>
      <c r="BR5" s="709"/>
      <c r="BS5" s="709"/>
      <c r="BT5" s="709"/>
      <c r="BU5" s="709"/>
      <c r="BV5" s="709"/>
      <c r="BW5" s="710"/>
      <c r="BY5" s="694" t="s">
        <v>193</v>
      </c>
      <c r="BZ5" s="695"/>
      <c r="CA5" s="695"/>
      <c r="CB5" s="695"/>
      <c r="CC5" s="695"/>
      <c r="CD5" s="695"/>
      <c r="CE5" s="695"/>
      <c r="CF5" s="695"/>
      <c r="CG5" s="695"/>
      <c r="CH5" s="695"/>
      <c r="CI5" s="695"/>
      <c r="CJ5" s="695"/>
      <c r="CK5" s="695"/>
      <c r="CL5" s="696"/>
      <c r="CM5" s="694" t="s">
        <v>199</v>
      </c>
      <c r="CN5" s="695"/>
      <c r="CO5" s="695"/>
      <c r="CP5" s="695"/>
      <c r="CQ5" s="695"/>
      <c r="CR5" s="695"/>
      <c r="CS5" s="695"/>
      <c r="CT5" s="696"/>
      <c r="CU5" s="694" t="s">
        <v>191</v>
      </c>
      <c r="CV5" s="695"/>
      <c r="CW5" s="695"/>
      <c r="CX5" s="696"/>
      <c r="CY5" s="694" t="s">
        <v>200</v>
      </c>
      <c r="CZ5" s="695"/>
      <c r="DA5" s="695"/>
      <c r="DB5" s="695"/>
      <c r="DC5" s="695"/>
      <c r="DD5" s="695"/>
      <c r="DE5" s="695"/>
      <c r="DF5" s="695"/>
      <c r="DG5" s="695"/>
      <c r="DH5" s="695"/>
      <c r="DI5" s="695"/>
      <c r="DJ5" s="695"/>
      <c r="DK5" s="696"/>
      <c r="DL5" s="694" t="s">
        <v>201</v>
      </c>
      <c r="DM5" s="695"/>
      <c r="DN5" s="695"/>
      <c r="DO5" s="695"/>
      <c r="DP5" s="695"/>
      <c r="DQ5" s="695"/>
      <c r="DR5" s="695"/>
      <c r="DS5" s="695"/>
      <c r="DT5" s="695"/>
      <c r="DU5" s="695"/>
      <c r="DV5" s="695"/>
      <c r="DW5" s="695"/>
      <c r="DX5" s="696"/>
    </row>
    <row r="6" spans="2:138" ht="11.25" customHeight="1" x14ac:dyDescent="0.15">
      <c r="B6" s="631" t="s">
        <v>202</v>
      </c>
      <c r="C6" s="632"/>
      <c r="D6" s="632"/>
      <c r="E6" s="632"/>
      <c r="F6" s="632"/>
      <c r="G6" s="632"/>
      <c r="H6" s="632"/>
      <c r="I6" s="632"/>
      <c r="J6" s="632"/>
      <c r="K6" s="632"/>
      <c r="L6" s="632"/>
      <c r="M6" s="632"/>
      <c r="N6" s="632"/>
      <c r="O6" s="632"/>
      <c r="P6" s="632"/>
      <c r="Q6" s="633"/>
      <c r="R6" s="634">
        <v>15399661</v>
      </c>
      <c r="S6" s="635"/>
      <c r="T6" s="635"/>
      <c r="U6" s="635"/>
      <c r="V6" s="635"/>
      <c r="W6" s="635"/>
      <c r="X6" s="635"/>
      <c r="Y6" s="636"/>
      <c r="Z6" s="711">
        <v>3.1</v>
      </c>
      <c r="AA6" s="711"/>
      <c r="AB6" s="711"/>
      <c r="AC6" s="711"/>
      <c r="AD6" s="709">
        <v>15399661</v>
      </c>
      <c r="AE6" s="709"/>
      <c r="AF6" s="709"/>
      <c r="AG6" s="709"/>
      <c r="AH6" s="709"/>
      <c r="AI6" s="709"/>
      <c r="AJ6" s="709"/>
      <c r="AK6" s="709"/>
      <c r="AL6" s="637">
        <v>6.3</v>
      </c>
      <c r="AM6" s="712"/>
      <c r="AN6" s="712"/>
      <c r="AO6" s="713"/>
      <c r="AP6" s="631" t="s">
        <v>203</v>
      </c>
      <c r="AQ6" s="632"/>
      <c r="AR6" s="632"/>
      <c r="AS6" s="632"/>
      <c r="AT6" s="632"/>
      <c r="AU6" s="632"/>
      <c r="AV6" s="632"/>
      <c r="AW6" s="632"/>
      <c r="AX6" s="632"/>
      <c r="AY6" s="632"/>
      <c r="AZ6" s="632"/>
      <c r="BA6" s="632"/>
      <c r="BB6" s="632"/>
      <c r="BC6" s="633"/>
      <c r="BD6" s="634">
        <v>137691941</v>
      </c>
      <c r="BE6" s="635"/>
      <c r="BF6" s="635"/>
      <c r="BG6" s="635"/>
      <c r="BH6" s="635"/>
      <c r="BI6" s="635"/>
      <c r="BJ6" s="635"/>
      <c r="BK6" s="636"/>
      <c r="BL6" s="711">
        <v>100</v>
      </c>
      <c r="BM6" s="711"/>
      <c r="BN6" s="711"/>
      <c r="BO6" s="711"/>
      <c r="BP6" s="709">
        <v>596623</v>
      </c>
      <c r="BQ6" s="709"/>
      <c r="BR6" s="709"/>
      <c r="BS6" s="709"/>
      <c r="BT6" s="709"/>
      <c r="BU6" s="709"/>
      <c r="BV6" s="709"/>
      <c r="BW6" s="710"/>
      <c r="BY6" s="706" t="s">
        <v>204</v>
      </c>
      <c r="BZ6" s="707"/>
      <c r="CA6" s="707"/>
      <c r="CB6" s="707"/>
      <c r="CC6" s="707"/>
      <c r="CD6" s="707"/>
      <c r="CE6" s="707"/>
      <c r="CF6" s="707"/>
      <c r="CG6" s="707"/>
      <c r="CH6" s="707"/>
      <c r="CI6" s="707"/>
      <c r="CJ6" s="707"/>
      <c r="CK6" s="707"/>
      <c r="CL6" s="708"/>
      <c r="CM6" s="634">
        <v>1135100</v>
      </c>
      <c r="CN6" s="635"/>
      <c r="CO6" s="635"/>
      <c r="CP6" s="635"/>
      <c r="CQ6" s="635"/>
      <c r="CR6" s="635"/>
      <c r="CS6" s="635"/>
      <c r="CT6" s="636"/>
      <c r="CU6" s="711">
        <v>0.2</v>
      </c>
      <c r="CV6" s="711"/>
      <c r="CW6" s="711"/>
      <c r="CX6" s="711"/>
      <c r="CY6" s="640" t="s">
        <v>205</v>
      </c>
      <c r="CZ6" s="635"/>
      <c r="DA6" s="635"/>
      <c r="DB6" s="635"/>
      <c r="DC6" s="635"/>
      <c r="DD6" s="635"/>
      <c r="DE6" s="635"/>
      <c r="DF6" s="635"/>
      <c r="DG6" s="635"/>
      <c r="DH6" s="635"/>
      <c r="DI6" s="635"/>
      <c r="DJ6" s="635"/>
      <c r="DK6" s="636"/>
      <c r="DL6" s="640">
        <v>1128482</v>
      </c>
      <c r="DM6" s="635"/>
      <c r="DN6" s="635"/>
      <c r="DO6" s="635"/>
      <c r="DP6" s="635"/>
      <c r="DQ6" s="635"/>
      <c r="DR6" s="635"/>
      <c r="DS6" s="635"/>
      <c r="DT6" s="635"/>
      <c r="DU6" s="635"/>
      <c r="DV6" s="635"/>
      <c r="DW6" s="635"/>
      <c r="DX6" s="731"/>
    </row>
    <row r="7" spans="2:138" ht="11.25" customHeight="1" x14ac:dyDescent="0.15">
      <c r="B7" s="631" t="s">
        <v>206</v>
      </c>
      <c r="C7" s="632"/>
      <c r="D7" s="632"/>
      <c r="E7" s="632"/>
      <c r="F7" s="632"/>
      <c r="G7" s="632"/>
      <c r="H7" s="632"/>
      <c r="I7" s="632"/>
      <c r="J7" s="632"/>
      <c r="K7" s="632"/>
      <c r="L7" s="632"/>
      <c r="M7" s="632"/>
      <c r="N7" s="632"/>
      <c r="O7" s="632"/>
      <c r="P7" s="632"/>
      <c r="Q7" s="633"/>
      <c r="R7" s="634">
        <v>1347960</v>
      </c>
      <c r="S7" s="635"/>
      <c r="T7" s="635"/>
      <c r="U7" s="635"/>
      <c r="V7" s="635"/>
      <c r="W7" s="635"/>
      <c r="X7" s="635"/>
      <c r="Y7" s="636"/>
      <c r="Z7" s="711">
        <v>0.3</v>
      </c>
      <c r="AA7" s="711"/>
      <c r="AB7" s="711"/>
      <c r="AC7" s="711"/>
      <c r="AD7" s="709">
        <v>1347960</v>
      </c>
      <c r="AE7" s="709"/>
      <c r="AF7" s="709"/>
      <c r="AG7" s="709"/>
      <c r="AH7" s="709"/>
      <c r="AI7" s="709"/>
      <c r="AJ7" s="709"/>
      <c r="AK7" s="709"/>
      <c r="AL7" s="637">
        <v>0.6</v>
      </c>
      <c r="AM7" s="712"/>
      <c r="AN7" s="712"/>
      <c r="AO7" s="713"/>
      <c r="AP7" s="631" t="s">
        <v>207</v>
      </c>
      <c r="AQ7" s="632"/>
      <c r="AR7" s="632"/>
      <c r="AS7" s="632"/>
      <c r="AT7" s="632"/>
      <c r="AU7" s="632"/>
      <c r="AV7" s="632"/>
      <c r="AW7" s="632"/>
      <c r="AX7" s="632"/>
      <c r="AY7" s="632"/>
      <c r="AZ7" s="632"/>
      <c r="BA7" s="632"/>
      <c r="BB7" s="632"/>
      <c r="BC7" s="633"/>
      <c r="BD7" s="634">
        <v>39391278</v>
      </c>
      <c r="BE7" s="635"/>
      <c r="BF7" s="635"/>
      <c r="BG7" s="635"/>
      <c r="BH7" s="635"/>
      <c r="BI7" s="635"/>
      <c r="BJ7" s="635"/>
      <c r="BK7" s="636"/>
      <c r="BL7" s="711">
        <v>28.6</v>
      </c>
      <c r="BM7" s="711"/>
      <c r="BN7" s="711"/>
      <c r="BO7" s="711"/>
      <c r="BP7" s="709">
        <v>596623</v>
      </c>
      <c r="BQ7" s="709"/>
      <c r="BR7" s="709"/>
      <c r="BS7" s="709"/>
      <c r="BT7" s="709"/>
      <c r="BU7" s="709"/>
      <c r="BV7" s="709"/>
      <c r="BW7" s="710"/>
      <c r="BY7" s="631" t="s">
        <v>208</v>
      </c>
      <c r="BZ7" s="632"/>
      <c r="CA7" s="632"/>
      <c r="CB7" s="632"/>
      <c r="CC7" s="632"/>
      <c r="CD7" s="632"/>
      <c r="CE7" s="632"/>
      <c r="CF7" s="632"/>
      <c r="CG7" s="632"/>
      <c r="CH7" s="632"/>
      <c r="CI7" s="632"/>
      <c r="CJ7" s="632"/>
      <c r="CK7" s="632"/>
      <c r="CL7" s="633"/>
      <c r="CM7" s="634">
        <v>32035106</v>
      </c>
      <c r="CN7" s="635"/>
      <c r="CO7" s="635"/>
      <c r="CP7" s="635"/>
      <c r="CQ7" s="635"/>
      <c r="CR7" s="635"/>
      <c r="CS7" s="635"/>
      <c r="CT7" s="636"/>
      <c r="CU7" s="711">
        <v>6.7</v>
      </c>
      <c r="CV7" s="711"/>
      <c r="CW7" s="711"/>
      <c r="CX7" s="711"/>
      <c r="CY7" s="640">
        <v>1234881</v>
      </c>
      <c r="CZ7" s="635"/>
      <c r="DA7" s="635"/>
      <c r="DB7" s="635"/>
      <c r="DC7" s="635"/>
      <c r="DD7" s="635"/>
      <c r="DE7" s="635"/>
      <c r="DF7" s="635"/>
      <c r="DG7" s="635"/>
      <c r="DH7" s="635"/>
      <c r="DI7" s="635"/>
      <c r="DJ7" s="635"/>
      <c r="DK7" s="636"/>
      <c r="DL7" s="640">
        <v>25030285</v>
      </c>
      <c r="DM7" s="635"/>
      <c r="DN7" s="635"/>
      <c r="DO7" s="635"/>
      <c r="DP7" s="635"/>
      <c r="DQ7" s="635"/>
      <c r="DR7" s="635"/>
      <c r="DS7" s="635"/>
      <c r="DT7" s="635"/>
      <c r="DU7" s="635"/>
      <c r="DV7" s="635"/>
      <c r="DW7" s="635"/>
      <c r="DX7" s="731"/>
    </row>
    <row r="8" spans="2:138" ht="11.25" customHeight="1" x14ac:dyDescent="0.15">
      <c r="B8" s="631" t="s">
        <v>209</v>
      </c>
      <c r="C8" s="632"/>
      <c r="D8" s="632"/>
      <c r="E8" s="632"/>
      <c r="F8" s="632"/>
      <c r="G8" s="632"/>
      <c r="H8" s="632"/>
      <c r="I8" s="632"/>
      <c r="J8" s="632"/>
      <c r="K8" s="632"/>
      <c r="L8" s="632"/>
      <c r="M8" s="632"/>
      <c r="N8" s="632"/>
      <c r="O8" s="632"/>
      <c r="P8" s="632"/>
      <c r="Q8" s="633"/>
      <c r="R8" s="634" t="s">
        <v>205</v>
      </c>
      <c r="S8" s="635"/>
      <c r="T8" s="635"/>
      <c r="U8" s="635"/>
      <c r="V8" s="635"/>
      <c r="W8" s="635"/>
      <c r="X8" s="635"/>
      <c r="Y8" s="636"/>
      <c r="Z8" s="711" t="s">
        <v>119</v>
      </c>
      <c r="AA8" s="711"/>
      <c r="AB8" s="711"/>
      <c r="AC8" s="711"/>
      <c r="AD8" s="709" t="s">
        <v>210</v>
      </c>
      <c r="AE8" s="709"/>
      <c r="AF8" s="709"/>
      <c r="AG8" s="709"/>
      <c r="AH8" s="709"/>
      <c r="AI8" s="709"/>
      <c r="AJ8" s="709"/>
      <c r="AK8" s="709"/>
      <c r="AL8" s="637" t="s">
        <v>119</v>
      </c>
      <c r="AM8" s="712"/>
      <c r="AN8" s="712"/>
      <c r="AO8" s="713"/>
      <c r="AP8" s="631" t="s">
        <v>211</v>
      </c>
      <c r="AQ8" s="632"/>
      <c r="AR8" s="632"/>
      <c r="AS8" s="632"/>
      <c r="AT8" s="632"/>
      <c r="AU8" s="632"/>
      <c r="AV8" s="632"/>
      <c r="AW8" s="632"/>
      <c r="AX8" s="632"/>
      <c r="AY8" s="632"/>
      <c r="AZ8" s="632"/>
      <c r="BA8" s="632"/>
      <c r="BB8" s="632"/>
      <c r="BC8" s="633"/>
      <c r="BD8" s="634">
        <v>741306</v>
      </c>
      <c r="BE8" s="635"/>
      <c r="BF8" s="635"/>
      <c r="BG8" s="635"/>
      <c r="BH8" s="635"/>
      <c r="BI8" s="635"/>
      <c r="BJ8" s="635"/>
      <c r="BK8" s="636"/>
      <c r="BL8" s="711">
        <v>0.5</v>
      </c>
      <c r="BM8" s="711"/>
      <c r="BN8" s="711"/>
      <c r="BO8" s="711"/>
      <c r="BP8" s="709" t="s">
        <v>119</v>
      </c>
      <c r="BQ8" s="709"/>
      <c r="BR8" s="709"/>
      <c r="BS8" s="709"/>
      <c r="BT8" s="709"/>
      <c r="BU8" s="709"/>
      <c r="BV8" s="709"/>
      <c r="BW8" s="710"/>
      <c r="BY8" s="631" t="s">
        <v>212</v>
      </c>
      <c r="BZ8" s="632"/>
      <c r="CA8" s="632"/>
      <c r="CB8" s="632"/>
      <c r="CC8" s="632"/>
      <c r="CD8" s="632"/>
      <c r="CE8" s="632"/>
      <c r="CF8" s="632"/>
      <c r="CG8" s="632"/>
      <c r="CH8" s="632"/>
      <c r="CI8" s="632"/>
      <c r="CJ8" s="632"/>
      <c r="CK8" s="632"/>
      <c r="CL8" s="633"/>
      <c r="CM8" s="634">
        <v>73537158</v>
      </c>
      <c r="CN8" s="635"/>
      <c r="CO8" s="635"/>
      <c r="CP8" s="635"/>
      <c r="CQ8" s="635"/>
      <c r="CR8" s="635"/>
      <c r="CS8" s="635"/>
      <c r="CT8" s="636"/>
      <c r="CU8" s="637">
        <v>15.4</v>
      </c>
      <c r="CV8" s="712"/>
      <c r="CW8" s="712"/>
      <c r="CX8" s="714"/>
      <c r="CY8" s="640">
        <v>1365776</v>
      </c>
      <c r="CZ8" s="635"/>
      <c r="DA8" s="635"/>
      <c r="DB8" s="635"/>
      <c r="DC8" s="635"/>
      <c r="DD8" s="635"/>
      <c r="DE8" s="635"/>
      <c r="DF8" s="635"/>
      <c r="DG8" s="635"/>
      <c r="DH8" s="635"/>
      <c r="DI8" s="635"/>
      <c r="DJ8" s="635"/>
      <c r="DK8" s="636"/>
      <c r="DL8" s="640">
        <v>59323592</v>
      </c>
      <c r="DM8" s="635"/>
      <c r="DN8" s="635"/>
      <c r="DO8" s="635"/>
      <c r="DP8" s="635"/>
      <c r="DQ8" s="635"/>
      <c r="DR8" s="635"/>
      <c r="DS8" s="635"/>
      <c r="DT8" s="635"/>
      <c r="DU8" s="635"/>
      <c r="DV8" s="635"/>
      <c r="DW8" s="635"/>
      <c r="DX8" s="731"/>
    </row>
    <row r="9" spans="2:138" ht="11.25" customHeight="1" x14ac:dyDescent="0.15">
      <c r="B9" s="631" t="s">
        <v>213</v>
      </c>
      <c r="C9" s="632"/>
      <c r="D9" s="632"/>
      <c r="E9" s="632"/>
      <c r="F9" s="632"/>
      <c r="G9" s="632"/>
      <c r="H9" s="632"/>
      <c r="I9" s="632"/>
      <c r="J9" s="632"/>
      <c r="K9" s="632"/>
      <c r="L9" s="632"/>
      <c r="M9" s="632"/>
      <c r="N9" s="632"/>
      <c r="O9" s="632"/>
      <c r="P9" s="632"/>
      <c r="Q9" s="633"/>
      <c r="R9" s="634" t="s">
        <v>119</v>
      </c>
      <c r="S9" s="635"/>
      <c r="T9" s="635"/>
      <c r="U9" s="635"/>
      <c r="V9" s="635"/>
      <c r="W9" s="635"/>
      <c r="X9" s="635"/>
      <c r="Y9" s="636"/>
      <c r="Z9" s="711" t="s">
        <v>205</v>
      </c>
      <c r="AA9" s="711"/>
      <c r="AB9" s="711"/>
      <c r="AC9" s="711"/>
      <c r="AD9" s="709" t="s">
        <v>205</v>
      </c>
      <c r="AE9" s="709"/>
      <c r="AF9" s="709"/>
      <c r="AG9" s="709"/>
      <c r="AH9" s="709"/>
      <c r="AI9" s="709"/>
      <c r="AJ9" s="709"/>
      <c r="AK9" s="709"/>
      <c r="AL9" s="637" t="s">
        <v>119</v>
      </c>
      <c r="AM9" s="712"/>
      <c r="AN9" s="712"/>
      <c r="AO9" s="713"/>
      <c r="AP9" s="631" t="s">
        <v>214</v>
      </c>
      <c r="AQ9" s="632"/>
      <c r="AR9" s="632"/>
      <c r="AS9" s="632"/>
      <c r="AT9" s="632"/>
      <c r="AU9" s="632"/>
      <c r="AV9" s="632"/>
      <c r="AW9" s="632"/>
      <c r="AX9" s="632"/>
      <c r="AY9" s="632"/>
      <c r="AZ9" s="632"/>
      <c r="BA9" s="632"/>
      <c r="BB9" s="632"/>
      <c r="BC9" s="633"/>
      <c r="BD9" s="634">
        <v>31880289</v>
      </c>
      <c r="BE9" s="635"/>
      <c r="BF9" s="635"/>
      <c r="BG9" s="635"/>
      <c r="BH9" s="635"/>
      <c r="BI9" s="635"/>
      <c r="BJ9" s="635"/>
      <c r="BK9" s="636"/>
      <c r="BL9" s="711">
        <v>23.2</v>
      </c>
      <c r="BM9" s="711"/>
      <c r="BN9" s="711"/>
      <c r="BO9" s="711"/>
      <c r="BP9" s="709" t="s">
        <v>205</v>
      </c>
      <c r="BQ9" s="709"/>
      <c r="BR9" s="709"/>
      <c r="BS9" s="709"/>
      <c r="BT9" s="709"/>
      <c r="BU9" s="709"/>
      <c r="BV9" s="709"/>
      <c r="BW9" s="710"/>
      <c r="BY9" s="631" t="s">
        <v>215</v>
      </c>
      <c r="BZ9" s="632"/>
      <c r="CA9" s="632"/>
      <c r="CB9" s="632"/>
      <c r="CC9" s="632"/>
      <c r="CD9" s="632"/>
      <c r="CE9" s="632"/>
      <c r="CF9" s="632"/>
      <c r="CG9" s="632"/>
      <c r="CH9" s="632"/>
      <c r="CI9" s="632"/>
      <c r="CJ9" s="632"/>
      <c r="CK9" s="632"/>
      <c r="CL9" s="633"/>
      <c r="CM9" s="634">
        <v>36020587</v>
      </c>
      <c r="CN9" s="635"/>
      <c r="CO9" s="635"/>
      <c r="CP9" s="635"/>
      <c r="CQ9" s="635"/>
      <c r="CR9" s="635"/>
      <c r="CS9" s="635"/>
      <c r="CT9" s="636"/>
      <c r="CU9" s="637">
        <v>7.5</v>
      </c>
      <c r="CV9" s="712"/>
      <c r="CW9" s="712"/>
      <c r="CX9" s="714"/>
      <c r="CY9" s="640">
        <v>3382105</v>
      </c>
      <c r="CZ9" s="635"/>
      <c r="DA9" s="635"/>
      <c r="DB9" s="635"/>
      <c r="DC9" s="635"/>
      <c r="DD9" s="635"/>
      <c r="DE9" s="635"/>
      <c r="DF9" s="635"/>
      <c r="DG9" s="635"/>
      <c r="DH9" s="635"/>
      <c r="DI9" s="635"/>
      <c r="DJ9" s="635"/>
      <c r="DK9" s="636"/>
      <c r="DL9" s="640">
        <v>10949006</v>
      </c>
      <c r="DM9" s="635"/>
      <c r="DN9" s="635"/>
      <c r="DO9" s="635"/>
      <c r="DP9" s="635"/>
      <c r="DQ9" s="635"/>
      <c r="DR9" s="635"/>
      <c r="DS9" s="635"/>
      <c r="DT9" s="635"/>
      <c r="DU9" s="635"/>
      <c r="DV9" s="635"/>
      <c r="DW9" s="635"/>
      <c r="DX9" s="731"/>
    </row>
    <row r="10" spans="2:138" ht="11.25" customHeight="1" x14ac:dyDescent="0.15">
      <c r="B10" s="631" t="s">
        <v>216</v>
      </c>
      <c r="C10" s="632"/>
      <c r="D10" s="632"/>
      <c r="E10" s="632"/>
      <c r="F10" s="632"/>
      <c r="G10" s="632"/>
      <c r="H10" s="632"/>
      <c r="I10" s="632"/>
      <c r="J10" s="632"/>
      <c r="K10" s="632"/>
      <c r="L10" s="632"/>
      <c r="M10" s="632"/>
      <c r="N10" s="632"/>
      <c r="O10" s="632"/>
      <c r="P10" s="632"/>
      <c r="Q10" s="633"/>
      <c r="R10" s="634">
        <v>46598</v>
      </c>
      <c r="S10" s="635"/>
      <c r="T10" s="635"/>
      <c r="U10" s="635"/>
      <c r="V10" s="635"/>
      <c r="W10" s="635"/>
      <c r="X10" s="635"/>
      <c r="Y10" s="636"/>
      <c r="Z10" s="711">
        <v>0</v>
      </c>
      <c r="AA10" s="711"/>
      <c r="AB10" s="711"/>
      <c r="AC10" s="711"/>
      <c r="AD10" s="709">
        <v>46598</v>
      </c>
      <c r="AE10" s="709"/>
      <c r="AF10" s="709"/>
      <c r="AG10" s="709"/>
      <c r="AH10" s="709"/>
      <c r="AI10" s="709"/>
      <c r="AJ10" s="709"/>
      <c r="AK10" s="709"/>
      <c r="AL10" s="637">
        <v>0</v>
      </c>
      <c r="AM10" s="712"/>
      <c r="AN10" s="712"/>
      <c r="AO10" s="713"/>
      <c r="AP10" s="631" t="s">
        <v>217</v>
      </c>
      <c r="AQ10" s="632"/>
      <c r="AR10" s="632"/>
      <c r="AS10" s="632"/>
      <c r="AT10" s="632"/>
      <c r="AU10" s="632"/>
      <c r="AV10" s="632"/>
      <c r="AW10" s="632"/>
      <c r="AX10" s="632"/>
      <c r="AY10" s="632"/>
      <c r="AZ10" s="632"/>
      <c r="BA10" s="632"/>
      <c r="BB10" s="632"/>
      <c r="BC10" s="633"/>
      <c r="BD10" s="634">
        <v>1647985</v>
      </c>
      <c r="BE10" s="635"/>
      <c r="BF10" s="635"/>
      <c r="BG10" s="635"/>
      <c r="BH10" s="635"/>
      <c r="BI10" s="635"/>
      <c r="BJ10" s="635"/>
      <c r="BK10" s="636"/>
      <c r="BL10" s="711">
        <v>1.2</v>
      </c>
      <c r="BM10" s="711"/>
      <c r="BN10" s="711"/>
      <c r="BO10" s="711"/>
      <c r="BP10" s="709" t="s">
        <v>218</v>
      </c>
      <c r="BQ10" s="709"/>
      <c r="BR10" s="709"/>
      <c r="BS10" s="709"/>
      <c r="BT10" s="709"/>
      <c r="BU10" s="709"/>
      <c r="BV10" s="709"/>
      <c r="BW10" s="710"/>
      <c r="BY10" s="631" t="s">
        <v>219</v>
      </c>
      <c r="BZ10" s="632"/>
      <c r="CA10" s="632"/>
      <c r="CB10" s="632"/>
      <c r="CC10" s="632"/>
      <c r="CD10" s="632"/>
      <c r="CE10" s="632"/>
      <c r="CF10" s="632"/>
      <c r="CG10" s="632"/>
      <c r="CH10" s="632"/>
      <c r="CI10" s="632"/>
      <c r="CJ10" s="632"/>
      <c r="CK10" s="632"/>
      <c r="CL10" s="633"/>
      <c r="CM10" s="634">
        <v>1166454</v>
      </c>
      <c r="CN10" s="635"/>
      <c r="CO10" s="635"/>
      <c r="CP10" s="635"/>
      <c r="CQ10" s="635"/>
      <c r="CR10" s="635"/>
      <c r="CS10" s="635"/>
      <c r="CT10" s="636"/>
      <c r="CU10" s="637">
        <v>0.2</v>
      </c>
      <c r="CV10" s="712"/>
      <c r="CW10" s="712"/>
      <c r="CX10" s="714"/>
      <c r="CY10" s="640">
        <v>14563</v>
      </c>
      <c r="CZ10" s="635"/>
      <c r="DA10" s="635"/>
      <c r="DB10" s="635"/>
      <c r="DC10" s="635"/>
      <c r="DD10" s="635"/>
      <c r="DE10" s="635"/>
      <c r="DF10" s="635"/>
      <c r="DG10" s="635"/>
      <c r="DH10" s="635"/>
      <c r="DI10" s="635"/>
      <c r="DJ10" s="635"/>
      <c r="DK10" s="636"/>
      <c r="DL10" s="640">
        <v>692756</v>
      </c>
      <c r="DM10" s="635"/>
      <c r="DN10" s="635"/>
      <c r="DO10" s="635"/>
      <c r="DP10" s="635"/>
      <c r="DQ10" s="635"/>
      <c r="DR10" s="635"/>
      <c r="DS10" s="635"/>
      <c r="DT10" s="635"/>
      <c r="DU10" s="635"/>
      <c r="DV10" s="635"/>
      <c r="DW10" s="635"/>
      <c r="DX10" s="731"/>
    </row>
    <row r="11" spans="2:138" ht="11.25" customHeight="1" x14ac:dyDescent="0.15">
      <c r="B11" s="631" t="s">
        <v>220</v>
      </c>
      <c r="C11" s="632"/>
      <c r="D11" s="632"/>
      <c r="E11" s="632"/>
      <c r="F11" s="632"/>
      <c r="G11" s="632"/>
      <c r="H11" s="632"/>
      <c r="I11" s="632"/>
      <c r="J11" s="632"/>
      <c r="K11" s="632"/>
      <c r="L11" s="632"/>
      <c r="M11" s="632"/>
      <c r="N11" s="632"/>
      <c r="O11" s="632"/>
      <c r="P11" s="632"/>
      <c r="Q11" s="633"/>
      <c r="R11" s="634">
        <v>85300</v>
      </c>
      <c r="S11" s="635"/>
      <c r="T11" s="635"/>
      <c r="U11" s="635"/>
      <c r="V11" s="635"/>
      <c r="W11" s="635"/>
      <c r="X11" s="635"/>
      <c r="Y11" s="636"/>
      <c r="Z11" s="711">
        <v>0</v>
      </c>
      <c r="AA11" s="711"/>
      <c r="AB11" s="711"/>
      <c r="AC11" s="711"/>
      <c r="AD11" s="709">
        <v>85300</v>
      </c>
      <c r="AE11" s="709"/>
      <c r="AF11" s="709"/>
      <c r="AG11" s="709"/>
      <c r="AH11" s="709"/>
      <c r="AI11" s="709"/>
      <c r="AJ11" s="709"/>
      <c r="AK11" s="709"/>
      <c r="AL11" s="637">
        <v>0</v>
      </c>
      <c r="AM11" s="712"/>
      <c r="AN11" s="712"/>
      <c r="AO11" s="713"/>
      <c r="AP11" s="631" t="s">
        <v>221</v>
      </c>
      <c r="AQ11" s="632"/>
      <c r="AR11" s="632"/>
      <c r="AS11" s="632"/>
      <c r="AT11" s="632"/>
      <c r="AU11" s="632"/>
      <c r="AV11" s="632"/>
      <c r="AW11" s="632"/>
      <c r="AX11" s="632"/>
      <c r="AY11" s="632"/>
      <c r="AZ11" s="632"/>
      <c r="BA11" s="632"/>
      <c r="BB11" s="632"/>
      <c r="BC11" s="633"/>
      <c r="BD11" s="634">
        <v>2302099</v>
      </c>
      <c r="BE11" s="635"/>
      <c r="BF11" s="635"/>
      <c r="BG11" s="635"/>
      <c r="BH11" s="635"/>
      <c r="BI11" s="635"/>
      <c r="BJ11" s="635"/>
      <c r="BK11" s="636"/>
      <c r="BL11" s="711">
        <v>1.7</v>
      </c>
      <c r="BM11" s="711"/>
      <c r="BN11" s="711"/>
      <c r="BO11" s="711"/>
      <c r="BP11" s="709">
        <v>596623</v>
      </c>
      <c r="BQ11" s="709"/>
      <c r="BR11" s="709"/>
      <c r="BS11" s="709"/>
      <c r="BT11" s="709"/>
      <c r="BU11" s="709"/>
      <c r="BV11" s="709"/>
      <c r="BW11" s="710"/>
      <c r="BY11" s="631" t="s">
        <v>222</v>
      </c>
      <c r="BZ11" s="632"/>
      <c r="CA11" s="632"/>
      <c r="CB11" s="632"/>
      <c r="CC11" s="632"/>
      <c r="CD11" s="632"/>
      <c r="CE11" s="632"/>
      <c r="CF11" s="632"/>
      <c r="CG11" s="632"/>
      <c r="CH11" s="632"/>
      <c r="CI11" s="632"/>
      <c r="CJ11" s="632"/>
      <c r="CK11" s="632"/>
      <c r="CL11" s="633"/>
      <c r="CM11" s="634">
        <v>21529184</v>
      </c>
      <c r="CN11" s="635"/>
      <c r="CO11" s="635"/>
      <c r="CP11" s="635"/>
      <c r="CQ11" s="635"/>
      <c r="CR11" s="635"/>
      <c r="CS11" s="635"/>
      <c r="CT11" s="636"/>
      <c r="CU11" s="637">
        <v>4.5</v>
      </c>
      <c r="CV11" s="712"/>
      <c r="CW11" s="712"/>
      <c r="CX11" s="714"/>
      <c r="CY11" s="640">
        <v>10907008</v>
      </c>
      <c r="CZ11" s="635"/>
      <c r="DA11" s="635"/>
      <c r="DB11" s="635"/>
      <c r="DC11" s="635"/>
      <c r="DD11" s="635"/>
      <c r="DE11" s="635"/>
      <c r="DF11" s="635"/>
      <c r="DG11" s="635"/>
      <c r="DH11" s="635"/>
      <c r="DI11" s="635"/>
      <c r="DJ11" s="635"/>
      <c r="DK11" s="636"/>
      <c r="DL11" s="640">
        <v>8511794</v>
      </c>
      <c r="DM11" s="635"/>
      <c r="DN11" s="635"/>
      <c r="DO11" s="635"/>
      <c r="DP11" s="635"/>
      <c r="DQ11" s="635"/>
      <c r="DR11" s="635"/>
      <c r="DS11" s="635"/>
      <c r="DT11" s="635"/>
      <c r="DU11" s="635"/>
      <c r="DV11" s="635"/>
      <c r="DW11" s="635"/>
      <c r="DX11" s="731"/>
    </row>
    <row r="12" spans="2:138" ht="11.25" customHeight="1" x14ac:dyDescent="0.15">
      <c r="B12" s="631" t="s">
        <v>223</v>
      </c>
      <c r="C12" s="632"/>
      <c r="D12" s="632"/>
      <c r="E12" s="632"/>
      <c r="F12" s="632"/>
      <c r="G12" s="632"/>
      <c r="H12" s="632"/>
      <c r="I12" s="632"/>
      <c r="J12" s="632"/>
      <c r="K12" s="632"/>
      <c r="L12" s="632"/>
      <c r="M12" s="632"/>
      <c r="N12" s="632"/>
      <c r="O12" s="632"/>
      <c r="P12" s="632"/>
      <c r="Q12" s="633"/>
      <c r="R12" s="634">
        <v>2104</v>
      </c>
      <c r="S12" s="635"/>
      <c r="T12" s="635"/>
      <c r="U12" s="635"/>
      <c r="V12" s="635"/>
      <c r="W12" s="635"/>
      <c r="X12" s="635"/>
      <c r="Y12" s="636"/>
      <c r="Z12" s="711">
        <v>0</v>
      </c>
      <c r="AA12" s="711"/>
      <c r="AB12" s="711"/>
      <c r="AC12" s="711"/>
      <c r="AD12" s="709">
        <v>2104</v>
      </c>
      <c r="AE12" s="709"/>
      <c r="AF12" s="709"/>
      <c r="AG12" s="709"/>
      <c r="AH12" s="709"/>
      <c r="AI12" s="709"/>
      <c r="AJ12" s="709"/>
      <c r="AK12" s="709"/>
      <c r="AL12" s="637">
        <v>0</v>
      </c>
      <c r="AM12" s="712"/>
      <c r="AN12" s="712"/>
      <c r="AO12" s="713"/>
      <c r="AP12" s="631" t="s">
        <v>224</v>
      </c>
      <c r="AQ12" s="632"/>
      <c r="AR12" s="632"/>
      <c r="AS12" s="632"/>
      <c r="AT12" s="632"/>
      <c r="AU12" s="632"/>
      <c r="AV12" s="632"/>
      <c r="AW12" s="632"/>
      <c r="AX12" s="632"/>
      <c r="AY12" s="632"/>
      <c r="AZ12" s="632"/>
      <c r="BA12" s="632"/>
      <c r="BB12" s="632"/>
      <c r="BC12" s="633"/>
      <c r="BD12" s="634">
        <v>371480</v>
      </c>
      <c r="BE12" s="635"/>
      <c r="BF12" s="635"/>
      <c r="BG12" s="635"/>
      <c r="BH12" s="635"/>
      <c r="BI12" s="635"/>
      <c r="BJ12" s="635"/>
      <c r="BK12" s="636"/>
      <c r="BL12" s="711">
        <v>0.3</v>
      </c>
      <c r="BM12" s="711"/>
      <c r="BN12" s="711"/>
      <c r="BO12" s="711"/>
      <c r="BP12" s="709" t="s">
        <v>119</v>
      </c>
      <c r="BQ12" s="709"/>
      <c r="BR12" s="709"/>
      <c r="BS12" s="709"/>
      <c r="BT12" s="709"/>
      <c r="BU12" s="709"/>
      <c r="BV12" s="709"/>
      <c r="BW12" s="710"/>
      <c r="BY12" s="631" t="s">
        <v>225</v>
      </c>
      <c r="BZ12" s="632"/>
      <c r="CA12" s="632"/>
      <c r="CB12" s="632"/>
      <c r="CC12" s="632"/>
      <c r="CD12" s="632"/>
      <c r="CE12" s="632"/>
      <c r="CF12" s="632"/>
      <c r="CG12" s="632"/>
      <c r="CH12" s="632"/>
      <c r="CI12" s="632"/>
      <c r="CJ12" s="632"/>
      <c r="CK12" s="632"/>
      <c r="CL12" s="633"/>
      <c r="CM12" s="634">
        <v>53720443</v>
      </c>
      <c r="CN12" s="635"/>
      <c r="CO12" s="635"/>
      <c r="CP12" s="635"/>
      <c r="CQ12" s="635"/>
      <c r="CR12" s="635"/>
      <c r="CS12" s="635"/>
      <c r="CT12" s="636"/>
      <c r="CU12" s="637">
        <v>11.2</v>
      </c>
      <c r="CV12" s="712"/>
      <c r="CW12" s="712"/>
      <c r="CX12" s="714"/>
      <c r="CY12" s="640">
        <v>187408</v>
      </c>
      <c r="CZ12" s="635"/>
      <c r="DA12" s="635"/>
      <c r="DB12" s="635"/>
      <c r="DC12" s="635"/>
      <c r="DD12" s="635"/>
      <c r="DE12" s="635"/>
      <c r="DF12" s="635"/>
      <c r="DG12" s="635"/>
      <c r="DH12" s="635"/>
      <c r="DI12" s="635"/>
      <c r="DJ12" s="635"/>
      <c r="DK12" s="636"/>
      <c r="DL12" s="640">
        <v>13950034</v>
      </c>
      <c r="DM12" s="635"/>
      <c r="DN12" s="635"/>
      <c r="DO12" s="635"/>
      <c r="DP12" s="635"/>
      <c r="DQ12" s="635"/>
      <c r="DR12" s="635"/>
      <c r="DS12" s="635"/>
      <c r="DT12" s="635"/>
      <c r="DU12" s="635"/>
      <c r="DV12" s="635"/>
      <c r="DW12" s="635"/>
      <c r="DX12" s="731"/>
    </row>
    <row r="13" spans="2:138" ht="11.25" customHeight="1" x14ac:dyDescent="0.15">
      <c r="B13" s="631" t="s">
        <v>226</v>
      </c>
      <c r="C13" s="632"/>
      <c r="D13" s="632"/>
      <c r="E13" s="632"/>
      <c r="F13" s="632"/>
      <c r="G13" s="632"/>
      <c r="H13" s="632"/>
      <c r="I13" s="632"/>
      <c r="J13" s="632"/>
      <c r="K13" s="632"/>
      <c r="L13" s="632"/>
      <c r="M13" s="632"/>
      <c r="N13" s="632"/>
      <c r="O13" s="632"/>
      <c r="P13" s="632"/>
      <c r="Q13" s="633"/>
      <c r="R13" s="634">
        <v>23736</v>
      </c>
      <c r="S13" s="635"/>
      <c r="T13" s="635"/>
      <c r="U13" s="635"/>
      <c r="V13" s="635"/>
      <c r="W13" s="635"/>
      <c r="X13" s="635"/>
      <c r="Y13" s="636"/>
      <c r="Z13" s="711">
        <v>0</v>
      </c>
      <c r="AA13" s="711"/>
      <c r="AB13" s="711"/>
      <c r="AC13" s="711"/>
      <c r="AD13" s="709">
        <v>23736</v>
      </c>
      <c r="AE13" s="709"/>
      <c r="AF13" s="709"/>
      <c r="AG13" s="709"/>
      <c r="AH13" s="709"/>
      <c r="AI13" s="709"/>
      <c r="AJ13" s="709"/>
      <c r="AK13" s="709"/>
      <c r="AL13" s="637">
        <v>0</v>
      </c>
      <c r="AM13" s="712"/>
      <c r="AN13" s="712"/>
      <c r="AO13" s="713"/>
      <c r="AP13" s="631" t="s">
        <v>227</v>
      </c>
      <c r="AQ13" s="632"/>
      <c r="AR13" s="632"/>
      <c r="AS13" s="632"/>
      <c r="AT13" s="632"/>
      <c r="AU13" s="632"/>
      <c r="AV13" s="632"/>
      <c r="AW13" s="632"/>
      <c r="AX13" s="632"/>
      <c r="AY13" s="632"/>
      <c r="AZ13" s="632"/>
      <c r="BA13" s="632"/>
      <c r="BB13" s="632"/>
      <c r="BC13" s="633"/>
      <c r="BD13" s="634">
        <v>1223168</v>
      </c>
      <c r="BE13" s="635"/>
      <c r="BF13" s="635"/>
      <c r="BG13" s="635"/>
      <c r="BH13" s="635"/>
      <c r="BI13" s="635"/>
      <c r="BJ13" s="635"/>
      <c r="BK13" s="636"/>
      <c r="BL13" s="711">
        <v>0.9</v>
      </c>
      <c r="BM13" s="711"/>
      <c r="BN13" s="711"/>
      <c r="BO13" s="711"/>
      <c r="BP13" s="709" t="s">
        <v>210</v>
      </c>
      <c r="BQ13" s="709"/>
      <c r="BR13" s="709"/>
      <c r="BS13" s="709"/>
      <c r="BT13" s="709"/>
      <c r="BU13" s="709"/>
      <c r="BV13" s="709"/>
      <c r="BW13" s="710"/>
      <c r="BY13" s="631" t="s">
        <v>228</v>
      </c>
      <c r="BZ13" s="632"/>
      <c r="CA13" s="632"/>
      <c r="CB13" s="632"/>
      <c r="CC13" s="632"/>
      <c r="CD13" s="632"/>
      <c r="CE13" s="632"/>
      <c r="CF13" s="632"/>
      <c r="CG13" s="632"/>
      <c r="CH13" s="632"/>
      <c r="CI13" s="632"/>
      <c r="CJ13" s="632"/>
      <c r="CK13" s="632"/>
      <c r="CL13" s="633"/>
      <c r="CM13" s="634">
        <v>57944921</v>
      </c>
      <c r="CN13" s="635"/>
      <c r="CO13" s="635"/>
      <c r="CP13" s="635"/>
      <c r="CQ13" s="635"/>
      <c r="CR13" s="635"/>
      <c r="CS13" s="635"/>
      <c r="CT13" s="636"/>
      <c r="CU13" s="637">
        <v>12.1</v>
      </c>
      <c r="CV13" s="712"/>
      <c r="CW13" s="712"/>
      <c r="CX13" s="714"/>
      <c r="CY13" s="640">
        <v>45655026</v>
      </c>
      <c r="CZ13" s="635"/>
      <c r="DA13" s="635"/>
      <c r="DB13" s="635"/>
      <c r="DC13" s="635"/>
      <c r="DD13" s="635"/>
      <c r="DE13" s="635"/>
      <c r="DF13" s="635"/>
      <c r="DG13" s="635"/>
      <c r="DH13" s="635"/>
      <c r="DI13" s="635"/>
      <c r="DJ13" s="635"/>
      <c r="DK13" s="636"/>
      <c r="DL13" s="640">
        <v>11137514</v>
      </c>
      <c r="DM13" s="635"/>
      <c r="DN13" s="635"/>
      <c r="DO13" s="635"/>
      <c r="DP13" s="635"/>
      <c r="DQ13" s="635"/>
      <c r="DR13" s="635"/>
      <c r="DS13" s="635"/>
      <c r="DT13" s="635"/>
      <c r="DU13" s="635"/>
      <c r="DV13" s="635"/>
      <c r="DW13" s="635"/>
      <c r="DX13" s="731"/>
    </row>
    <row r="14" spans="2:138" ht="11.25" customHeight="1" x14ac:dyDescent="0.15">
      <c r="B14" s="631" t="s">
        <v>229</v>
      </c>
      <c r="C14" s="632"/>
      <c r="D14" s="632"/>
      <c r="E14" s="632"/>
      <c r="F14" s="632"/>
      <c r="G14" s="632"/>
      <c r="H14" s="632"/>
      <c r="I14" s="632"/>
      <c r="J14" s="632"/>
      <c r="K14" s="632"/>
      <c r="L14" s="632"/>
      <c r="M14" s="632"/>
      <c r="N14" s="632"/>
      <c r="O14" s="632"/>
      <c r="P14" s="632"/>
      <c r="Q14" s="633"/>
      <c r="R14" s="634">
        <v>13893963</v>
      </c>
      <c r="S14" s="635"/>
      <c r="T14" s="635"/>
      <c r="U14" s="635"/>
      <c r="V14" s="635"/>
      <c r="W14" s="635"/>
      <c r="X14" s="635"/>
      <c r="Y14" s="636"/>
      <c r="Z14" s="711">
        <v>2.8</v>
      </c>
      <c r="AA14" s="711"/>
      <c r="AB14" s="711"/>
      <c r="AC14" s="711"/>
      <c r="AD14" s="709">
        <v>13893963</v>
      </c>
      <c r="AE14" s="709"/>
      <c r="AF14" s="709"/>
      <c r="AG14" s="709"/>
      <c r="AH14" s="709"/>
      <c r="AI14" s="709"/>
      <c r="AJ14" s="709"/>
      <c r="AK14" s="709"/>
      <c r="AL14" s="637">
        <v>5.7</v>
      </c>
      <c r="AM14" s="712"/>
      <c r="AN14" s="712"/>
      <c r="AO14" s="713"/>
      <c r="AP14" s="631" t="s">
        <v>230</v>
      </c>
      <c r="AQ14" s="632"/>
      <c r="AR14" s="632"/>
      <c r="AS14" s="632"/>
      <c r="AT14" s="632"/>
      <c r="AU14" s="632"/>
      <c r="AV14" s="632"/>
      <c r="AW14" s="632"/>
      <c r="AX14" s="632"/>
      <c r="AY14" s="632"/>
      <c r="AZ14" s="632"/>
      <c r="BA14" s="632"/>
      <c r="BB14" s="632"/>
      <c r="BC14" s="633"/>
      <c r="BD14" s="634">
        <v>1224951</v>
      </c>
      <c r="BE14" s="635"/>
      <c r="BF14" s="635"/>
      <c r="BG14" s="635"/>
      <c r="BH14" s="635"/>
      <c r="BI14" s="635"/>
      <c r="BJ14" s="635"/>
      <c r="BK14" s="636"/>
      <c r="BL14" s="711">
        <v>0.9</v>
      </c>
      <c r="BM14" s="711"/>
      <c r="BN14" s="711"/>
      <c r="BO14" s="711"/>
      <c r="BP14" s="709" t="s">
        <v>119</v>
      </c>
      <c r="BQ14" s="709"/>
      <c r="BR14" s="709"/>
      <c r="BS14" s="709"/>
      <c r="BT14" s="709"/>
      <c r="BU14" s="709"/>
      <c r="BV14" s="709"/>
      <c r="BW14" s="710"/>
      <c r="BY14" s="631" t="s">
        <v>231</v>
      </c>
      <c r="BZ14" s="632"/>
      <c r="CA14" s="632"/>
      <c r="CB14" s="632"/>
      <c r="CC14" s="632"/>
      <c r="CD14" s="632"/>
      <c r="CE14" s="632"/>
      <c r="CF14" s="632"/>
      <c r="CG14" s="632"/>
      <c r="CH14" s="632"/>
      <c r="CI14" s="632"/>
      <c r="CJ14" s="632"/>
      <c r="CK14" s="632"/>
      <c r="CL14" s="633"/>
      <c r="CM14" s="634">
        <v>24752752</v>
      </c>
      <c r="CN14" s="635"/>
      <c r="CO14" s="635"/>
      <c r="CP14" s="635"/>
      <c r="CQ14" s="635"/>
      <c r="CR14" s="635"/>
      <c r="CS14" s="635"/>
      <c r="CT14" s="636"/>
      <c r="CU14" s="637">
        <v>5.2</v>
      </c>
      <c r="CV14" s="712"/>
      <c r="CW14" s="712"/>
      <c r="CX14" s="714"/>
      <c r="CY14" s="640">
        <v>1453470</v>
      </c>
      <c r="CZ14" s="635"/>
      <c r="DA14" s="635"/>
      <c r="DB14" s="635"/>
      <c r="DC14" s="635"/>
      <c r="DD14" s="635"/>
      <c r="DE14" s="635"/>
      <c r="DF14" s="635"/>
      <c r="DG14" s="635"/>
      <c r="DH14" s="635"/>
      <c r="DI14" s="635"/>
      <c r="DJ14" s="635"/>
      <c r="DK14" s="636"/>
      <c r="DL14" s="640">
        <v>22376203</v>
      </c>
      <c r="DM14" s="635"/>
      <c r="DN14" s="635"/>
      <c r="DO14" s="635"/>
      <c r="DP14" s="635"/>
      <c r="DQ14" s="635"/>
      <c r="DR14" s="635"/>
      <c r="DS14" s="635"/>
      <c r="DT14" s="635"/>
      <c r="DU14" s="635"/>
      <c r="DV14" s="635"/>
      <c r="DW14" s="635"/>
      <c r="DX14" s="731"/>
    </row>
    <row r="15" spans="2:138" ht="11.25" customHeight="1" x14ac:dyDescent="0.15">
      <c r="B15" s="631" t="s">
        <v>232</v>
      </c>
      <c r="C15" s="632"/>
      <c r="D15" s="632"/>
      <c r="E15" s="632"/>
      <c r="F15" s="632"/>
      <c r="G15" s="632"/>
      <c r="H15" s="632"/>
      <c r="I15" s="632"/>
      <c r="J15" s="632"/>
      <c r="K15" s="632"/>
      <c r="L15" s="632"/>
      <c r="M15" s="632"/>
      <c r="N15" s="632"/>
      <c r="O15" s="632"/>
      <c r="P15" s="632"/>
      <c r="Q15" s="633"/>
      <c r="R15" s="634" t="s">
        <v>205</v>
      </c>
      <c r="S15" s="635"/>
      <c r="T15" s="635"/>
      <c r="U15" s="635"/>
      <c r="V15" s="635"/>
      <c r="W15" s="635"/>
      <c r="X15" s="635"/>
      <c r="Y15" s="636"/>
      <c r="Z15" s="711" t="s">
        <v>119</v>
      </c>
      <c r="AA15" s="711"/>
      <c r="AB15" s="711"/>
      <c r="AC15" s="711"/>
      <c r="AD15" s="709" t="s">
        <v>119</v>
      </c>
      <c r="AE15" s="709"/>
      <c r="AF15" s="709"/>
      <c r="AG15" s="709"/>
      <c r="AH15" s="709"/>
      <c r="AI15" s="709"/>
      <c r="AJ15" s="709"/>
      <c r="AK15" s="709"/>
      <c r="AL15" s="637" t="s">
        <v>119</v>
      </c>
      <c r="AM15" s="712"/>
      <c r="AN15" s="712"/>
      <c r="AO15" s="713"/>
      <c r="AP15" s="631" t="s">
        <v>233</v>
      </c>
      <c r="AQ15" s="632"/>
      <c r="AR15" s="632"/>
      <c r="AS15" s="632"/>
      <c r="AT15" s="632"/>
      <c r="AU15" s="632"/>
      <c r="AV15" s="632"/>
      <c r="AW15" s="632"/>
      <c r="AX15" s="632"/>
      <c r="AY15" s="632"/>
      <c r="AZ15" s="632"/>
      <c r="BA15" s="632"/>
      <c r="BB15" s="632"/>
      <c r="BC15" s="633"/>
      <c r="BD15" s="634">
        <v>28882492</v>
      </c>
      <c r="BE15" s="635"/>
      <c r="BF15" s="635"/>
      <c r="BG15" s="635"/>
      <c r="BH15" s="635"/>
      <c r="BI15" s="635"/>
      <c r="BJ15" s="635"/>
      <c r="BK15" s="636"/>
      <c r="BL15" s="711">
        <v>21</v>
      </c>
      <c r="BM15" s="711"/>
      <c r="BN15" s="711"/>
      <c r="BO15" s="711"/>
      <c r="BP15" s="709" t="s">
        <v>119</v>
      </c>
      <c r="BQ15" s="709"/>
      <c r="BR15" s="709"/>
      <c r="BS15" s="709"/>
      <c r="BT15" s="709"/>
      <c r="BU15" s="709"/>
      <c r="BV15" s="709"/>
      <c r="BW15" s="710"/>
      <c r="BY15" s="631" t="s">
        <v>234</v>
      </c>
      <c r="BZ15" s="632"/>
      <c r="CA15" s="632"/>
      <c r="CB15" s="632"/>
      <c r="CC15" s="632"/>
      <c r="CD15" s="632"/>
      <c r="CE15" s="632"/>
      <c r="CF15" s="632"/>
      <c r="CG15" s="632"/>
      <c r="CH15" s="632"/>
      <c r="CI15" s="632"/>
      <c r="CJ15" s="632"/>
      <c r="CK15" s="632"/>
      <c r="CL15" s="633"/>
      <c r="CM15" s="634" t="s">
        <v>119</v>
      </c>
      <c r="CN15" s="635"/>
      <c r="CO15" s="635"/>
      <c r="CP15" s="635"/>
      <c r="CQ15" s="635"/>
      <c r="CR15" s="635"/>
      <c r="CS15" s="635"/>
      <c r="CT15" s="636"/>
      <c r="CU15" s="637" t="s">
        <v>119</v>
      </c>
      <c r="CV15" s="712"/>
      <c r="CW15" s="712"/>
      <c r="CX15" s="714"/>
      <c r="CY15" s="640" t="s">
        <v>119</v>
      </c>
      <c r="CZ15" s="635"/>
      <c r="DA15" s="635"/>
      <c r="DB15" s="635"/>
      <c r="DC15" s="635"/>
      <c r="DD15" s="635"/>
      <c r="DE15" s="635"/>
      <c r="DF15" s="635"/>
      <c r="DG15" s="635"/>
      <c r="DH15" s="635"/>
      <c r="DI15" s="635"/>
      <c r="DJ15" s="635"/>
      <c r="DK15" s="636"/>
      <c r="DL15" s="640" t="s">
        <v>119</v>
      </c>
      <c r="DM15" s="635"/>
      <c r="DN15" s="635"/>
      <c r="DO15" s="635"/>
      <c r="DP15" s="635"/>
      <c r="DQ15" s="635"/>
      <c r="DR15" s="635"/>
      <c r="DS15" s="635"/>
      <c r="DT15" s="635"/>
      <c r="DU15" s="635"/>
      <c r="DV15" s="635"/>
      <c r="DW15" s="635"/>
      <c r="DX15" s="731"/>
    </row>
    <row r="16" spans="2:138" ht="11.25" customHeight="1" x14ac:dyDescent="0.15">
      <c r="B16" s="631" t="s">
        <v>235</v>
      </c>
      <c r="C16" s="632"/>
      <c r="D16" s="632"/>
      <c r="E16" s="632"/>
      <c r="F16" s="632"/>
      <c r="G16" s="632"/>
      <c r="H16" s="632"/>
      <c r="I16" s="632"/>
      <c r="J16" s="632"/>
      <c r="K16" s="632"/>
      <c r="L16" s="632"/>
      <c r="M16" s="632"/>
      <c r="N16" s="632"/>
      <c r="O16" s="632"/>
      <c r="P16" s="632"/>
      <c r="Q16" s="633"/>
      <c r="R16" s="634">
        <v>645183</v>
      </c>
      <c r="S16" s="635"/>
      <c r="T16" s="635"/>
      <c r="U16" s="635"/>
      <c r="V16" s="635"/>
      <c r="W16" s="635"/>
      <c r="X16" s="635"/>
      <c r="Y16" s="636"/>
      <c r="Z16" s="711">
        <v>0.1</v>
      </c>
      <c r="AA16" s="711"/>
      <c r="AB16" s="711"/>
      <c r="AC16" s="711"/>
      <c r="AD16" s="709">
        <v>645183</v>
      </c>
      <c r="AE16" s="709"/>
      <c r="AF16" s="709"/>
      <c r="AG16" s="709"/>
      <c r="AH16" s="709"/>
      <c r="AI16" s="709"/>
      <c r="AJ16" s="709"/>
      <c r="AK16" s="709"/>
      <c r="AL16" s="637">
        <v>0.3</v>
      </c>
      <c r="AM16" s="712"/>
      <c r="AN16" s="712"/>
      <c r="AO16" s="713"/>
      <c r="AP16" s="631" t="s">
        <v>236</v>
      </c>
      <c r="AQ16" s="632"/>
      <c r="AR16" s="632"/>
      <c r="AS16" s="632"/>
      <c r="AT16" s="632"/>
      <c r="AU16" s="632"/>
      <c r="AV16" s="632"/>
      <c r="AW16" s="632"/>
      <c r="AX16" s="632"/>
      <c r="AY16" s="632"/>
      <c r="AZ16" s="632"/>
      <c r="BA16" s="632"/>
      <c r="BB16" s="632"/>
      <c r="BC16" s="633"/>
      <c r="BD16" s="634">
        <v>911069</v>
      </c>
      <c r="BE16" s="635"/>
      <c r="BF16" s="635"/>
      <c r="BG16" s="635"/>
      <c r="BH16" s="635"/>
      <c r="BI16" s="635"/>
      <c r="BJ16" s="635"/>
      <c r="BK16" s="636"/>
      <c r="BL16" s="711">
        <v>0.7</v>
      </c>
      <c r="BM16" s="711"/>
      <c r="BN16" s="711"/>
      <c r="BO16" s="711"/>
      <c r="BP16" s="709" t="s">
        <v>205</v>
      </c>
      <c r="BQ16" s="709"/>
      <c r="BR16" s="709"/>
      <c r="BS16" s="709"/>
      <c r="BT16" s="709"/>
      <c r="BU16" s="709"/>
      <c r="BV16" s="709"/>
      <c r="BW16" s="710"/>
      <c r="BY16" s="631" t="s">
        <v>237</v>
      </c>
      <c r="BZ16" s="632"/>
      <c r="CA16" s="632"/>
      <c r="CB16" s="632"/>
      <c r="CC16" s="632"/>
      <c r="CD16" s="632"/>
      <c r="CE16" s="632"/>
      <c r="CF16" s="632"/>
      <c r="CG16" s="632"/>
      <c r="CH16" s="632"/>
      <c r="CI16" s="632"/>
      <c r="CJ16" s="632"/>
      <c r="CK16" s="632"/>
      <c r="CL16" s="633"/>
      <c r="CM16" s="634">
        <v>91333159</v>
      </c>
      <c r="CN16" s="635"/>
      <c r="CO16" s="635"/>
      <c r="CP16" s="635"/>
      <c r="CQ16" s="635"/>
      <c r="CR16" s="635"/>
      <c r="CS16" s="635"/>
      <c r="CT16" s="636"/>
      <c r="CU16" s="637">
        <v>19.100000000000001</v>
      </c>
      <c r="CV16" s="712"/>
      <c r="CW16" s="712"/>
      <c r="CX16" s="714"/>
      <c r="CY16" s="640">
        <v>1989058</v>
      </c>
      <c r="CZ16" s="635"/>
      <c r="DA16" s="635"/>
      <c r="DB16" s="635"/>
      <c r="DC16" s="635"/>
      <c r="DD16" s="635"/>
      <c r="DE16" s="635"/>
      <c r="DF16" s="635"/>
      <c r="DG16" s="635"/>
      <c r="DH16" s="635"/>
      <c r="DI16" s="635"/>
      <c r="DJ16" s="635"/>
      <c r="DK16" s="636"/>
      <c r="DL16" s="640">
        <v>69126025</v>
      </c>
      <c r="DM16" s="635"/>
      <c r="DN16" s="635"/>
      <c r="DO16" s="635"/>
      <c r="DP16" s="635"/>
      <c r="DQ16" s="635"/>
      <c r="DR16" s="635"/>
      <c r="DS16" s="635"/>
      <c r="DT16" s="635"/>
      <c r="DU16" s="635"/>
      <c r="DV16" s="635"/>
      <c r="DW16" s="635"/>
      <c r="DX16" s="731"/>
    </row>
    <row r="17" spans="2:128" ht="11.25" customHeight="1" x14ac:dyDescent="0.15">
      <c r="B17" s="631" t="s">
        <v>238</v>
      </c>
      <c r="C17" s="632"/>
      <c r="D17" s="632"/>
      <c r="E17" s="632"/>
      <c r="F17" s="632"/>
      <c r="G17" s="632"/>
      <c r="H17" s="632"/>
      <c r="I17" s="632"/>
      <c r="J17" s="632"/>
      <c r="K17" s="632"/>
      <c r="L17" s="632"/>
      <c r="M17" s="632"/>
      <c r="N17" s="632"/>
      <c r="O17" s="632"/>
      <c r="P17" s="632"/>
      <c r="Q17" s="633"/>
      <c r="R17" s="634">
        <v>486095</v>
      </c>
      <c r="S17" s="635"/>
      <c r="T17" s="635"/>
      <c r="U17" s="635"/>
      <c r="V17" s="635"/>
      <c r="W17" s="635"/>
      <c r="X17" s="635"/>
      <c r="Y17" s="636"/>
      <c r="Z17" s="711">
        <v>0.1</v>
      </c>
      <c r="AA17" s="711"/>
      <c r="AB17" s="711"/>
      <c r="AC17" s="711"/>
      <c r="AD17" s="709">
        <v>486095</v>
      </c>
      <c r="AE17" s="709"/>
      <c r="AF17" s="709"/>
      <c r="AG17" s="709"/>
      <c r="AH17" s="709"/>
      <c r="AI17" s="709"/>
      <c r="AJ17" s="709"/>
      <c r="AK17" s="709"/>
      <c r="AL17" s="637">
        <v>0.2</v>
      </c>
      <c r="AM17" s="712"/>
      <c r="AN17" s="712"/>
      <c r="AO17" s="713"/>
      <c r="AP17" s="631" t="s">
        <v>239</v>
      </c>
      <c r="AQ17" s="632"/>
      <c r="AR17" s="632"/>
      <c r="AS17" s="632"/>
      <c r="AT17" s="632"/>
      <c r="AU17" s="632"/>
      <c r="AV17" s="632"/>
      <c r="AW17" s="632"/>
      <c r="AX17" s="632"/>
      <c r="AY17" s="632"/>
      <c r="AZ17" s="632"/>
      <c r="BA17" s="632"/>
      <c r="BB17" s="632"/>
      <c r="BC17" s="633"/>
      <c r="BD17" s="634">
        <v>27971423</v>
      </c>
      <c r="BE17" s="635"/>
      <c r="BF17" s="635"/>
      <c r="BG17" s="635"/>
      <c r="BH17" s="635"/>
      <c r="BI17" s="635"/>
      <c r="BJ17" s="635"/>
      <c r="BK17" s="636"/>
      <c r="BL17" s="711">
        <v>20.3</v>
      </c>
      <c r="BM17" s="711"/>
      <c r="BN17" s="711"/>
      <c r="BO17" s="711"/>
      <c r="BP17" s="709" t="s">
        <v>205</v>
      </c>
      <c r="BQ17" s="709"/>
      <c r="BR17" s="709"/>
      <c r="BS17" s="709"/>
      <c r="BT17" s="709"/>
      <c r="BU17" s="709"/>
      <c r="BV17" s="709"/>
      <c r="BW17" s="710"/>
      <c r="BY17" s="631" t="s">
        <v>240</v>
      </c>
      <c r="BZ17" s="632"/>
      <c r="CA17" s="632"/>
      <c r="CB17" s="632"/>
      <c r="CC17" s="632"/>
      <c r="CD17" s="632"/>
      <c r="CE17" s="632"/>
      <c r="CF17" s="632"/>
      <c r="CG17" s="632"/>
      <c r="CH17" s="632"/>
      <c r="CI17" s="632"/>
      <c r="CJ17" s="632"/>
      <c r="CK17" s="632"/>
      <c r="CL17" s="633"/>
      <c r="CM17" s="634">
        <v>306369</v>
      </c>
      <c r="CN17" s="635"/>
      <c r="CO17" s="635"/>
      <c r="CP17" s="635"/>
      <c r="CQ17" s="635"/>
      <c r="CR17" s="635"/>
      <c r="CS17" s="635"/>
      <c r="CT17" s="636"/>
      <c r="CU17" s="637">
        <v>0.1</v>
      </c>
      <c r="CV17" s="712"/>
      <c r="CW17" s="712"/>
      <c r="CX17" s="714"/>
      <c r="CY17" s="640" t="s">
        <v>205</v>
      </c>
      <c r="CZ17" s="635"/>
      <c r="DA17" s="635"/>
      <c r="DB17" s="635"/>
      <c r="DC17" s="635"/>
      <c r="DD17" s="635"/>
      <c r="DE17" s="635"/>
      <c r="DF17" s="635"/>
      <c r="DG17" s="635"/>
      <c r="DH17" s="635"/>
      <c r="DI17" s="635"/>
      <c r="DJ17" s="635"/>
      <c r="DK17" s="636"/>
      <c r="DL17" s="640">
        <v>6667</v>
      </c>
      <c r="DM17" s="635"/>
      <c r="DN17" s="635"/>
      <c r="DO17" s="635"/>
      <c r="DP17" s="635"/>
      <c r="DQ17" s="635"/>
      <c r="DR17" s="635"/>
      <c r="DS17" s="635"/>
      <c r="DT17" s="635"/>
      <c r="DU17" s="635"/>
      <c r="DV17" s="635"/>
      <c r="DW17" s="635"/>
      <c r="DX17" s="731"/>
    </row>
    <row r="18" spans="2:128" ht="11.25" customHeight="1" x14ac:dyDescent="0.15">
      <c r="B18" s="631" t="s">
        <v>241</v>
      </c>
      <c r="C18" s="632"/>
      <c r="D18" s="632"/>
      <c r="E18" s="632"/>
      <c r="F18" s="632"/>
      <c r="G18" s="632"/>
      <c r="H18" s="632"/>
      <c r="I18" s="632"/>
      <c r="J18" s="632"/>
      <c r="K18" s="632"/>
      <c r="L18" s="632"/>
      <c r="M18" s="632"/>
      <c r="N18" s="632"/>
      <c r="O18" s="632"/>
      <c r="P18" s="632"/>
      <c r="Q18" s="633"/>
      <c r="R18" s="634">
        <v>159088</v>
      </c>
      <c r="S18" s="635"/>
      <c r="T18" s="635"/>
      <c r="U18" s="635"/>
      <c r="V18" s="635"/>
      <c r="W18" s="635"/>
      <c r="X18" s="635"/>
      <c r="Y18" s="636"/>
      <c r="Z18" s="711">
        <v>0</v>
      </c>
      <c r="AA18" s="711"/>
      <c r="AB18" s="711"/>
      <c r="AC18" s="711"/>
      <c r="AD18" s="709">
        <v>159088</v>
      </c>
      <c r="AE18" s="709"/>
      <c r="AF18" s="709"/>
      <c r="AG18" s="709"/>
      <c r="AH18" s="709"/>
      <c r="AI18" s="709"/>
      <c r="AJ18" s="709"/>
      <c r="AK18" s="709"/>
      <c r="AL18" s="637">
        <v>0.1</v>
      </c>
      <c r="AM18" s="712"/>
      <c r="AN18" s="712"/>
      <c r="AO18" s="713"/>
      <c r="AP18" s="631" t="s">
        <v>242</v>
      </c>
      <c r="AQ18" s="632"/>
      <c r="AR18" s="632"/>
      <c r="AS18" s="632"/>
      <c r="AT18" s="632"/>
      <c r="AU18" s="632"/>
      <c r="AV18" s="632"/>
      <c r="AW18" s="632"/>
      <c r="AX18" s="632"/>
      <c r="AY18" s="632"/>
      <c r="AZ18" s="632"/>
      <c r="BA18" s="632"/>
      <c r="BB18" s="632"/>
      <c r="BC18" s="633"/>
      <c r="BD18" s="634">
        <v>42684821</v>
      </c>
      <c r="BE18" s="635"/>
      <c r="BF18" s="635"/>
      <c r="BG18" s="635"/>
      <c r="BH18" s="635"/>
      <c r="BI18" s="635"/>
      <c r="BJ18" s="635"/>
      <c r="BK18" s="636"/>
      <c r="BL18" s="711">
        <v>31</v>
      </c>
      <c r="BM18" s="711"/>
      <c r="BN18" s="711"/>
      <c r="BO18" s="711"/>
      <c r="BP18" s="709" t="s">
        <v>119</v>
      </c>
      <c r="BQ18" s="709"/>
      <c r="BR18" s="709"/>
      <c r="BS18" s="709"/>
      <c r="BT18" s="709"/>
      <c r="BU18" s="709"/>
      <c r="BV18" s="709"/>
      <c r="BW18" s="710"/>
      <c r="BY18" s="631" t="s">
        <v>243</v>
      </c>
      <c r="BZ18" s="632"/>
      <c r="CA18" s="632"/>
      <c r="CB18" s="632"/>
      <c r="CC18" s="632"/>
      <c r="CD18" s="632"/>
      <c r="CE18" s="632"/>
      <c r="CF18" s="632"/>
      <c r="CG18" s="632"/>
      <c r="CH18" s="632"/>
      <c r="CI18" s="632"/>
      <c r="CJ18" s="632"/>
      <c r="CK18" s="632"/>
      <c r="CL18" s="633"/>
      <c r="CM18" s="634">
        <v>59902004</v>
      </c>
      <c r="CN18" s="635"/>
      <c r="CO18" s="635"/>
      <c r="CP18" s="635"/>
      <c r="CQ18" s="635"/>
      <c r="CR18" s="635"/>
      <c r="CS18" s="635"/>
      <c r="CT18" s="636"/>
      <c r="CU18" s="637">
        <v>12.5</v>
      </c>
      <c r="CV18" s="712"/>
      <c r="CW18" s="712"/>
      <c r="CX18" s="714"/>
      <c r="CY18" s="640" t="s">
        <v>119</v>
      </c>
      <c r="CZ18" s="635"/>
      <c r="DA18" s="635"/>
      <c r="DB18" s="635"/>
      <c r="DC18" s="635"/>
      <c r="DD18" s="635"/>
      <c r="DE18" s="635"/>
      <c r="DF18" s="635"/>
      <c r="DG18" s="635"/>
      <c r="DH18" s="635"/>
      <c r="DI18" s="635"/>
      <c r="DJ18" s="635"/>
      <c r="DK18" s="636"/>
      <c r="DL18" s="640">
        <v>59525151</v>
      </c>
      <c r="DM18" s="635"/>
      <c r="DN18" s="635"/>
      <c r="DO18" s="635"/>
      <c r="DP18" s="635"/>
      <c r="DQ18" s="635"/>
      <c r="DR18" s="635"/>
      <c r="DS18" s="635"/>
      <c r="DT18" s="635"/>
      <c r="DU18" s="635"/>
      <c r="DV18" s="635"/>
      <c r="DW18" s="635"/>
      <c r="DX18" s="731"/>
    </row>
    <row r="19" spans="2:128" ht="11.25" customHeight="1" x14ac:dyDescent="0.15">
      <c r="B19" s="631" t="s">
        <v>244</v>
      </c>
      <c r="C19" s="632"/>
      <c r="D19" s="632"/>
      <c r="E19" s="632"/>
      <c r="F19" s="632"/>
      <c r="G19" s="632"/>
      <c r="H19" s="632"/>
      <c r="I19" s="632"/>
      <c r="J19" s="632"/>
      <c r="K19" s="632"/>
      <c r="L19" s="632"/>
      <c r="M19" s="632"/>
      <c r="N19" s="632"/>
      <c r="O19" s="632"/>
      <c r="P19" s="632"/>
      <c r="Q19" s="633"/>
      <c r="R19" s="634">
        <v>116150222</v>
      </c>
      <c r="S19" s="635"/>
      <c r="T19" s="635"/>
      <c r="U19" s="635"/>
      <c r="V19" s="635"/>
      <c r="W19" s="635"/>
      <c r="X19" s="635"/>
      <c r="Y19" s="636"/>
      <c r="Z19" s="711">
        <v>23.6</v>
      </c>
      <c r="AA19" s="711"/>
      <c r="AB19" s="711"/>
      <c r="AC19" s="711"/>
      <c r="AD19" s="709">
        <v>113709406</v>
      </c>
      <c r="AE19" s="709"/>
      <c r="AF19" s="709"/>
      <c r="AG19" s="709"/>
      <c r="AH19" s="709"/>
      <c r="AI19" s="709"/>
      <c r="AJ19" s="709"/>
      <c r="AK19" s="709"/>
      <c r="AL19" s="637">
        <v>46.9</v>
      </c>
      <c r="AM19" s="712"/>
      <c r="AN19" s="712"/>
      <c r="AO19" s="713"/>
      <c r="AP19" s="631" t="s">
        <v>245</v>
      </c>
      <c r="AQ19" s="632"/>
      <c r="AR19" s="632"/>
      <c r="AS19" s="632"/>
      <c r="AT19" s="632"/>
      <c r="AU19" s="632"/>
      <c r="AV19" s="632"/>
      <c r="AW19" s="632"/>
      <c r="AX19" s="632"/>
      <c r="AY19" s="632"/>
      <c r="AZ19" s="632"/>
      <c r="BA19" s="632"/>
      <c r="BB19" s="632"/>
      <c r="BC19" s="633"/>
      <c r="BD19" s="634">
        <v>2730709</v>
      </c>
      <c r="BE19" s="635"/>
      <c r="BF19" s="635"/>
      <c r="BG19" s="635"/>
      <c r="BH19" s="635"/>
      <c r="BI19" s="635"/>
      <c r="BJ19" s="635"/>
      <c r="BK19" s="636"/>
      <c r="BL19" s="711">
        <v>2</v>
      </c>
      <c r="BM19" s="711"/>
      <c r="BN19" s="711"/>
      <c r="BO19" s="711"/>
      <c r="BP19" s="709" t="s">
        <v>119</v>
      </c>
      <c r="BQ19" s="709"/>
      <c r="BR19" s="709"/>
      <c r="BS19" s="709"/>
      <c r="BT19" s="709"/>
      <c r="BU19" s="709"/>
      <c r="BV19" s="709"/>
      <c r="BW19" s="710"/>
      <c r="BY19" s="631" t="s">
        <v>246</v>
      </c>
      <c r="BZ19" s="632"/>
      <c r="CA19" s="632"/>
      <c r="CB19" s="632"/>
      <c r="CC19" s="632"/>
      <c r="CD19" s="632"/>
      <c r="CE19" s="632"/>
      <c r="CF19" s="632"/>
      <c r="CG19" s="632"/>
      <c r="CH19" s="632"/>
      <c r="CI19" s="632"/>
      <c r="CJ19" s="632"/>
      <c r="CK19" s="632"/>
      <c r="CL19" s="633"/>
      <c r="CM19" s="634" t="s">
        <v>119</v>
      </c>
      <c r="CN19" s="635"/>
      <c r="CO19" s="635"/>
      <c r="CP19" s="635"/>
      <c r="CQ19" s="635"/>
      <c r="CR19" s="635"/>
      <c r="CS19" s="635"/>
      <c r="CT19" s="636"/>
      <c r="CU19" s="637" t="s">
        <v>119</v>
      </c>
      <c r="CV19" s="712"/>
      <c r="CW19" s="712"/>
      <c r="CX19" s="714"/>
      <c r="CY19" s="640" t="s">
        <v>205</v>
      </c>
      <c r="CZ19" s="635"/>
      <c r="DA19" s="635"/>
      <c r="DB19" s="635"/>
      <c r="DC19" s="635"/>
      <c r="DD19" s="635"/>
      <c r="DE19" s="635"/>
      <c r="DF19" s="635"/>
      <c r="DG19" s="635"/>
      <c r="DH19" s="635"/>
      <c r="DI19" s="635"/>
      <c r="DJ19" s="635"/>
      <c r="DK19" s="636"/>
      <c r="DL19" s="640" t="s">
        <v>119</v>
      </c>
      <c r="DM19" s="635"/>
      <c r="DN19" s="635"/>
      <c r="DO19" s="635"/>
      <c r="DP19" s="635"/>
      <c r="DQ19" s="635"/>
      <c r="DR19" s="635"/>
      <c r="DS19" s="635"/>
      <c r="DT19" s="635"/>
      <c r="DU19" s="635"/>
      <c r="DV19" s="635"/>
      <c r="DW19" s="635"/>
      <c r="DX19" s="731"/>
    </row>
    <row r="20" spans="2:128" ht="11.25" customHeight="1" x14ac:dyDescent="0.15">
      <c r="B20" s="631" t="s">
        <v>247</v>
      </c>
      <c r="C20" s="632"/>
      <c r="D20" s="632"/>
      <c r="E20" s="632"/>
      <c r="F20" s="632"/>
      <c r="G20" s="632"/>
      <c r="H20" s="632"/>
      <c r="I20" s="632"/>
      <c r="J20" s="632"/>
      <c r="K20" s="632"/>
      <c r="L20" s="632"/>
      <c r="M20" s="632"/>
      <c r="N20" s="632"/>
      <c r="O20" s="632"/>
      <c r="P20" s="632"/>
      <c r="Q20" s="633"/>
      <c r="R20" s="634">
        <v>113709406</v>
      </c>
      <c r="S20" s="635"/>
      <c r="T20" s="635"/>
      <c r="U20" s="635"/>
      <c r="V20" s="635"/>
      <c r="W20" s="635"/>
      <c r="X20" s="635"/>
      <c r="Y20" s="636"/>
      <c r="Z20" s="711">
        <v>23.1</v>
      </c>
      <c r="AA20" s="711"/>
      <c r="AB20" s="711"/>
      <c r="AC20" s="711"/>
      <c r="AD20" s="709">
        <v>113709406</v>
      </c>
      <c r="AE20" s="709"/>
      <c r="AF20" s="709"/>
      <c r="AG20" s="709"/>
      <c r="AH20" s="709"/>
      <c r="AI20" s="709"/>
      <c r="AJ20" s="709"/>
      <c r="AK20" s="709"/>
      <c r="AL20" s="637">
        <v>46.9</v>
      </c>
      <c r="AM20" s="712"/>
      <c r="AN20" s="712"/>
      <c r="AO20" s="713"/>
      <c r="AP20" s="715" t="s">
        <v>248</v>
      </c>
      <c r="AQ20" s="716"/>
      <c r="AR20" s="716"/>
      <c r="AS20" s="716"/>
      <c r="AT20" s="716"/>
      <c r="AU20" s="716"/>
      <c r="AV20" s="716"/>
      <c r="AW20" s="716"/>
      <c r="AX20" s="716"/>
      <c r="AY20" s="716"/>
      <c r="AZ20" s="716"/>
      <c r="BA20" s="716"/>
      <c r="BB20" s="716"/>
      <c r="BC20" s="717"/>
      <c r="BD20" s="634">
        <v>1004246</v>
      </c>
      <c r="BE20" s="635"/>
      <c r="BF20" s="635"/>
      <c r="BG20" s="635"/>
      <c r="BH20" s="635"/>
      <c r="BI20" s="635"/>
      <c r="BJ20" s="635"/>
      <c r="BK20" s="636"/>
      <c r="BL20" s="711">
        <v>0.7</v>
      </c>
      <c r="BM20" s="711"/>
      <c r="BN20" s="711"/>
      <c r="BO20" s="711"/>
      <c r="BP20" s="709" t="s">
        <v>119</v>
      </c>
      <c r="BQ20" s="709"/>
      <c r="BR20" s="709"/>
      <c r="BS20" s="709"/>
      <c r="BT20" s="709"/>
      <c r="BU20" s="709"/>
      <c r="BV20" s="709"/>
      <c r="BW20" s="710"/>
      <c r="BY20" s="715" t="s">
        <v>249</v>
      </c>
      <c r="BZ20" s="716"/>
      <c r="CA20" s="716"/>
      <c r="CB20" s="716"/>
      <c r="CC20" s="716"/>
      <c r="CD20" s="716"/>
      <c r="CE20" s="716"/>
      <c r="CF20" s="716"/>
      <c r="CG20" s="716"/>
      <c r="CH20" s="716"/>
      <c r="CI20" s="716"/>
      <c r="CJ20" s="716"/>
      <c r="CK20" s="716"/>
      <c r="CL20" s="717"/>
      <c r="CM20" s="634" t="s">
        <v>119</v>
      </c>
      <c r="CN20" s="635"/>
      <c r="CO20" s="635"/>
      <c r="CP20" s="635"/>
      <c r="CQ20" s="635"/>
      <c r="CR20" s="635"/>
      <c r="CS20" s="635"/>
      <c r="CT20" s="636"/>
      <c r="CU20" s="637" t="s">
        <v>119</v>
      </c>
      <c r="CV20" s="712"/>
      <c r="CW20" s="712"/>
      <c r="CX20" s="714"/>
      <c r="CY20" s="640" t="s">
        <v>119</v>
      </c>
      <c r="CZ20" s="635"/>
      <c r="DA20" s="635"/>
      <c r="DB20" s="635"/>
      <c r="DC20" s="635"/>
      <c r="DD20" s="635"/>
      <c r="DE20" s="635"/>
      <c r="DF20" s="635"/>
      <c r="DG20" s="635"/>
      <c r="DH20" s="635"/>
      <c r="DI20" s="635"/>
      <c r="DJ20" s="635"/>
      <c r="DK20" s="636"/>
      <c r="DL20" s="640" t="s">
        <v>205</v>
      </c>
      <c r="DM20" s="635"/>
      <c r="DN20" s="635"/>
      <c r="DO20" s="635"/>
      <c r="DP20" s="635"/>
      <c r="DQ20" s="635"/>
      <c r="DR20" s="635"/>
      <c r="DS20" s="635"/>
      <c r="DT20" s="635"/>
      <c r="DU20" s="635"/>
      <c r="DV20" s="635"/>
      <c r="DW20" s="635"/>
      <c r="DX20" s="731"/>
    </row>
    <row r="21" spans="2:128" ht="11.25" customHeight="1" x14ac:dyDescent="0.15">
      <c r="B21" s="631" t="s">
        <v>250</v>
      </c>
      <c r="C21" s="632"/>
      <c r="D21" s="632"/>
      <c r="E21" s="632"/>
      <c r="F21" s="632"/>
      <c r="G21" s="632"/>
      <c r="H21" s="632"/>
      <c r="I21" s="632"/>
      <c r="J21" s="632"/>
      <c r="K21" s="632"/>
      <c r="L21" s="632"/>
      <c r="M21" s="632"/>
      <c r="N21" s="632"/>
      <c r="O21" s="632"/>
      <c r="P21" s="632"/>
      <c r="Q21" s="633"/>
      <c r="R21" s="634">
        <v>2431401</v>
      </c>
      <c r="S21" s="635"/>
      <c r="T21" s="635"/>
      <c r="U21" s="635"/>
      <c r="V21" s="635"/>
      <c r="W21" s="635"/>
      <c r="X21" s="635"/>
      <c r="Y21" s="636"/>
      <c r="Z21" s="637">
        <v>0.5</v>
      </c>
      <c r="AA21" s="712"/>
      <c r="AB21" s="712"/>
      <c r="AC21" s="714"/>
      <c r="AD21" s="640" t="s">
        <v>119</v>
      </c>
      <c r="AE21" s="635"/>
      <c r="AF21" s="635"/>
      <c r="AG21" s="635"/>
      <c r="AH21" s="635"/>
      <c r="AI21" s="635"/>
      <c r="AJ21" s="635"/>
      <c r="AK21" s="636"/>
      <c r="AL21" s="637" t="s">
        <v>210</v>
      </c>
      <c r="AM21" s="712"/>
      <c r="AN21" s="712"/>
      <c r="AO21" s="713"/>
      <c r="AP21" s="715" t="s">
        <v>251</v>
      </c>
      <c r="AQ21" s="716"/>
      <c r="AR21" s="716"/>
      <c r="AS21" s="716"/>
      <c r="AT21" s="716"/>
      <c r="AU21" s="716"/>
      <c r="AV21" s="716"/>
      <c r="AW21" s="716"/>
      <c r="AX21" s="716"/>
      <c r="AY21" s="716"/>
      <c r="AZ21" s="716"/>
      <c r="BA21" s="716"/>
      <c r="BB21" s="716"/>
      <c r="BC21" s="717"/>
      <c r="BD21" s="634">
        <v>328249</v>
      </c>
      <c r="BE21" s="635"/>
      <c r="BF21" s="635"/>
      <c r="BG21" s="635"/>
      <c r="BH21" s="635"/>
      <c r="BI21" s="635"/>
      <c r="BJ21" s="635"/>
      <c r="BK21" s="636"/>
      <c r="BL21" s="711">
        <v>0.2</v>
      </c>
      <c r="BM21" s="711"/>
      <c r="BN21" s="711"/>
      <c r="BO21" s="711"/>
      <c r="BP21" s="709" t="s">
        <v>119</v>
      </c>
      <c r="BQ21" s="709"/>
      <c r="BR21" s="709"/>
      <c r="BS21" s="709"/>
      <c r="BT21" s="709"/>
      <c r="BU21" s="709"/>
      <c r="BV21" s="709"/>
      <c r="BW21" s="710"/>
      <c r="BY21" s="715" t="s">
        <v>252</v>
      </c>
      <c r="BZ21" s="716"/>
      <c r="CA21" s="716"/>
      <c r="CB21" s="716"/>
      <c r="CC21" s="716"/>
      <c r="CD21" s="716"/>
      <c r="CE21" s="716"/>
      <c r="CF21" s="716"/>
      <c r="CG21" s="716"/>
      <c r="CH21" s="716"/>
      <c r="CI21" s="716"/>
      <c r="CJ21" s="716"/>
      <c r="CK21" s="716"/>
      <c r="CL21" s="717"/>
      <c r="CM21" s="634">
        <v>218306</v>
      </c>
      <c r="CN21" s="635"/>
      <c r="CO21" s="635"/>
      <c r="CP21" s="635"/>
      <c r="CQ21" s="635"/>
      <c r="CR21" s="635"/>
      <c r="CS21" s="635"/>
      <c r="CT21" s="636"/>
      <c r="CU21" s="637">
        <v>0</v>
      </c>
      <c r="CV21" s="712"/>
      <c r="CW21" s="712"/>
      <c r="CX21" s="714"/>
      <c r="CY21" s="640" t="s">
        <v>205</v>
      </c>
      <c r="CZ21" s="635"/>
      <c r="DA21" s="635"/>
      <c r="DB21" s="635"/>
      <c r="DC21" s="635"/>
      <c r="DD21" s="635"/>
      <c r="DE21" s="635"/>
      <c r="DF21" s="635"/>
      <c r="DG21" s="635"/>
      <c r="DH21" s="635"/>
      <c r="DI21" s="635"/>
      <c r="DJ21" s="635"/>
      <c r="DK21" s="636"/>
      <c r="DL21" s="640">
        <v>218306</v>
      </c>
      <c r="DM21" s="635"/>
      <c r="DN21" s="635"/>
      <c r="DO21" s="635"/>
      <c r="DP21" s="635"/>
      <c r="DQ21" s="635"/>
      <c r="DR21" s="635"/>
      <c r="DS21" s="635"/>
      <c r="DT21" s="635"/>
      <c r="DU21" s="635"/>
      <c r="DV21" s="635"/>
      <c r="DW21" s="635"/>
      <c r="DX21" s="731"/>
    </row>
    <row r="22" spans="2:128" ht="11.25" customHeight="1" x14ac:dyDescent="0.15">
      <c r="B22" s="631" t="s">
        <v>253</v>
      </c>
      <c r="C22" s="632"/>
      <c r="D22" s="632"/>
      <c r="E22" s="632"/>
      <c r="F22" s="632"/>
      <c r="G22" s="632"/>
      <c r="H22" s="632"/>
      <c r="I22" s="632"/>
      <c r="J22" s="632"/>
      <c r="K22" s="632"/>
      <c r="L22" s="632"/>
      <c r="M22" s="632"/>
      <c r="N22" s="632"/>
      <c r="O22" s="632"/>
      <c r="P22" s="632"/>
      <c r="Q22" s="633"/>
      <c r="R22" s="634">
        <v>9415</v>
      </c>
      <c r="S22" s="635"/>
      <c r="T22" s="635"/>
      <c r="U22" s="635"/>
      <c r="V22" s="635"/>
      <c r="W22" s="635"/>
      <c r="X22" s="635"/>
      <c r="Y22" s="636"/>
      <c r="Z22" s="637">
        <v>0</v>
      </c>
      <c r="AA22" s="712"/>
      <c r="AB22" s="712"/>
      <c r="AC22" s="714"/>
      <c r="AD22" s="640" t="s">
        <v>119</v>
      </c>
      <c r="AE22" s="635"/>
      <c r="AF22" s="635"/>
      <c r="AG22" s="635"/>
      <c r="AH22" s="635"/>
      <c r="AI22" s="635"/>
      <c r="AJ22" s="635"/>
      <c r="AK22" s="636"/>
      <c r="AL22" s="637" t="s">
        <v>119</v>
      </c>
      <c r="AM22" s="712"/>
      <c r="AN22" s="712"/>
      <c r="AO22" s="713"/>
      <c r="AP22" s="715" t="s">
        <v>254</v>
      </c>
      <c r="AQ22" s="733"/>
      <c r="AR22" s="733"/>
      <c r="AS22" s="733"/>
      <c r="AT22" s="733"/>
      <c r="AU22" s="733"/>
      <c r="AV22" s="733"/>
      <c r="AW22" s="733"/>
      <c r="AX22" s="733"/>
      <c r="AY22" s="733"/>
      <c r="AZ22" s="733"/>
      <c r="BA22" s="733"/>
      <c r="BB22" s="733"/>
      <c r="BC22" s="734"/>
      <c r="BD22" s="634">
        <v>9083517</v>
      </c>
      <c r="BE22" s="635"/>
      <c r="BF22" s="635"/>
      <c r="BG22" s="635"/>
      <c r="BH22" s="635"/>
      <c r="BI22" s="635"/>
      <c r="BJ22" s="635"/>
      <c r="BK22" s="636"/>
      <c r="BL22" s="711">
        <v>6.6</v>
      </c>
      <c r="BM22" s="711"/>
      <c r="BN22" s="711"/>
      <c r="BO22" s="711"/>
      <c r="BP22" s="709" t="s">
        <v>205</v>
      </c>
      <c r="BQ22" s="709"/>
      <c r="BR22" s="709"/>
      <c r="BS22" s="709"/>
      <c r="BT22" s="709"/>
      <c r="BU22" s="709"/>
      <c r="BV22" s="709"/>
      <c r="BW22" s="710"/>
      <c r="BY22" s="715" t="s">
        <v>255</v>
      </c>
      <c r="BZ22" s="716"/>
      <c r="CA22" s="716"/>
      <c r="CB22" s="716"/>
      <c r="CC22" s="716"/>
      <c r="CD22" s="716"/>
      <c r="CE22" s="716"/>
      <c r="CF22" s="716"/>
      <c r="CG22" s="716"/>
      <c r="CH22" s="716"/>
      <c r="CI22" s="716"/>
      <c r="CJ22" s="716"/>
      <c r="CK22" s="716"/>
      <c r="CL22" s="717"/>
      <c r="CM22" s="634">
        <v>727735</v>
      </c>
      <c r="CN22" s="635"/>
      <c r="CO22" s="635"/>
      <c r="CP22" s="635"/>
      <c r="CQ22" s="635"/>
      <c r="CR22" s="635"/>
      <c r="CS22" s="635"/>
      <c r="CT22" s="636"/>
      <c r="CU22" s="637">
        <v>0.2</v>
      </c>
      <c r="CV22" s="712"/>
      <c r="CW22" s="712"/>
      <c r="CX22" s="714"/>
      <c r="CY22" s="640" t="s">
        <v>119</v>
      </c>
      <c r="CZ22" s="635"/>
      <c r="DA22" s="635"/>
      <c r="DB22" s="635"/>
      <c r="DC22" s="635"/>
      <c r="DD22" s="635"/>
      <c r="DE22" s="635"/>
      <c r="DF22" s="635"/>
      <c r="DG22" s="635"/>
      <c r="DH22" s="635"/>
      <c r="DI22" s="635"/>
      <c r="DJ22" s="635"/>
      <c r="DK22" s="636"/>
      <c r="DL22" s="640">
        <v>727735</v>
      </c>
      <c r="DM22" s="635"/>
      <c r="DN22" s="635"/>
      <c r="DO22" s="635"/>
      <c r="DP22" s="635"/>
      <c r="DQ22" s="635"/>
      <c r="DR22" s="635"/>
      <c r="DS22" s="635"/>
      <c r="DT22" s="635"/>
      <c r="DU22" s="635"/>
      <c r="DV22" s="635"/>
      <c r="DW22" s="635"/>
      <c r="DX22" s="731"/>
    </row>
    <row r="23" spans="2:128" ht="11.25" customHeight="1" x14ac:dyDescent="0.15">
      <c r="B23" s="631" t="s">
        <v>256</v>
      </c>
      <c r="C23" s="632"/>
      <c r="D23" s="632"/>
      <c r="E23" s="632"/>
      <c r="F23" s="632"/>
      <c r="G23" s="632"/>
      <c r="H23" s="632"/>
      <c r="I23" s="632"/>
      <c r="J23" s="632"/>
      <c r="K23" s="632"/>
      <c r="L23" s="632"/>
      <c r="M23" s="632"/>
      <c r="N23" s="632"/>
      <c r="O23" s="632"/>
      <c r="P23" s="632"/>
      <c r="Q23" s="633"/>
      <c r="R23" s="634">
        <v>269891352</v>
      </c>
      <c r="S23" s="635"/>
      <c r="T23" s="635"/>
      <c r="U23" s="635"/>
      <c r="V23" s="635"/>
      <c r="W23" s="635"/>
      <c r="X23" s="635"/>
      <c r="Y23" s="636"/>
      <c r="Z23" s="637">
        <v>54.8</v>
      </c>
      <c r="AA23" s="712"/>
      <c r="AB23" s="712"/>
      <c r="AC23" s="714"/>
      <c r="AD23" s="640">
        <v>241712919</v>
      </c>
      <c r="AE23" s="635"/>
      <c r="AF23" s="635"/>
      <c r="AG23" s="635"/>
      <c r="AH23" s="635"/>
      <c r="AI23" s="635"/>
      <c r="AJ23" s="635"/>
      <c r="AK23" s="636"/>
      <c r="AL23" s="637">
        <v>99.6</v>
      </c>
      <c r="AM23" s="712"/>
      <c r="AN23" s="712"/>
      <c r="AO23" s="713"/>
      <c r="AP23" s="715" t="s">
        <v>257</v>
      </c>
      <c r="AQ23" s="733"/>
      <c r="AR23" s="733"/>
      <c r="AS23" s="733"/>
      <c r="AT23" s="733"/>
      <c r="AU23" s="733"/>
      <c r="AV23" s="733"/>
      <c r="AW23" s="733"/>
      <c r="AX23" s="733"/>
      <c r="AY23" s="733"/>
      <c r="AZ23" s="733"/>
      <c r="BA23" s="733"/>
      <c r="BB23" s="733"/>
      <c r="BC23" s="734"/>
      <c r="BD23" s="634">
        <v>13586617</v>
      </c>
      <c r="BE23" s="635"/>
      <c r="BF23" s="635"/>
      <c r="BG23" s="635"/>
      <c r="BH23" s="635"/>
      <c r="BI23" s="635"/>
      <c r="BJ23" s="635"/>
      <c r="BK23" s="636"/>
      <c r="BL23" s="711">
        <v>9.9</v>
      </c>
      <c r="BM23" s="711"/>
      <c r="BN23" s="711"/>
      <c r="BO23" s="711"/>
      <c r="BP23" s="709" t="s">
        <v>119</v>
      </c>
      <c r="BQ23" s="709"/>
      <c r="BR23" s="709"/>
      <c r="BS23" s="709"/>
      <c r="BT23" s="709"/>
      <c r="BU23" s="709"/>
      <c r="BV23" s="709"/>
      <c r="BW23" s="710"/>
      <c r="BY23" s="715" t="s">
        <v>258</v>
      </c>
      <c r="BZ23" s="716"/>
      <c r="CA23" s="716"/>
      <c r="CB23" s="716"/>
      <c r="CC23" s="716"/>
      <c r="CD23" s="716"/>
      <c r="CE23" s="716"/>
      <c r="CF23" s="716"/>
      <c r="CG23" s="716"/>
      <c r="CH23" s="716"/>
      <c r="CI23" s="716"/>
      <c r="CJ23" s="716"/>
      <c r="CK23" s="716"/>
      <c r="CL23" s="717"/>
      <c r="CM23" s="634">
        <v>728123</v>
      </c>
      <c r="CN23" s="635"/>
      <c r="CO23" s="635"/>
      <c r="CP23" s="635"/>
      <c r="CQ23" s="635"/>
      <c r="CR23" s="635"/>
      <c r="CS23" s="635"/>
      <c r="CT23" s="636"/>
      <c r="CU23" s="637">
        <v>0.2</v>
      </c>
      <c r="CV23" s="712"/>
      <c r="CW23" s="712"/>
      <c r="CX23" s="714"/>
      <c r="CY23" s="640" t="s">
        <v>119</v>
      </c>
      <c r="CZ23" s="635"/>
      <c r="DA23" s="635"/>
      <c r="DB23" s="635"/>
      <c r="DC23" s="635"/>
      <c r="DD23" s="635"/>
      <c r="DE23" s="635"/>
      <c r="DF23" s="635"/>
      <c r="DG23" s="635"/>
      <c r="DH23" s="635"/>
      <c r="DI23" s="635"/>
      <c r="DJ23" s="635"/>
      <c r="DK23" s="636"/>
      <c r="DL23" s="640">
        <v>728123</v>
      </c>
      <c r="DM23" s="635"/>
      <c r="DN23" s="635"/>
      <c r="DO23" s="635"/>
      <c r="DP23" s="635"/>
      <c r="DQ23" s="635"/>
      <c r="DR23" s="635"/>
      <c r="DS23" s="635"/>
      <c r="DT23" s="635"/>
      <c r="DU23" s="635"/>
      <c r="DV23" s="635"/>
      <c r="DW23" s="635"/>
      <c r="DX23" s="731"/>
    </row>
    <row r="24" spans="2:128" ht="11.25" customHeight="1" x14ac:dyDescent="0.15">
      <c r="B24" s="631" t="s">
        <v>259</v>
      </c>
      <c r="C24" s="632"/>
      <c r="D24" s="632"/>
      <c r="E24" s="632"/>
      <c r="F24" s="632"/>
      <c r="G24" s="632"/>
      <c r="H24" s="632"/>
      <c r="I24" s="632"/>
      <c r="J24" s="632"/>
      <c r="K24" s="632"/>
      <c r="L24" s="632"/>
      <c r="M24" s="632"/>
      <c r="N24" s="632"/>
      <c r="O24" s="632"/>
      <c r="P24" s="632"/>
      <c r="Q24" s="633"/>
      <c r="R24" s="634">
        <v>324612</v>
      </c>
      <c r="S24" s="635"/>
      <c r="T24" s="635"/>
      <c r="U24" s="635"/>
      <c r="V24" s="635"/>
      <c r="W24" s="635"/>
      <c r="X24" s="635"/>
      <c r="Y24" s="636"/>
      <c r="Z24" s="637">
        <v>0.1</v>
      </c>
      <c r="AA24" s="712"/>
      <c r="AB24" s="712"/>
      <c r="AC24" s="714"/>
      <c r="AD24" s="640">
        <v>324612</v>
      </c>
      <c r="AE24" s="635"/>
      <c r="AF24" s="635"/>
      <c r="AG24" s="635"/>
      <c r="AH24" s="635"/>
      <c r="AI24" s="635"/>
      <c r="AJ24" s="635"/>
      <c r="AK24" s="636"/>
      <c r="AL24" s="637">
        <v>0.1</v>
      </c>
      <c r="AM24" s="712"/>
      <c r="AN24" s="712"/>
      <c r="AO24" s="713"/>
      <c r="AP24" s="715" t="s">
        <v>260</v>
      </c>
      <c r="AQ24" s="733"/>
      <c r="AR24" s="733"/>
      <c r="AS24" s="733"/>
      <c r="AT24" s="733"/>
      <c r="AU24" s="733"/>
      <c r="AV24" s="733"/>
      <c r="AW24" s="733"/>
      <c r="AX24" s="733"/>
      <c r="AY24" s="733"/>
      <c r="AZ24" s="733"/>
      <c r="BA24" s="733"/>
      <c r="BB24" s="733"/>
      <c r="BC24" s="734"/>
      <c r="BD24" s="634">
        <v>12</v>
      </c>
      <c r="BE24" s="635"/>
      <c r="BF24" s="635"/>
      <c r="BG24" s="635"/>
      <c r="BH24" s="635"/>
      <c r="BI24" s="635"/>
      <c r="BJ24" s="635"/>
      <c r="BK24" s="636"/>
      <c r="BL24" s="711">
        <v>0</v>
      </c>
      <c r="BM24" s="711"/>
      <c r="BN24" s="711"/>
      <c r="BO24" s="711"/>
      <c r="BP24" s="709" t="s">
        <v>205</v>
      </c>
      <c r="BQ24" s="709"/>
      <c r="BR24" s="709"/>
      <c r="BS24" s="709"/>
      <c r="BT24" s="709"/>
      <c r="BU24" s="709"/>
      <c r="BV24" s="709"/>
      <c r="BW24" s="710"/>
      <c r="BY24" s="715" t="s">
        <v>261</v>
      </c>
      <c r="BZ24" s="716"/>
      <c r="CA24" s="716"/>
      <c r="CB24" s="716"/>
      <c r="CC24" s="716"/>
      <c r="CD24" s="716"/>
      <c r="CE24" s="716"/>
      <c r="CF24" s="716"/>
      <c r="CG24" s="716"/>
      <c r="CH24" s="716"/>
      <c r="CI24" s="716"/>
      <c r="CJ24" s="716"/>
      <c r="CK24" s="716"/>
      <c r="CL24" s="717"/>
      <c r="CM24" s="634" t="s">
        <v>218</v>
      </c>
      <c r="CN24" s="635"/>
      <c r="CO24" s="635"/>
      <c r="CP24" s="635"/>
      <c r="CQ24" s="635"/>
      <c r="CR24" s="635"/>
      <c r="CS24" s="635"/>
      <c r="CT24" s="636"/>
      <c r="CU24" s="637" t="s">
        <v>119</v>
      </c>
      <c r="CV24" s="712"/>
      <c r="CW24" s="712"/>
      <c r="CX24" s="714"/>
      <c r="CY24" s="640" t="s">
        <v>119</v>
      </c>
      <c r="CZ24" s="635"/>
      <c r="DA24" s="635"/>
      <c r="DB24" s="635"/>
      <c r="DC24" s="635"/>
      <c r="DD24" s="635"/>
      <c r="DE24" s="635"/>
      <c r="DF24" s="635"/>
      <c r="DG24" s="635"/>
      <c r="DH24" s="635"/>
      <c r="DI24" s="635"/>
      <c r="DJ24" s="635"/>
      <c r="DK24" s="636"/>
      <c r="DL24" s="640" t="s">
        <v>210</v>
      </c>
      <c r="DM24" s="635"/>
      <c r="DN24" s="635"/>
      <c r="DO24" s="635"/>
      <c r="DP24" s="635"/>
      <c r="DQ24" s="635"/>
      <c r="DR24" s="635"/>
      <c r="DS24" s="635"/>
      <c r="DT24" s="635"/>
      <c r="DU24" s="635"/>
      <c r="DV24" s="635"/>
      <c r="DW24" s="635"/>
      <c r="DX24" s="731"/>
    </row>
    <row r="25" spans="2:128" ht="11.25" customHeight="1" x14ac:dyDescent="0.15">
      <c r="B25" s="631" t="s">
        <v>262</v>
      </c>
      <c r="C25" s="632"/>
      <c r="D25" s="632"/>
      <c r="E25" s="632"/>
      <c r="F25" s="632"/>
      <c r="G25" s="632"/>
      <c r="H25" s="632"/>
      <c r="I25" s="632"/>
      <c r="J25" s="632"/>
      <c r="K25" s="632"/>
      <c r="L25" s="632"/>
      <c r="M25" s="632"/>
      <c r="N25" s="632"/>
      <c r="O25" s="632"/>
      <c r="P25" s="632"/>
      <c r="Q25" s="633"/>
      <c r="R25" s="634">
        <v>2743752</v>
      </c>
      <c r="S25" s="635"/>
      <c r="T25" s="635"/>
      <c r="U25" s="635"/>
      <c r="V25" s="635"/>
      <c r="W25" s="635"/>
      <c r="X25" s="635"/>
      <c r="Y25" s="636"/>
      <c r="Z25" s="637">
        <v>0.6</v>
      </c>
      <c r="AA25" s="712"/>
      <c r="AB25" s="712"/>
      <c r="AC25" s="714"/>
      <c r="AD25" s="640" t="s">
        <v>210</v>
      </c>
      <c r="AE25" s="635"/>
      <c r="AF25" s="635"/>
      <c r="AG25" s="635"/>
      <c r="AH25" s="635"/>
      <c r="AI25" s="635"/>
      <c r="AJ25" s="635"/>
      <c r="AK25" s="636"/>
      <c r="AL25" s="637" t="s">
        <v>205</v>
      </c>
      <c r="AM25" s="712"/>
      <c r="AN25" s="712"/>
      <c r="AO25" s="713"/>
      <c r="AP25" s="715" t="s">
        <v>263</v>
      </c>
      <c r="AQ25" s="733"/>
      <c r="AR25" s="733"/>
      <c r="AS25" s="733"/>
      <c r="AT25" s="733"/>
      <c r="AU25" s="733"/>
      <c r="AV25" s="733"/>
      <c r="AW25" s="733"/>
      <c r="AX25" s="733"/>
      <c r="AY25" s="733"/>
      <c r="AZ25" s="733"/>
      <c r="BA25" s="733"/>
      <c r="BB25" s="733"/>
      <c r="BC25" s="734"/>
      <c r="BD25" s="634" t="s">
        <v>119</v>
      </c>
      <c r="BE25" s="635"/>
      <c r="BF25" s="635"/>
      <c r="BG25" s="635"/>
      <c r="BH25" s="635"/>
      <c r="BI25" s="635"/>
      <c r="BJ25" s="635"/>
      <c r="BK25" s="636"/>
      <c r="BL25" s="711" t="s">
        <v>119</v>
      </c>
      <c r="BM25" s="711"/>
      <c r="BN25" s="711"/>
      <c r="BO25" s="711"/>
      <c r="BP25" s="709" t="s">
        <v>119</v>
      </c>
      <c r="BQ25" s="709"/>
      <c r="BR25" s="709"/>
      <c r="BS25" s="709"/>
      <c r="BT25" s="709"/>
      <c r="BU25" s="709"/>
      <c r="BV25" s="709"/>
      <c r="BW25" s="710"/>
      <c r="BY25" s="715" t="s">
        <v>264</v>
      </c>
      <c r="BZ25" s="716"/>
      <c r="CA25" s="716"/>
      <c r="CB25" s="716"/>
      <c r="CC25" s="716"/>
      <c r="CD25" s="716"/>
      <c r="CE25" s="716"/>
      <c r="CF25" s="716"/>
      <c r="CG25" s="716"/>
      <c r="CH25" s="716"/>
      <c r="CI25" s="716"/>
      <c r="CJ25" s="716"/>
      <c r="CK25" s="716"/>
      <c r="CL25" s="717"/>
      <c r="CM25" s="634">
        <v>21669030</v>
      </c>
      <c r="CN25" s="635"/>
      <c r="CO25" s="635"/>
      <c r="CP25" s="635"/>
      <c r="CQ25" s="635"/>
      <c r="CR25" s="635"/>
      <c r="CS25" s="635"/>
      <c r="CT25" s="636"/>
      <c r="CU25" s="637">
        <v>4.5</v>
      </c>
      <c r="CV25" s="712"/>
      <c r="CW25" s="712"/>
      <c r="CX25" s="714"/>
      <c r="CY25" s="640" t="s">
        <v>119</v>
      </c>
      <c r="CZ25" s="635"/>
      <c r="DA25" s="635"/>
      <c r="DB25" s="635"/>
      <c r="DC25" s="635"/>
      <c r="DD25" s="635"/>
      <c r="DE25" s="635"/>
      <c r="DF25" s="635"/>
      <c r="DG25" s="635"/>
      <c r="DH25" s="635"/>
      <c r="DI25" s="635"/>
      <c r="DJ25" s="635"/>
      <c r="DK25" s="636"/>
      <c r="DL25" s="640">
        <v>21669030</v>
      </c>
      <c r="DM25" s="635"/>
      <c r="DN25" s="635"/>
      <c r="DO25" s="635"/>
      <c r="DP25" s="635"/>
      <c r="DQ25" s="635"/>
      <c r="DR25" s="635"/>
      <c r="DS25" s="635"/>
      <c r="DT25" s="635"/>
      <c r="DU25" s="635"/>
      <c r="DV25" s="635"/>
      <c r="DW25" s="635"/>
      <c r="DX25" s="731"/>
    </row>
    <row r="26" spans="2:128" ht="11.25" customHeight="1" x14ac:dyDescent="0.15">
      <c r="B26" s="631" t="s">
        <v>265</v>
      </c>
      <c r="C26" s="632"/>
      <c r="D26" s="632"/>
      <c r="E26" s="632"/>
      <c r="F26" s="632"/>
      <c r="G26" s="632"/>
      <c r="H26" s="632"/>
      <c r="I26" s="632"/>
      <c r="J26" s="632"/>
      <c r="K26" s="632"/>
      <c r="L26" s="632"/>
      <c r="M26" s="632"/>
      <c r="N26" s="632"/>
      <c r="O26" s="632"/>
      <c r="P26" s="632"/>
      <c r="Q26" s="633"/>
      <c r="R26" s="634">
        <v>4485953</v>
      </c>
      <c r="S26" s="635"/>
      <c r="T26" s="635"/>
      <c r="U26" s="635"/>
      <c r="V26" s="635"/>
      <c r="W26" s="635"/>
      <c r="X26" s="635"/>
      <c r="Y26" s="636"/>
      <c r="Z26" s="637">
        <v>0.9</v>
      </c>
      <c r="AA26" s="712"/>
      <c r="AB26" s="712"/>
      <c r="AC26" s="714"/>
      <c r="AD26" s="640">
        <v>67203</v>
      </c>
      <c r="AE26" s="635"/>
      <c r="AF26" s="635"/>
      <c r="AG26" s="635"/>
      <c r="AH26" s="635"/>
      <c r="AI26" s="635"/>
      <c r="AJ26" s="635"/>
      <c r="AK26" s="636"/>
      <c r="AL26" s="637">
        <v>0</v>
      </c>
      <c r="AM26" s="712"/>
      <c r="AN26" s="712"/>
      <c r="AO26" s="713"/>
      <c r="AP26" s="715" t="s">
        <v>266</v>
      </c>
      <c r="AQ26" s="733"/>
      <c r="AR26" s="733"/>
      <c r="AS26" s="733"/>
      <c r="AT26" s="733"/>
      <c r="AU26" s="733"/>
      <c r="AV26" s="733"/>
      <c r="AW26" s="733"/>
      <c r="AX26" s="733"/>
      <c r="AY26" s="733"/>
      <c r="AZ26" s="733"/>
      <c r="BA26" s="733"/>
      <c r="BB26" s="733"/>
      <c r="BC26" s="734"/>
      <c r="BD26" s="634" t="s">
        <v>119</v>
      </c>
      <c r="BE26" s="635"/>
      <c r="BF26" s="635"/>
      <c r="BG26" s="635"/>
      <c r="BH26" s="635"/>
      <c r="BI26" s="635"/>
      <c r="BJ26" s="635"/>
      <c r="BK26" s="636"/>
      <c r="BL26" s="711" t="s">
        <v>119</v>
      </c>
      <c r="BM26" s="711"/>
      <c r="BN26" s="711"/>
      <c r="BO26" s="711"/>
      <c r="BP26" s="709" t="s">
        <v>119</v>
      </c>
      <c r="BQ26" s="709"/>
      <c r="BR26" s="709"/>
      <c r="BS26" s="709"/>
      <c r="BT26" s="709"/>
      <c r="BU26" s="709"/>
      <c r="BV26" s="709"/>
      <c r="BW26" s="710"/>
      <c r="BY26" s="715" t="s">
        <v>267</v>
      </c>
      <c r="BZ26" s="716"/>
      <c r="CA26" s="716"/>
      <c r="CB26" s="716"/>
      <c r="CC26" s="716"/>
      <c r="CD26" s="716"/>
      <c r="CE26" s="716"/>
      <c r="CF26" s="716"/>
      <c r="CG26" s="716"/>
      <c r="CH26" s="716"/>
      <c r="CI26" s="716"/>
      <c r="CJ26" s="716"/>
      <c r="CK26" s="716"/>
      <c r="CL26" s="717"/>
      <c r="CM26" s="634">
        <v>228050</v>
      </c>
      <c r="CN26" s="635"/>
      <c r="CO26" s="635"/>
      <c r="CP26" s="635"/>
      <c r="CQ26" s="635"/>
      <c r="CR26" s="635"/>
      <c r="CS26" s="635"/>
      <c r="CT26" s="636"/>
      <c r="CU26" s="637">
        <v>0</v>
      </c>
      <c r="CV26" s="712"/>
      <c r="CW26" s="712"/>
      <c r="CX26" s="714"/>
      <c r="CY26" s="640" t="s">
        <v>205</v>
      </c>
      <c r="CZ26" s="635"/>
      <c r="DA26" s="635"/>
      <c r="DB26" s="635"/>
      <c r="DC26" s="635"/>
      <c r="DD26" s="635"/>
      <c r="DE26" s="635"/>
      <c r="DF26" s="635"/>
      <c r="DG26" s="635"/>
      <c r="DH26" s="635"/>
      <c r="DI26" s="635"/>
      <c r="DJ26" s="635"/>
      <c r="DK26" s="636"/>
      <c r="DL26" s="640">
        <v>228050</v>
      </c>
      <c r="DM26" s="635"/>
      <c r="DN26" s="635"/>
      <c r="DO26" s="635"/>
      <c r="DP26" s="635"/>
      <c r="DQ26" s="635"/>
      <c r="DR26" s="635"/>
      <c r="DS26" s="635"/>
      <c r="DT26" s="635"/>
      <c r="DU26" s="635"/>
      <c r="DV26" s="635"/>
      <c r="DW26" s="635"/>
      <c r="DX26" s="731"/>
    </row>
    <row r="27" spans="2:128" ht="11.25" customHeight="1" x14ac:dyDescent="0.15">
      <c r="B27" s="631" t="s">
        <v>268</v>
      </c>
      <c r="C27" s="632"/>
      <c r="D27" s="632"/>
      <c r="E27" s="632"/>
      <c r="F27" s="632"/>
      <c r="G27" s="632"/>
      <c r="H27" s="632"/>
      <c r="I27" s="632"/>
      <c r="J27" s="632"/>
      <c r="K27" s="632"/>
      <c r="L27" s="632"/>
      <c r="M27" s="632"/>
      <c r="N27" s="632"/>
      <c r="O27" s="632"/>
      <c r="P27" s="632"/>
      <c r="Q27" s="633"/>
      <c r="R27" s="634">
        <v>1710499</v>
      </c>
      <c r="S27" s="635"/>
      <c r="T27" s="635"/>
      <c r="U27" s="635"/>
      <c r="V27" s="635"/>
      <c r="W27" s="635"/>
      <c r="X27" s="635"/>
      <c r="Y27" s="636"/>
      <c r="Z27" s="637">
        <v>0.3</v>
      </c>
      <c r="AA27" s="712"/>
      <c r="AB27" s="712"/>
      <c r="AC27" s="714"/>
      <c r="AD27" s="640">
        <v>382916</v>
      </c>
      <c r="AE27" s="635"/>
      <c r="AF27" s="635"/>
      <c r="AG27" s="635"/>
      <c r="AH27" s="635"/>
      <c r="AI27" s="635"/>
      <c r="AJ27" s="635"/>
      <c r="AK27" s="636"/>
      <c r="AL27" s="637">
        <v>0.2</v>
      </c>
      <c r="AM27" s="712"/>
      <c r="AN27" s="712"/>
      <c r="AO27" s="713"/>
      <c r="AP27" s="715" t="s">
        <v>269</v>
      </c>
      <c r="AQ27" s="733"/>
      <c r="AR27" s="733"/>
      <c r="AS27" s="733"/>
      <c r="AT27" s="733"/>
      <c r="AU27" s="733"/>
      <c r="AV27" s="733"/>
      <c r="AW27" s="733"/>
      <c r="AX27" s="733"/>
      <c r="AY27" s="733"/>
      <c r="AZ27" s="733"/>
      <c r="BA27" s="733"/>
      <c r="BB27" s="733"/>
      <c r="BC27" s="734"/>
      <c r="BD27" s="634">
        <v>4345</v>
      </c>
      <c r="BE27" s="635"/>
      <c r="BF27" s="635"/>
      <c r="BG27" s="635"/>
      <c r="BH27" s="635"/>
      <c r="BI27" s="635"/>
      <c r="BJ27" s="635"/>
      <c r="BK27" s="636"/>
      <c r="BL27" s="711">
        <v>0</v>
      </c>
      <c r="BM27" s="711"/>
      <c r="BN27" s="711"/>
      <c r="BO27" s="711"/>
      <c r="BP27" s="709" t="s">
        <v>210</v>
      </c>
      <c r="BQ27" s="709"/>
      <c r="BR27" s="709"/>
      <c r="BS27" s="709"/>
      <c r="BT27" s="709"/>
      <c r="BU27" s="709"/>
      <c r="BV27" s="709"/>
      <c r="BW27" s="710"/>
      <c r="BY27" s="715" t="s">
        <v>270</v>
      </c>
      <c r="BZ27" s="716"/>
      <c r="CA27" s="716"/>
      <c r="CB27" s="716"/>
      <c r="CC27" s="716"/>
      <c r="CD27" s="716"/>
      <c r="CE27" s="716"/>
      <c r="CF27" s="716"/>
      <c r="CG27" s="716"/>
      <c r="CH27" s="716"/>
      <c r="CI27" s="716"/>
      <c r="CJ27" s="716"/>
      <c r="CK27" s="716"/>
      <c r="CL27" s="717"/>
      <c r="CM27" s="634" t="s">
        <v>210</v>
      </c>
      <c r="CN27" s="635"/>
      <c r="CO27" s="635"/>
      <c r="CP27" s="635"/>
      <c r="CQ27" s="635"/>
      <c r="CR27" s="635"/>
      <c r="CS27" s="635"/>
      <c r="CT27" s="636"/>
      <c r="CU27" s="637" t="s">
        <v>119</v>
      </c>
      <c r="CV27" s="712"/>
      <c r="CW27" s="712"/>
      <c r="CX27" s="714"/>
      <c r="CY27" s="640" t="s">
        <v>119</v>
      </c>
      <c r="CZ27" s="635"/>
      <c r="DA27" s="635"/>
      <c r="DB27" s="635"/>
      <c r="DC27" s="635"/>
      <c r="DD27" s="635"/>
      <c r="DE27" s="635"/>
      <c r="DF27" s="635"/>
      <c r="DG27" s="635"/>
      <c r="DH27" s="635"/>
      <c r="DI27" s="635"/>
      <c r="DJ27" s="635"/>
      <c r="DK27" s="636"/>
      <c r="DL27" s="640" t="s">
        <v>119</v>
      </c>
      <c r="DM27" s="635"/>
      <c r="DN27" s="635"/>
      <c r="DO27" s="635"/>
      <c r="DP27" s="635"/>
      <c r="DQ27" s="635"/>
      <c r="DR27" s="635"/>
      <c r="DS27" s="635"/>
      <c r="DT27" s="635"/>
      <c r="DU27" s="635"/>
      <c r="DV27" s="635"/>
      <c r="DW27" s="635"/>
      <c r="DX27" s="731"/>
    </row>
    <row r="28" spans="2:128" ht="11.25" customHeight="1" x14ac:dyDescent="0.15">
      <c r="B28" s="631" t="s">
        <v>271</v>
      </c>
      <c r="C28" s="632"/>
      <c r="D28" s="632"/>
      <c r="E28" s="632"/>
      <c r="F28" s="632"/>
      <c r="G28" s="632"/>
      <c r="H28" s="632"/>
      <c r="I28" s="632"/>
      <c r="J28" s="632"/>
      <c r="K28" s="632"/>
      <c r="L28" s="632"/>
      <c r="M28" s="632"/>
      <c r="N28" s="632"/>
      <c r="O28" s="632"/>
      <c r="P28" s="632"/>
      <c r="Q28" s="633"/>
      <c r="R28" s="634">
        <v>92147672</v>
      </c>
      <c r="S28" s="635"/>
      <c r="T28" s="635"/>
      <c r="U28" s="635"/>
      <c r="V28" s="635"/>
      <c r="W28" s="635"/>
      <c r="X28" s="635"/>
      <c r="Y28" s="636"/>
      <c r="Z28" s="637">
        <v>18.7</v>
      </c>
      <c r="AA28" s="712"/>
      <c r="AB28" s="712"/>
      <c r="AC28" s="714"/>
      <c r="AD28" s="640" t="s">
        <v>119</v>
      </c>
      <c r="AE28" s="635"/>
      <c r="AF28" s="635"/>
      <c r="AG28" s="635"/>
      <c r="AH28" s="635"/>
      <c r="AI28" s="635"/>
      <c r="AJ28" s="635"/>
      <c r="AK28" s="636"/>
      <c r="AL28" s="637" t="s">
        <v>119</v>
      </c>
      <c r="AM28" s="712"/>
      <c r="AN28" s="712"/>
      <c r="AO28" s="713"/>
      <c r="AP28" s="715" t="s">
        <v>272</v>
      </c>
      <c r="AQ28" s="733"/>
      <c r="AR28" s="733"/>
      <c r="AS28" s="733"/>
      <c r="AT28" s="733"/>
      <c r="AU28" s="733"/>
      <c r="AV28" s="733"/>
      <c r="AW28" s="733"/>
      <c r="AX28" s="733"/>
      <c r="AY28" s="733"/>
      <c r="AZ28" s="733"/>
      <c r="BA28" s="733"/>
      <c r="BB28" s="733"/>
      <c r="BC28" s="734"/>
      <c r="BD28" s="634">
        <v>4345</v>
      </c>
      <c r="BE28" s="635"/>
      <c r="BF28" s="635"/>
      <c r="BG28" s="635"/>
      <c r="BH28" s="635"/>
      <c r="BI28" s="635"/>
      <c r="BJ28" s="635"/>
      <c r="BK28" s="636"/>
      <c r="BL28" s="711">
        <v>0</v>
      </c>
      <c r="BM28" s="711"/>
      <c r="BN28" s="711"/>
      <c r="BO28" s="711"/>
      <c r="BP28" s="709" t="s">
        <v>205</v>
      </c>
      <c r="BQ28" s="709"/>
      <c r="BR28" s="709"/>
      <c r="BS28" s="709"/>
      <c r="BT28" s="709"/>
      <c r="BU28" s="709"/>
      <c r="BV28" s="709"/>
      <c r="BW28" s="710"/>
      <c r="BY28" s="715" t="s">
        <v>273</v>
      </c>
      <c r="BZ28" s="716"/>
      <c r="CA28" s="716"/>
      <c r="CB28" s="716"/>
      <c r="CC28" s="716"/>
      <c r="CD28" s="716"/>
      <c r="CE28" s="716"/>
      <c r="CF28" s="716"/>
      <c r="CG28" s="716"/>
      <c r="CH28" s="716"/>
      <c r="CI28" s="716"/>
      <c r="CJ28" s="716"/>
      <c r="CK28" s="716"/>
      <c r="CL28" s="717"/>
      <c r="CM28" s="634" t="s">
        <v>119</v>
      </c>
      <c r="CN28" s="635"/>
      <c r="CO28" s="635"/>
      <c r="CP28" s="635"/>
      <c r="CQ28" s="635"/>
      <c r="CR28" s="635"/>
      <c r="CS28" s="635"/>
      <c r="CT28" s="636"/>
      <c r="CU28" s="637" t="s">
        <v>205</v>
      </c>
      <c r="CV28" s="712"/>
      <c r="CW28" s="712"/>
      <c r="CX28" s="714"/>
      <c r="CY28" s="640" t="s">
        <v>119</v>
      </c>
      <c r="CZ28" s="635"/>
      <c r="DA28" s="635"/>
      <c r="DB28" s="635"/>
      <c r="DC28" s="635"/>
      <c r="DD28" s="635"/>
      <c r="DE28" s="635"/>
      <c r="DF28" s="635"/>
      <c r="DG28" s="635"/>
      <c r="DH28" s="635"/>
      <c r="DI28" s="635"/>
      <c r="DJ28" s="635"/>
      <c r="DK28" s="636"/>
      <c r="DL28" s="640" t="s">
        <v>205</v>
      </c>
      <c r="DM28" s="635"/>
      <c r="DN28" s="635"/>
      <c r="DO28" s="635"/>
      <c r="DP28" s="635"/>
      <c r="DQ28" s="635"/>
      <c r="DR28" s="635"/>
      <c r="DS28" s="635"/>
      <c r="DT28" s="635"/>
      <c r="DU28" s="635"/>
      <c r="DV28" s="635"/>
      <c r="DW28" s="635"/>
      <c r="DX28" s="731"/>
    </row>
    <row r="29" spans="2:128" ht="11.25" customHeight="1" x14ac:dyDescent="0.15">
      <c r="B29" s="631" t="s">
        <v>274</v>
      </c>
      <c r="C29" s="632"/>
      <c r="D29" s="632"/>
      <c r="E29" s="632"/>
      <c r="F29" s="632"/>
      <c r="G29" s="632"/>
      <c r="H29" s="632"/>
      <c r="I29" s="632"/>
      <c r="J29" s="632"/>
      <c r="K29" s="632"/>
      <c r="L29" s="632"/>
      <c r="M29" s="632"/>
      <c r="N29" s="632"/>
      <c r="O29" s="632"/>
      <c r="P29" s="632"/>
      <c r="Q29" s="633"/>
      <c r="R29" s="634" t="s">
        <v>205</v>
      </c>
      <c r="S29" s="635"/>
      <c r="T29" s="635"/>
      <c r="U29" s="635"/>
      <c r="V29" s="635"/>
      <c r="W29" s="635"/>
      <c r="X29" s="635"/>
      <c r="Y29" s="636"/>
      <c r="Z29" s="637" t="s">
        <v>119</v>
      </c>
      <c r="AA29" s="712"/>
      <c r="AB29" s="712"/>
      <c r="AC29" s="714"/>
      <c r="AD29" s="640" t="s">
        <v>119</v>
      </c>
      <c r="AE29" s="635"/>
      <c r="AF29" s="635"/>
      <c r="AG29" s="635"/>
      <c r="AH29" s="635"/>
      <c r="AI29" s="635"/>
      <c r="AJ29" s="635"/>
      <c r="AK29" s="636"/>
      <c r="AL29" s="637" t="s">
        <v>119</v>
      </c>
      <c r="AM29" s="712"/>
      <c r="AN29" s="712"/>
      <c r="AO29" s="713"/>
      <c r="AP29" s="715" t="s">
        <v>275</v>
      </c>
      <c r="AQ29" s="733"/>
      <c r="AR29" s="733"/>
      <c r="AS29" s="733"/>
      <c r="AT29" s="733"/>
      <c r="AU29" s="733"/>
      <c r="AV29" s="733"/>
      <c r="AW29" s="733"/>
      <c r="AX29" s="733"/>
      <c r="AY29" s="733"/>
      <c r="AZ29" s="733"/>
      <c r="BA29" s="733"/>
      <c r="BB29" s="733"/>
      <c r="BC29" s="734"/>
      <c r="BD29" s="634">
        <v>4345</v>
      </c>
      <c r="BE29" s="635"/>
      <c r="BF29" s="635"/>
      <c r="BG29" s="635"/>
      <c r="BH29" s="635"/>
      <c r="BI29" s="635"/>
      <c r="BJ29" s="635"/>
      <c r="BK29" s="636"/>
      <c r="BL29" s="711">
        <v>0</v>
      </c>
      <c r="BM29" s="711"/>
      <c r="BN29" s="711"/>
      <c r="BO29" s="711"/>
      <c r="BP29" s="709" t="s">
        <v>205</v>
      </c>
      <c r="BQ29" s="709"/>
      <c r="BR29" s="709"/>
      <c r="BS29" s="709"/>
      <c r="BT29" s="709"/>
      <c r="BU29" s="709"/>
      <c r="BV29" s="709"/>
      <c r="BW29" s="710"/>
      <c r="BY29" s="715" t="s">
        <v>276</v>
      </c>
      <c r="BZ29" s="732"/>
      <c r="CA29" s="732"/>
      <c r="CB29" s="732"/>
      <c r="CC29" s="732"/>
      <c r="CD29" s="732"/>
      <c r="CE29" s="732"/>
      <c r="CF29" s="732"/>
      <c r="CG29" s="732"/>
      <c r="CH29" s="732"/>
      <c r="CI29" s="732"/>
      <c r="CJ29" s="732"/>
      <c r="CK29" s="732"/>
      <c r="CL29" s="717"/>
      <c r="CM29" s="634" t="s">
        <v>119</v>
      </c>
      <c r="CN29" s="635"/>
      <c r="CO29" s="635"/>
      <c r="CP29" s="635"/>
      <c r="CQ29" s="635"/>
      <c r="CR29" s="635"/>
      <c r="CS29" s="635"/>
      <c r="CT29" s="636"/>
      <c r="CU29" s="637" t="s">
        <v>119</v>
      </c>
      <c r="CV29" s="712"/>
      <c r="CW29" s="712"/>
      <c r="CX29" s="714"/>
      <c r="CY29" s="640" t="s">
        <v>119</v>
      </c>
      <c r="CZ29" s="635"/>
      <c r="DA29" s="635"/>
      <c r="DB29" s="635"/>
      <c r="DC29" s="635"/>
      <c r="DD29" s="635"/>
      <c r="DE29" s="635"/>
      <c r="DF29" s="635"/>
      <c r="DG29" s="635"/>
      <c r="DH29" s="635"/>
      <c r="DI29" s="635"/>
      <c r="DJ29" s="635"/>
      <c r="DK29" s="636"/>
      <c r="DL29" s="640" t="s">
        <v>119</v>
      </c>
      <c r="DM29" s="635"/>
      <c r="DN29" s="635"/>
      <c r="DO29" s="635"/>
      <c r="DP29" s="635"/>
      <c r="DQ29" s="635"/>
      <c r="DR29" s="635"/>
      <c r="DS29" s="635"/>
      <c r="DT29" s="635"/>
      <c r="DU29" s="635"/>
      <c r="DV29" s="635"/>
      <c r="DW29" s="635"/>
      <c r="DX29" s="731"/>
    </row>
    <row r="30" spans="2:128" ht="11.25" customHeight="1" x14ac:dyDescent="0.15">
      <c r="B30" s="631" t="s">
        <v>277</v>
      </c>
      <c r="C30" s="632"/>
      <c r="D30" s="632"/>
      <c r="E30" s="632"/>
      <c r="F30" s="632"/>
      <c r="G30" s="632"/>
      <c r="H30" s="632"/>
      <c r="I30" s="632"/>
      <c r="J30" s="632"/>
      <c r="K30" s="632"/>
      <c r="L30" s="632"/>
      <c r="M30" s="632"/>
      <c r="N30" s="632"/>
      <c r="O30" s="632"/>
      <c r="P30" s="632"/>
      <c r="Q30" s="633"/>
      <c r="R30" s="634">
        <v>884793</v>
      </c>
      <c r="S30" s="635"/>
      <c r="T30" s="635"/>
      <c r="U30" s="635"/>
      <c r="V30" s="635"/>
      <c r="W30" s="635"/>
      <c r="X30" s="635"/>
      <c r="Y30" s="636"/>
      <c r="Z30" s="637">
        <v>0.2</v>
      </c>
      <c r="AA30" s="712"/>
      <c r="AB30" s="712"/>
      <c r="AC30" s="714"/>
      <c r="AD30" s="640">
        <v>118451</v>
      </c>
      <c r="AE30" s="635"/>
      <c r="AF30" s="635"/>
      <c r="AG30" s="635"/>
      <c r="AH30" s="635"/>
      <c r="AI30" s="635"/>
      <c r="AJ30" s="635"/>
      <c r="AK30" s="636"/>
      <c r="AL30" s="637">
        <v>0</v>
      </c>
      <c r="AM30" s="712"/>
      <c r="AN30" s="712"/>
      <c r="AO30" s="713"/>
      <c r="AP30" s="715" t="s">
        <v>278</v>
      </c>
      <c r="AQ30" s="733"/>
      <c r="AR30" s="733"/>
      <c r="AS30" s="733"/>
      <c r="AT30" s="733"/>
      <c r="AU30" s="733"/>
      <c r="AV30" s="733"/>
      <c r="AW30" s="733"/>
      <c r="AX30" s="733"/>
      <c r="AY30" s="733"/>
      <c r="AZ30" s="733"/>
      <c r="BA30" s="733"/>
      <c r="BB30" s="733"/>
      <c r="BC30" s="734"/>
      <c r="BD30" s="634" t="s">
        <v>119</v>
      </c>
      <c r="BE30" s="635"/>
      <c r="BF30" s="635"/>
      <c r="BG30" s="635"/>
      <c r="BH30" s="635"/>
      <c r="BI30" s="635"/>
      <c r="BJ30" s="635"/>
      <c r="BK30" s="636"/>
      <c r="BL30" s="711" t="s">
        <v>119</v>
      </c>
      <c r="BM30" s="711"/>
      <c r="BN30" s="711"/>
      <c r="BO30" s="711"/>
      <c r="BP30" s="709" t="s">
        <v>119</v>
      </c>
      <c r="BQ30" s="709"/>
      <c r="BR30" s="709"/>
      <c r="BS30" s="709"/>
      <c r="BT30" s="709"/>
      <c r="BU30" s="709"/>
      <c r="BV30" s="709"/>
      <c r="BW30" s="710"/>
      <c r="BY30" s="715" t="s">
        <v>279</v>
      </c>
      <c r="BZ30" s="732"/>
      <c r="CA30" s="732"/>
      <c r="CB30" s="732"/>
      <c r="CC30" s="732"/>
      <c r="CD30" s="732"/>
      <c r="CE30" s="732"/>
      <c r="CF30" s="732"/>
      <c r="CG30" s="732"/>
      <c r="CH30" s="732"/>
      <c r="CI30" s="732"/>
      <c r="CJ30" s="732"/>
      <c r="CK30" s="732"/>
      <c r="CL30" s="717"/>
      <c r="CM30" s="634">
        <v>286000</v>
      </c>
      <c r="CN30" s="635"/>
      <c r="CO30" s="635"/>
      <c r="CP30" s="635"/>
      <c r="CQ30" s="635"/>
      <c r="CR30" s="635"/>
      <c r="CS30" s="635"/>
      <c r="CT30" s="636"/>
      <c r="CU30" s="637">
        <v>0.1</v>
      </c>
      <c r="CV30" s="712"/>
      <c r="CW30" s="712"/>
      <c r="CX30" s="714"/>
      <c r="CY30" s="640" t="s">
        <v>119</v>
      </c>
      <c r="CZ30" s="635"/>
      <c r="DA30" s="635"/>
      <c r="DB30" s="635"/>
      <c r="DC30" s="635"/>
      <c r="DD30" s="635"/>
      <c r="DE30" s="635"/>
      <c r="DF30" s="635"/>
      <c r="DG30" s="635"/>
      <c r="DH30" s="635"/>
      <c r="DI30" s="635"/>
      <c r="DJ30" s="635"/>
      <c r="DK30" s="636"/>
      <c r="DL30" s="640">
        <v>286000</v>
      </c>
      <c r="DM30" s="635"/>
      <c r="DN30" s="635"/>
      <c r="DO30" s="635"/>
      <c r="DP30" s="635"/>
      <c r="DQ30" s="635"/>
      <c r="DR30" s="635"/>
      <c r="DS30" s="635"/>
      <c r="DT30" s="635"/>
      <c r="DU30" s="635"/>
      <c r="DV30" s="635"/>
      <c r="DW30" s="635"/>
      <c r="DX30" s="731"/>
    </row>
    <row r="31" spans="2:128" ht="11.25" customHeight="1" x14ac:dyDescent="0.15">
      <c r="B31" s="631" t="s">
        <v>280</v>
      </c>
      <c r="C31" s="632"/>
      <c r="D31" s="632"/>
      <c r="E31" s="632"/>
      <c r="F31" s="632"/>
      <c r="G31" s="632"/>
      <c r="H31" s="632"/>
      <c r="I31" s="632"/>
      <c r="J31" s="632"/>
      <c r="K31" s="632"/>
      <c r="L31" s="632"/>
      <c r="M31" s="632"/>
      <c r="N31" s="632"/>
      <c r="O31" s="632"/>
      <c r="P31" s="632"/>
      <c r="Q31" s="633"/>
      <c r="R31" s="634">
        <v>124617</v>
      </c>
      <c r="S31" s="635"/>
      <c r="T31" s="635"/>
      <c r="U31" s="635"/>
      <c r="V31" s="635"/>
      <c r="W31" s="635"/>
      <c r="X31" s="635"/>
      <c r="Y31" s="636"/>
      <c r="Z31" s="637">
        <v>0</v>
      </c>
      <c r="AA31" s="712"/>
      <c r="AB31" s="712"/>
      <c r="AC31" s="714"/>
      <c r="AD31" s="640" t="s">
        <v>119</v>
      </c>
      <c r="AE31" s="635"/>
      <c r="AF31" s="635"/>
      <c r="AG31" s="635"/>
      <c r="AH31" s="635"/>
      <c r="AI31" s="635"/>
      <c r="AJ31" s="635"/>
      <c r="AK31" s="636"/>
      <c r="AL31" s="637" t="s">
        <v>218</v>
      </c>
      <c r="AM31" s="712"/>
      <c r="AN31" s="712"/>
      <c r="AO31" s="713"/>
      <c r="AP31" s="715" t="s">
        <v>281</v>
      </c>
      <c r="AQ31" s="733"/>
      <c r="AR31" s="733"/>
      <c r="AS31" s="733"/>
      <c r="AT31" s="733"/>
      <c r="AU31" s="733"/>
      <c r="AV31" s="733"/>
      <c r="AW31" s="733"/>
      <c r="AX31" s="733"/>
      <c r="AY31" s="733"/>
      <c r="AZ31" s="733"/>
      <c r="BA31" s="733"/>
      <c r="BB31" s="733"/>
      <c r="BC31" s="734"/>
      <c r="BD31" s="634" t="s">
        <v>218</v>
      </c>
      <c r="BE31" s="635"/>
      <c r="BF31" s="635"/>
      <c r="BG31" s="635"/>
      <c r="BH31" s="635"/>
      <c r="BI31" s="635"/>
      <c r="BJ31" s="635"/>
      <c r="BK31" s="636"/>
      <c r="BL31" s="711" t="s">
        <v>119</v>
      </c>
      <c r="BM31" s="711"/>
      <c r="BN31" s="711"/>
      <c r="BO31" s="711"/>
      <c r="BP31" s="709" t="s">
        <v>119</v>
      </c>
      <c r="BQ31" s="709"/>
      <c r="BR31" s="709"/>
      <c r="BS31" s="709"/>
      <c r="BT31" s="709"/>
      <c r="BU31" s="709"/>
      <c r="BV31" s="709"/>
      <c r="BW31" s="710"/>
      <c r="BY31" s="715" t="s">
        <v>282</v>
      </c>
      <c r="BZ31" s="732"/>
      <c r="CA31" s="732"/>
      <c r="CB31" s="732"/>
      <c r="CC31" s="732"/>
      <c r="CD31" s="732"/>
      <c r="CE31" s="732"/>
      <c r="CF31" s="732"/>
      <c r="CG31" s="732"/>
      <c r="CH31" s="732"/>
      <c r="CI31" s="732"/>
      <c r="CJ31" s="732"/>
      <c r="CK31" s="732"/>
      <c r="CL31" s="717"/>
      <c r="CM31" s="634">
        <v>1283750</v>
      </c>
      <c r="CN31" s="635"/>
      <c r="CO31" s="635"/>
      <c r="CP31" s="635"/>
      <c r="CQ31" s="635"/>
      <c r="CR31" s="635"/>
      <c r="CS31" s="635"/>
      <c r="CT31" s="636"/>
      <c r="CU31" s="637">
        <v>0.3</v>
      </c>
      <c r="CV31" s="712"/>
      <c r="CW31" s="712"/>
      <c r="CX31" s="714"/>
      <c r="CY31" s="640" t="s">
        <v>218</v>
      </c>
      <c r="CZ31" s="635"/>
      <c r="DA31" s="635"/>
      <c r="DB31" s="635"/>
      <c r="DC31" s="635"/>
      <c r="DD31" s="635"/>
      <c r="DE31" s="635"/>
      <c r="DF31" s="635"/>
      <c r="DG31" s="635"/>
      <c r="DH31" s="635"/>
      <c r="DI31" s="635"/>
      <c r="DJ31" s="635"/>
      <c r="DK31" s="636"/>
      <c r="DL31" s="640">
        <v>1283750</v>
      </c>
      <c r="DM31" s="635"/>
      <c r="DN31" s="635"/>
      <c r="DO31" s="635"/>
      <c r="DP31" s="635"/>
      <c r="DQ31" s="635"/>
      <c r="DR31" s="635"/>
      <c r="DS31" s="635"/>
      <c r="DT31" s="635"/>
      <c r="DU31" s="635"/>
      <c r="DV31" s="635"/>
      <c r="DW31" s="635"/>
      <c r="DX31" s="731"/>
    </row>
    <row r="32" spans="2:128" ht="11.25" customHeight="1" x14ac:dyDescent="0.15">
      <c r="B32" s="631" t="s">
        <v>283</v>
      </c>
      <c r="C32" s="632"/>
      <c r="D32" s="632"/>
      <c r="E32" s="632"/>
      <c r="F32" s="632"/>
      <c r="G32" s="632"/>
      <c r="H32" s="632"/>
      <c r="I32" s="632"/>
      <c r="J32" s="632"/>
      <c r="K32" s="632"/>
      <c r="L32" s="632"/>
      <c r="M32" s="632"/>
      <c r="N32" s="632"/>
      <c r="O32" s="632"/>
      <c r="P32" s="632"/>
      <c r="Q32" s="633"/>
      <c r="R32" s="634">
        <v>8324935</v>
      </c>
      <c r="S32" s="635"/>
      <c r="T32" s="635"/>
      <c r="U32" s="635"/>
      <c r="V32" s="635"/>
      <c r="W32" s="635"/>
      <c r="X32" s="635"/>
      <c r="Y32" s="636"/>
      <c r="Z32" s="637">
        <v>1.7</v>
      </c>
      <c r="AA32" s="712"/>
      <c r="AB32" s="712"/>
      <c r="AC32" s="714"/>
      <c r="AD32" s="640" t="s">
        <v>119</v>
      </c>
      <c r="AE32" s="635"/>
      <c r="AF32" s="635"/>
      <c r="AG32" s="635"/>
      <c r="AH32" s="635"/>
      <c r="AI32" s="635"/>
      <c r="AJ32" s="635"/>
      <c r="AK32" s="636"/>
      <c r="AL32" s="637" t="s">
        <v>210</v>
      </c>
      <c r="AM32" s="712"/>
      <c r="AN32" s="712"/>
      <c r="AO32" s="713"/>
      <c r="AP32" s="631" t="s">
        <v>155</v>
      </c>
      <c r="AQ32" s="632"/>
      <c r="AR32" s="632"/>
      <c r="AS32" s="632"/>
      <c r="AT32" s="632"/>
      <c r="AU32" s="632"/>
      <c r="AV32" s="632"/>
      <c r="AW32" s="632"/>
      <c r="AX32" s="632"/>
      <c r="AY32" s="632"/>
      <c r="AZ32" s="632"/>
      <c r="BA32" s="632"/>
      <c r="BB32" s="632"/>
      <c r="BC32" s="633"/>
      <c r="BD32" s="634">
        <v>137696286</v>
      </c>
      <c r="BE32" s="635"/>
      <c r="BF32" s="635"/>
      <c r="BG32" s="635"/>
      <c r="BH32" s="635"/>
      <c r="BI32" s="635"/>
      <c r="BJ32" s="635"/>
      <c r="BK32" s="636"/>
      <c r="BL32" s="711">
        <v>100</v>
      </c>
      <c r="BM32" s="711"/>
      <c r="BN32" s="711"/>
      <c r="BO32" s="711"/>
      <c r="BP32" s="709">
        <v>596623</v>
      </c>
      <c r="BQ32" s="709"/>
      <c r="BR32" s="709"/>
      <c r="BS32" s="709"/>
      <c r="BT32" s="709"/>
      <c r="BU32" s="709"/>
      <c r="BV32" s="709"/>
      <c r="BW32" s="710"/>
      <c r="BY32" s="631" t="s">
        <v>284</v>
      </c>
      <c r="BZ32" s="632"/>
      <c r="CA32" s="632"/>
      <c r="CB32" s="632"/>
      <c r="CC32" s="632"/>
      <c r="CD32" s="632"/>
      <c r="CE32" s="632"/>
      <c r="CF32" s="632"/>
      <c r="CG32" s="632"/>
      <c r="CH32" s="632"/>
      <c r="CI32" s="632"/>
      <c r="CJ32" s="632"/>
      <c r="CK32" s="632"/>
      <c r="CL32" s="633"/>
      <c r="CM32" s="634" t="s">
        <v>119</v>
      </c>
      <c r="CN32" s="635"/>
      <c r="CO32" s="635"/>
      <c r="CP32" s="635"/>
      <c r="CQ32" s="635"/>
      <c r="CR32" s="635"/>
      <c r="CS32" s="635"/>
      <c r="CT32" s="636"/>
      <c r="CU32" s="637" t="s">
        <v>210</v>
      </c>
      <c r="CV32" s="712"/>
      <c r="CW32" s="712"/>
      <c r="CX32" s="714"/>
      <c r="CY32" s="640" t="s">
        <v>119</v>
      </c>
      <c r="CZ32" s="635"/>
      <c r="DA32" s="635"/>
      <c r="DB32" s="635"/>
      <c r="DC32" s="635"/>
      <c r="DD32" s="635"/>
      <c r="DE32" s="635"/>
      <c r="DF32" s="635"/>
      <c r="DG32" s="635"/>
      <c r="DH32" s="635"/>
      <c r="DI32" s="635"/>
      <c r="DJ32" s="635"/>
      <c r="DK32" s="636"/>
      <c r="DL32" s="640" t="s">
        <v>119</v>
      </c>
      <c r="DM32" s="635"/>
      <c r="DN32" s="635"/>
      <c r="DO32" s="635"/>
      <c r="DP32" s="635"/>
      <c r="DQ32" s="635"/>
      <c r="DR32" s="635"/>
      <c r="DS32" s="635"/>
      <c r="DT32" s="635"/>
      <c r="DU32" s="635"/>
      <c r="DV32" s="635"/>
      <c r="DW32" s="635"/>
      <c r="DX32" s="731"/>
    </row>
    <row r="33" spans="2:128" ht="11.25" customHeight="1" x14ac:dyDescent="0.15">
      <c r="B33" s="631" t="s">
        <v>285</v>
      </c>
      <c r="C33" s="632"/>
      <c r="D33" s="632"/>
      <c r="E33" s="632"/>
      <c r="F33" s="632"/>
      <c r="G33" s="632"/>
      <c r="H33" s="632"/>
      <c r="I33" s="632"/>
      <c r="J33" s="632"/>
      <c r="K33" s="632"/>
      <c r="L33" s="632"/>
      <c r="M33" s="632"/>
      <c r="N33" s="632"/>
      <c r="O33" s="632"/>
      <c r="P33" s="632"/>
      <c r="Q33" s="633"/>
      <c r="R33" s="634">
        <v>10804808</v>
      </c>
      <c r="S33" s="635"/>
      <c r="T33" s="635"/>
      <c r="U33" s="635"/>
      <c r="V33" s="635"/>
      <c r="W33" s="635"/>
      <c r="X33" s="635"/>
      <c r="Y33" s="636"/>
      <c r="Z33" s="637">
        <v>2.2000000000000002</v>
      </c>
      <c r="AA33" s="712"/>
      <c r="AB33" s="712"/>
      <c r="AC33" s="714"/>
      <c r="AD33" s="640" t="s">
        <v>205</v>
      </c>
      <c r="AE33" s="635"/>
      <c r="AF33" s="635"/>
      <c r="AG33" s="635"/>
      <c r="AH33" s="635"/>
      <c r="AI33" s="635"/>
      <c r="AJ33" s="635"/>
      <c r="AK33" s="636"/>
      <c r="AL33" s="637" t="s">
        <v>210</v>
      </c>
      <c r="AM33" s="712"/>
      <c r="AN33" s="712"/>
      <c r="AO33" s="713"/>
      <c r="AP33" s="715"/>
      <c r="AQ33" s="716"/>
      <c r="AR33" s="716"/>
      <c r="AS33" s="716"/>
      <c r="AT33" s="716"/>
      <c r="AU33" s="716"/>
      <c r="AV33" s="716"/>
      <c r="AW33" s="716"/>
      <c r="AX33" s="716"/>
      <c r="AY33" s="716"/>
      <c r="AZ33" s="716"/>
      <c r="BA33" s="716"/>
      <c r="BB33" s="716"/>
      <c r="BC33" s="717"/>
      <c r="BD33" s="634"/>
      <c r="BE33" s="635"/>
      <c r="BF33" s="635"/>
      <c r="BG33" s="635"/>
      <c r="BH33" s="635"/>
      <c r="BI33" s="635"/>
      <c r="BJ33" s="635"/>
      <c r="BK33" s="636"/>
      <c r="BL33" s="711"/>
      <c r="BM33" s="711"/>
      <c r="BN33" s="711"/>
      <c r="BO33" s="711"/>
      <c r="BP33" s="709"/>
      <c r="BQ33" s="709"/>
      <c r="BR33" s="709"/>
      <c r="BS33" s="709"/>
      <c r="BT33" s="709"/>
      <c r="BU33" s="709"/>
      <c r="BV33" s="709"/>
      <c r="BW33" s="710"/>
      <c r="BY33" s="646" t="s">
        <v>286</v>
      </c>
      <c r="BZ33" s="647"/>
      <c r="CA33" s="647"/>
      <c r="CB33" s="647"/>
      <c r="CC33" s="647"/>
      <c r="CD33" s="647"/>
      <c r="CE33" s="647"/>
      <c r="CF33" s="647"/>
      <c r="CG33" s="647"/>
      <c r="CH33" s="647"/>
      <c r="CI33" s="647"/>
      <c r="CJ33" s="647"/>
      <c r="CK33" s="647"/>
      <c r="CL33" s="648"/>
      <c r="CM33" s="634">
        <v>478524231</v>
      </c>
      <c r="CN33" s="635"/>
      <c r="CO33" s="635"/>
      <c r="CP33" s="635"/>
      <c r="CQ33" s="635"/>
      <c r="CR33" s="635"/>
      <c r="CS33" s="635"/>
      <c r="CT33" s="636"/>
      <c r="CU33" s="652">
        <v>100</v>
      </c>
      <c r="CV33" s="726"/>
      <c r="CW33" s="726"/>
      <c r="CX33" s="727"/>
      <c r="CY33" s="640">
        <v>66189295</v>
      </c>
      <c r="CZ33" s="635"/>
      <c r="DA33" s="635"/>
      <c r="DB33" s="635"/>
      <c r="DC33" s="635"/>
      <c r="DD33" s="635"/>
      <c r="DE33" s="635"/>
      <c r="DF33" s="635"/>
      <c r="DG33" s="635"/>
      <c r="DH33" s="635"/>
      <c r="DI33" s="635"/>
      <c r="DJ33" s="635"/>
      <c r="DK33" s="636"/>
      <c r="DL33" s="640">
        <v>306898503</v>
      </c>
      <c r="DM33" s="635"/>
      <c r="DN33" s="635"/>
      <c r="DO33" s="635"/>
      <c r="DP33" s="635"/>
      <c r="DQ33" s="635"/>
      <c r="DR33" s="635"/>
      <c r="DS33" s="635"/>
      <c r="DT33" s="635"/>
      <c r="DU33" s="635"/>
      <c r="DV33" s="635"/>
      <c r="DW33" s="635"/>
      <c r="DX33" s="731"/>
    </row>
    <row r="34" spans="2:128" ht="11.25" customHeight="1" x14ac:dyDescent="0.15">
      <c r="B34" s="631" t="s">
        <v>287</v>
      </c>
      <c r="C34" s="632"/>
      <c r="D34" s="632"/>
      <c r="E34" s="632"/>
      <c r="F34" s="632"/>
      <c r="G34" s="632"/>
      <c r="H34" s="632"/>
      <c r="I34" s="632"/>
      <c r="J34" s="632"/>
      <c r="K34" s="632"/>
      <c r="L34" s="632"/>
      <c r="M34" s="632"/>
      <c r="N34" s="632"/>
      <c r="O34" s="632"/>
      <c r="P34" s="632"/>
      <c r="Q34" s="633"/>
      <c r="R34" s="634">
        <v>50587327</v>
      </c>
      <c r="S34" s="635"/>
      <c r="T34" s="635"/>
      <c r="U34" s="635"/>
      <c r="V34" s="635"/>
      <c r="W34" s="635"/>
      <c r="X34" s="635"/>
      <c r="Y34" s="636"/>
      <c r="Z34" s="637">
        <v>10.3</v>
      </c>
      <c r="AA34" s="712"/>
      <c r="AB34" s="712"/>
      <c r="AC34" s="714"/>
      <c r="AD34" s="640">
        <v>32114</v>
      </c>
      <c r="AE34" s="635"/>
      <c r="AF34" s="635"/>
      <c r="AG34" s="635"/>
      <c r="AH34" s="635"/>
      <c r="AI34" s="635"/>
      <c r="AJ34" s="635"/>
      <c r="AK34" s="636"/>
      <c r="AL34" s="637">
        <v>0</v>
      </c>
      <c r="AM34" s="712"/>
      <c r="AN34" s="712"/>
      <c r="AO34" s="713"/>
      <c r="AP34" s="715"/>
      <c r="AQ34" s="716"/>
      <c r="AR34" s="716"/>
      <c r="AS34" s="716"/>
      <c r="AT34" s="716"/>
      <c r="AU34" s="716"/>
      <c r="AV34" s="716"/>
      <c r="AW34" s="716"/>
      <c r="AX34" s="716"/>
      <c r="AY34" s="716"/>
      <c r="AZ34" s="716"/>
      <c r="BA34" s="716"/>
      <c r="BB34" s="716"/>
      <c r="BC34" s="717"/>
      <c r="BD34" s="634"/>
      <c r="BE34" s="635"/>
      <c r="BF34" s="635"/>
      <c r="BG34" s="635"/>
      <c r="BH34" s="635"/>
      <c r="BI34" s="635"/>
      <c r="BJ34" s="635"/>
      <c r="BK34" s="636"/>
      <c r="BL34" s="711"/>
      <c r="BM34" s="711"/>
      <c r="BN34" s="711"/>
      <c r="BO34" s="711"/>
      <c r="BP34" s="709"/>
      <c r="BQ34" s="709"/>
      <c r="BR34" s="709"/>
      <c r="BS34" s="709"/>
      <c r="BT34" s="709"/>
      <c r="BU34" s="709"/>
      <c r="BV34" s="709"/>
      <c r="BW34" s="710"/>
      <c r="BY34" s="694" t="s">
        <v>288</v>
      </c>
      <c r="BZ34" s="695"/>
      <c r="CA34" s="695"/>
      <c r="CB34" s="695"/>
      <c r="CC34" s="695"/>
      <c r="CD34" s="695"/>
      <c r="CE34" s="695"/>
      <c r="CF34" s="695"/>
      <c r="CG34" s="695"/>
      <c r="CH34" s="695"/>
      <c r="CI34" s="695"/>
      <c r="CJ34" s="695"/>
      <c r="CK34" s="695"/>
      <c r="CL34" s="695"/>
      <c r="CM34" s="695"/>
      <c r="CN34" s="695"/>
      <c r="CO34" s="695"/>
      <c r="CP34" s="695"/>
      <c r="CQ34" s="695"/>
      <c r="CR34" s="695"/>
      <c r="CS34" s="695"/>
      <c r="CT34" s="695"/>
      <c r="CU34" s="695"/>
      <c r="CV34" s="695"/>
      <c r="CW34" s="695"/>
      <c r="CX34" s="695"/>
      <c r="CY34" s="695"/>
      <c r="CZ34" s="695"/>
      <c r="DA34" s="695"/>
      <c r="DB34" s="695"/>
      <c r="DC34" s="695"/>
      <c r="DD34" s="695"/>
      <c r="DE34" s="695"/>
      <c r="DF34" s="695"/>
      <c r="DG34" s="695"/>
      <c r="DH34" s="695"/>
      <c r="DI34" s="695"/>
      <c r="DJ34" s="695"/>
      <c r="DK34" s="695"/>
      <c r="DL34" s="695"/>
      <c r="DM34" s="695"/>
      <c r="DN34" s="695"/>
      <c r="DO34" s="695"/>
      <c r="DP34" s="695"/>
      <c r="DQ34" s="695"/>
      <c r="DR34" s="695"/>
      <c r="DS34" s="695"/>
      <c r="DT34" s="695"/>
      <c r="DU34" s="695"/>
      <c r="DV34" s="695"/>
      <c r="DW34" s="695"/>
      <c r="DX34" s="696"/>
    </row>
    <row r="35" spans="2:128" ht="11.25" customHeight="1" x14ac:dyDescent="0.15">
      <c r="B35" s="631" t="s">
        <v>289</v>
      </c>
      <c r="C35" s="632"/>
      <c r="D35" s="632"/>
      <c r="E35" s="632"/>
      <c r="F35" s="632"/>
      <c r="G35" s="632"/>
      <c r="H35" s="632"/>
      <c r="I35" s="632"/>
      <c r="J35" s="632"/>
      <c r="K35" s="632"/>
      <c r="L35" s="632"/>
      <c r="M35" s="632"/>
      <c r="N35" s="632"/>
      <c r="O35" s="632"/>
      <c r="P35" s="632"/>
      <c r="Q35" s="633"/>
      <c r="R35" s="634">
        <v>50788000</v>
      </c>
      <c r="S35" s="635"/>
      <c r="T35" s="635"/>
      <c r="U35" s="635"/>
      <c r="V35" s="635"/>
      <c r="W35" s="635"/>
      <c r="X35" s="635"/>
      <c r="Y35" s="636"/>
      <c r="Z35" s="637">
        <v>10.3</v>
      </c>
      <c r="AA35" s="712"/>
      <c r="AB35" s="712"/>
      <c r="AC35" s="714"/>
      <c r="AD35" s="640" t="s">
        <v>205</v>
      </c>
      <c r="AE35" s="635"/>
      <c r="AF35" s="635"/>
      <c r="AG35" s="635"/>
      <c r="AH35" s="635"/>
      <c r="AI35" s="635"/>
      <c r="AJ35" s="635"/>
      <c r="AK35" s="636"/>
      <c r="AL35" s="637" t="s">
        <v>205</v>
      </c>
      <c r="AM35" s="712"/>
      <c r="AN35" s="712"/>
      <c r="AO35" s="713"/>
      <c r="AP35" s="715"/>
      <c r="AQ35" s="716"/>
      <c r="AR35" s="716"/>
      <c r="AS35" s="716"/>
      <c r="AT35" s="716"/>
      <c r="AU35" s="716"/>
      <c r="AV35" s="716"/>
      <c r="AW35" s="716"/>
      <c r="AX35" s="716"/>
      <c r="AY35" s="716"/>
      <c r="AZ35" s="716"/>
      <c r="BA35" s="716"/>
      <c r="BB35" s="716"/>
      <c r="BC35" s="717"/>
      <c r="BD35" s="634"/>
      <c r="BE35" s="635"/>
      <c r="BF35" s="635"/>
      <c r="BG35" s="635"/>
      <c r="BH35" s="635"/>
      <c r="BI35" s="635"/>
      <c r="BJ35" s="635"/>
      <c r="BK35" s="636"/>
      <c r="BL35" s="711"/>
      <c r="BM35" s="711"/>
      <c r="BN35" s="711"/>
      <c r="BO35" s="711"/>
      <c r="BP35" s="709"/>
      <c r="BQ35" s="709"/>
      <c r="BR35" s="709"/>
      <c r="BS35" s="709"/>
      <c r="BT35" s="709"/>
      <c r="BU35" s="709"/>
      <c r="BV35" s="709"/>
      <c r="BW35" s="710"/>
      <c r="BY35" s="694" t="s">
        <v>193</v>
      </c>
      <c r="BZ35" s="695"/>
      <c r="CA35" s="695"/>
      <c r="CB35" s="695"/>
      <c r="CC35" s="695"/>
      <c r="CD35" s="695"/>
      <c r="CE35" s="695"/>
      <c r="CF35" s="695"/>
      <c r="CG35" s="695"/>
      <c r="CH35" s="695"/>
      <c r="CI35" s="695"/>
      <c r="CJ35" s="695"/>
      <c r="CK35" s="695"/>
      <c r="CL35" s="696"/>
      <c r="CM35" s="694" t="s">
        <v>290</v>
      </c>
      <c r="CN35" s="695"/>
      <c r="CO35" s="695"/>
      <c r="CP35" s="695"/>
      <c r="CQ35" s="695"/>
      <c r="CR35" s="695"/>
      <c r="CS35" s="695"/>
      <c r="CT35" s="696"/>
      <c r="CU35" s="694" t="s">
        <v>291</v>
      </c>
      <c r="CV35" s="695"/>
      <c r="CW35" s="695"/>
      <c r="CX35" s="696"/>
      <c r="CY35" s="694" t="s">
        <v>292</v>
      </c>
      <c r="CZ35" s="695"/>
      <c r="DA35" s="695"/>
      <c r="DB35" s="695"/>
      <c r="DC35" s="695"/>
      <c r="DD35" s="695"/>
      <c r="DE35" s="695"/>
      <c r="DF35" s="696"/>
      <c r="DG35" s="728" t="s">
        <v>293</v>
      </c>
      <c r="DH35" s="729"/>
      <c r="DI35" s="729"/>
      <c r="DJ35" s="729"/>
      <c r="DK35" s="729"/>
      <c r="DL35" s="729"/>
      <c r="DM35" s="729"/>
      <c r="DN35" s="729"/>
      <c r="DO35" s="729"/>
      <c r="DP35" s="729"/>
      <c r="DQ35" s="730"/>
      <c r="DR35" s="694" t="s">
        <v>294</v>
      </c>
      <c r="DS35" s="695"/>
      <c r="DT35" s="695"/>
      <c r="DU35" s="695"/>
      <c r="DV35" s="695"/>
      <c r="DW35" s="695"/>
      <c r="DX35" s="696"/>
    </row>
    <row r="36" spans="2:128" ht="11.25" customHeight="1" x14ac:dyDescent="0.15">
      <c r="B36" s="631" t="s">
        <v>295</v>
      </c>
      <c r="C36" s="632"/>
      <c r="D36" s="632"/>
      <c r="E36" s="632"/>
      <c r="F36" s="632"/>
      <c r="G36" s="632"/>
      <c r="H36" s="632"/>
      <c r="I36" s="632"/>
      <c r="J36" s="632"/>
      <c r="K36" s="632"/>
      <c r="L36" s="632"/>
      <c r="M36" s="632"/>
      <c r="N36" s="632"/>
      <c r="O36" s="632"/>
      <c r="P36" s="632"/>
      <c r="Q36" s="633"/>
      <c r="R36" s="634">
        <v>2000000</v>
      </c>
      <c r="S36" s="635"/>
      <c r="T36" s="635"/>
      <c r="U36" s="635"/>
      <c r="V36" s="635"/>
      <c r="W36" s="635"/>
      <c r="X36" s="635"/>
      <c r="Y36" s="636"/>
      <c r="Z36" s="637">
        <v>0.4</v>
      </c>
      <c r="AA36" s="712"/>
      <c r="AB36" s="712"/>
      <c r="AC36" s="714"/>
      <c r="AD36" s="640" t="s">
        <v>119</v>
      </c>
      <c r="AE36" s="635"/>
      <c r="AF36" s="635"/>
      <c r="AG36" s="635"/>
      <c r="AH36" s="635"/>
      <c r="AI36" s="635"/>
      <c r="AJ36" s="635"/>
      <c r="AK36" s="636"/>
      <c r="AL36" s="637" t="s">
        <v>119</v>
      </c>
      <c r="AM36" s="712"/>
      <c r="AN36" s="712"/>
      <c r="AO36" s="713"/>
      <c r="AP36" s="715"/>
      <c r="AQ36" s="716"/>
      <c r="AR36" s="716"/>
      <c r="AS36" s="716"/>
      <c r="AT36" s="716"/>
      <c r="AU36" s="716"/>
      <c r="AV36" s="716"/>
      <c r="AW36" s="716"/>
      <c r="AX36" s="716"/>
      <c r="AY36" s="716"/>
      <c r="AZ36" s="716"/>
      <c r="BA36" s="716"/>
      <c r="BB36" s="716"/>
      <c r="BC36" s="717"/>
      <c r="BD36" s="634"/>
      <c r="BE36" s="635"/>
      <c r="BF36" s="635"/>
      <c r="BG36" s="635"/>
      <c r="BH36" s="635"/>
      <c r="BI36" s="635"/>
      <c r="BJ36" s="635"/>
      <c r="BK36" s="636"/>
      <c r="BL36" s="711"/>
      <c r="BM36" s="711"/>
      <c r="BN36" s="711"/>
      <c r="BO36" s="711"/>
      <c r="BP36" s="709"/>
      <c r="BQ36" s="709"/>
      <c r="BR36" s="709"/>
      <c r="BS36" s="709"/>
      <c r="BT36" s="709"/>
      <c r="BU36" s="709"/>
      <c r="BV36" s="709"/>
      <c r="BW36" s="710"/>
      <c r="BY36" s="706" t="s">
        <v>296</v>
      </c>
      <c r="BZ36" s="707"/>
      <c r="CA36" s="707"/>
      <c r="CB36" s="707"/>
      <c r="CC36" s="707"/>
      <c r="CD36" s="707"/>
      <c r="CE36" s="707"/>
      <c r="CF36" s="707"/>
      <c r="CG36" s="707"/>
      <c r="CH36" s="707"/>
      <c r="CI36" s="707"/>
      <c r="CJ36" s="707"/>
      <c r="CK36" s="707"/>
      <c r="CL36" s="708"/>
      <c r="CM36" s="724">
        <v>192916528</v>
      </c>
      <c r="CN36" s="719"/>
      <c r="CO36" s="719"/>
      <c r="CP36" s="719"/>
      <c r="CQ36" s="719"/>
      <c r="CR36" s="719"/>
      <c r="CS36" s="719"/>
      <c r="CT36" s="720"/>
      <c r="CU36" s="721">
        <v>40.299999999999997</v>
      </c>
      <c r="CV36" s="722"/>
      <c r="CW36" s="722"/>
      <c r="CX36" s="725"/>
      <c r="CY36" s="718">
        <v>170720770</v>
      </c>
      <c r="CZ36" s="719"/>
      <c r="DA36" s="719"/>
      <c r="DB36" s="719"/>
      <c r="DC36" s="719"/>
      <c r="DD36" s="719"/>
      <c r="DE36" s="719"/>
      <c r="DF36" s="720"/>
      <c r="DG36" s="718">
        <v>169335350</v>
      </c>
      <c r="DH36" s="719"/>
      <c r="DI36" s="719"/>
      <c r="DJ36" s="719"/>
      <c r="DK36" s="719"/>
      <c r="DL36" s="719"/>
      <c r="DM36" s="719"/>
      <c r="DN36" s="719"/>
      <c r="DO36" s="719"/>
      <c r="DP36" s="719"/>
      <c r="DQ36" s="720"/>
      <c r="DR36" s="721">
        <v>64.7</v>
      </c>
      <c r="DS36" s="722"/>
      <c r="DT36" s="722"/>
      <c r="DU36" s="722"/>
      <c r="DV36" s="722"/>
      <c r="DW36" s="722"/>
      <c r="DX36" s="723"/>
    </row>
    <row r="37" spans="2:128" ht="11.25" customHeight="1" x14ac:dyDescent="0.15">
      <c r="B37" s="631" t="s">
        <v>297</v>
      </c>
      <c r="C37" s="632"/>
      <c r="D37" s="632"/>
      <c r="E37" s="632"/>
      <c r="F37" s="632"/>
      <c r="G37" s="632"/>
      <c r="H37" s="632"/>
      <c r="I37" s="632"/>
      <c r="J37" s="632"/>
      <c r="K37" s="632"/>
      <c r="L37" s="632"/>
      <c r="M37" s="632"/>
      <c r="N37" s="632"/>
      <c r="O37" s="632"/>
      <c r="P37" s="632"/>
      <c r="Q37" s="633"/>
      <c r="R37" s="634" t="s">
        <v>119</v>
      </c>
      <c r="S37" s="635"/>
      <c r="T37" s="635"/>
      <c r="U37" s="635"/>
      <c r="V37" s="635"/>
      <c r="W37" s="635"/>
      <c r="X37" s="635"/>
      <c r="Y37" s="636"/>
      <c r="Z37" s="637" t="s">
        <v>205</v>
      </c>
      <c r="AA37" s="712"/>
      <c r="AB37" s="712"/>
      <c r="AC37" s="714"/>
      <c r="AD37" s="640" t="s">
        <v>119</v>
      </c>
      <c r="AE37" s="635"/>
      <c r="AF37" s="635"/>
      <c r="AG37" s="635"/>
      <c r="AH37" s="635"/>
      <c r="AI37" s="635"/>
      <c r="AJ37" s="635"/>
      <c r="AK37" s="636"/>
      <c r="AL37" s="637" t="s">
        <v>210</v>
      </c>
      <c r="AM37" s="712"/>
      <c r="AN37" s="712"/>
      <c r="AO37" s="713"/>
      <c r="AP37" s="715"/>
      <c r="AQ37" s="716"/>
      <c r="AR37" s="716"/>
      <c r="AS37" s="716"/>
      <c r="AT37" s="716"/>
      <c r="AU37" s="716"/>
      <c r="AV37" s="716"/>
      <c r="AW37" s="716"/>
      <c r="AX37" s="716"/>
      <c r="AY37" s="716"/>
      <c r="AZ37" s="716"/>
      <c r="BA37" s="716"/>
      <c r="BB37" s="716"/>
      <c r="BC37" s="717"/>
      <c r="BD37" s="634"/>
      <c r="BE37" s="635"/>
      <c r="BF37" s="635"/>
      <c r="BG37" s="635"/>
      <c r="BH37" s="635"/>
      <c r="BI37" s="635"/>
      <c r="BJ37" s="635"/>
      <c r="BK37" s="636"/>
      <c r="BL37" s="711"/>
      <c r="BM37" s="711"/>
      <c r="BN37" s="711"/>
      <c r="BO37" s="711"/>
      <c r="BP37" s="709"/>
      <c r="BQ37" s="709"/>
      <c r="BR37" s="709"/>
      <c r="BS37" s="709"/>
      <c r="BT37" s="709"/>
      <c r="BU37" s="709"/>
      <c r="BV37" s="709"/>
      <c r="BW37" s="710"/>
      <c r="BY37" s="631" t="s">
        <v>298</v>
      </c>
      <c r="BZ37" s="632"/>
      <c r="CA37" s="632"/>
      <c r="CB37" s="632"/>
      <c r="CC37" s="632"/>
      <c r="CD37" s="632"/>
      <c r="CE37" s="632"/>
      <c r="CF37" s="632"/>
      <c r="CG37" s="632"/>
      <c r="CH37" s="632"/>
      <c r="CI37" s="632"/>
      <c r="CJ37" s="632"/>
      <c r="CK37" s="632"/>
      <c r="CL37" s="633"/>
      <c r="CM37" s="634">
        <v>122751018</v>
      </c>
      <c r="CN37" s="641"/>
      <c r="CO37" s="641"/>
      <c r="CP37" s="641"/>
      <c r="CQ37" s="641"/>
      <c r="CR37" s="641"/>
      <c r="CS37" s="641"/>
      <c r="CT37" s="642"/>
      <c r="CU37" s="637">
        <v>25.7</v>
      </c>
      <c r="CV37" s="638"/>
      <c r="CW37" s="638"/>
      <c r="CX37" s="639"/>
      <c r="CY37" s="640">
        <v>105762346</v>
      </c>
      <c r="CZ37" s="641"/>
      <c r="DA37" s="641"/>
      <c r="DB37" s="641"/>
      <c r="DC37" s="641"/>
      <c r="DD37" s="641"/>
      <c r="DE37" s="641"/>
      <c r="DF37" s="642"/>
      <c r="DG37" s="640">
        <v>104413917</v>
      </c>
      <c r="DH37" s="641"/>
      <c r="DI37" s="641"/>
      <c r="DJ37" s="641"/>
      <c r="DK37" s="641"/>
      <c r="DL37" s="641"/>
      <c r="DM37" s="641"/>
      <c r="DN37" s="641"/>
      <c r="DO37" s="641"/>
      <c r="DP37" s="641"/>
      <c r="DQ37" s="642"/>
      <c r="DR37" s="637">
        <v>39.9</v>
      </c>
      <c r="DS37" s="638"/>
      <c r="DT37" s="638"/>
      <c r="DU37" s="638"/>
      <c r="DV37" s="638"/>
      <c r="DW37" s="638"/>
      <c r="DX37" s="670"/>
    </row>
    <row r="38" spans="2:128" ht="11.25" customHeight="1" x14ac:dyDescent="0.15">
      <c r="B38" s="631" t="s">
        <v>299</v>
      </c>
      <c r="C38" s="632"/>
      <c r="D38" s="632"/>
      <c r="E38" s="632"/>
      <c r="F38" s="632"/>
      <c r="G38" s="632"/>
      <c r="H38" s="632"/>
      <c r="I38" s="632"/>
      <c r="J38" s="632"/>
      <c r="K38" s="632"/>
      <c r="L38" s="632"/>
      <c r="M38" s="632"/>
      <c r="N38" s="632"/>
      <c r="O38" s="632"/>
      <c r="P38" s="632"/>
      <c r="Q38" s="633"/>
      <c r="R38" s="634">
        <v>16900000</v>
      </c>
      <c r="S38" s="635"/>
      <c r="T38" s="635"/>
      <c r="U38" s="635"/>
      <c r="V38" s="635"/>
      <c r="W38" s="635"/>
      <c r="X38" s="635"/>
      <c r="Y38" s="636"/>
      <c r="Z38" s="637">
        <v>3.4</v>
      </c>
      <c r="AA38" s="712"/>
      <c r="AB38" s="712"/>
      <c r="AC38" s="714"/>
      <c r="AD38" s="640" t="s">
        <v>119</v>
      </c>
      <c r="AE38" s="635"/>
      <c r="AF38" s="635"/>
      <c r="AG38" s="635"/>
      <c r="AH38" s="635"/>
      <c r="AI38" s="635"/>
      <c r="AJ38" s="635"/>
      <c r="AK38" s="636"/>
      <c r="AL38" s="637" t="s">
        <v>205</v>
      </c>
      <c r="AM38" s="712"/>
      <c r="AN38" s="712"/>
      <c r="AO38" s="713"/>
      <c r="AP38" s="715"/>
      <c r="AQ38" s="716"/>
      <c r="AR38" s="716"/>
      <c r="AS38" s="716"/>
      <c r="AT38" s="716"/>
      <c r="AU38" s="716"/>
      <c r="AV38" s="716"/>
      <c r="AW38" s="716"/>
      <c r="AX38" s="716"/>
      <c r="AY38" s="716"/>
      <c r="AZ38" s="716"/>
      <c r="BA38" s="716"/>
      <c r="BB38" s="716"/>
      <c r="BC38" s="717"/>
      <c r="BD38" s="634"/>
      <c r="BE38" s="635"/>
      <c r="BF38" s="635"/>
      <c r="BG38" s="635"/>
      <c r="BH38" s="635"/>
      <c r="BI38" s="635"/>
      <c r="BJ38" s="635"/>
      <c r="BK38" s="636"/>
      <c r="BL38" s="711"/>
      <c r="BM38" s="711"/>
      <c r="BN38" s="711"/>
      <c r="BO38" s="711"/>
      <c r="BP38" s="709"/>
      <c r="BQ38" s="709"/>
      <c r="BR38" s="709"/>
      <c r="BS38" s="709"/>
      <c r="BT38" s="709"/>
      <c r="BU38" s="709"/>
      <c r="BV38" s="709"/>
      <c r="BW38" s="710"/>
      <c r="BY38" s="631" t="s">
        <v>300</v>
      </c>
      <c r="BZ38" s="632"/>
      <c r="CA38" s="632"/>
      <c r="CB38" s="632"/>
      <c r="CC38" s="632"/>
      <c r="CD38" s="632"/>
      <c r="CE38" s="632"/>
      <c r="CF38" s="632"/>
      <c r="CG38" s="632"/>
      <c r="CH38" s="632"/>
      <c r="CI38" s="632"/>
      <c r="CJ38" s="632"/>
      <c r="CK38" s="632"/>
      <c r="CL38" s="633"/>
      <c r="CM38" s="634">
        <v>89101461</v>
      </c>
      <c r="CN38" s="635"/>
      <c r="CO38" s="635"/>
      <c r="CP38" s="635"/>
      <c r="CQ38" s="635"/>
      <c r="CR38" s="635"/>
      <c r="CS38" s="635"/>
      <c r="CT38" s="636"/>
      <c r="CU38" s="637">
        <v>18.600000000000001</v>
      </c>
      <c r="CV38" s="638"/>
      <c r="CW38" s="638"/>
      <c r="CX38" s="639"/>
      <c r="CY38" s="640">
        <v>72822728</v>
      </c>
      <c r="CZ38" s="641"/>
      <c r="DA38" s="641"/>
      <c r="DB38" s="641"/>
      <c r="DC38" s="641"/>
      <c r="DD38" s="641"/>
      <c r="DE38" s="641"/>
      <c r="DF38" s="642"/>
      <c r="DG38" s="640">
        <v>72617266</v>
      </c>
      <c r="DH38" s="641"/>
      <c r="DI38" s="641"/>
      <c r="DJ38" s="641"/>
      <c r="DK38" s="641"/>
      <c r="DL38" s="641"/>
      <c r="DM38" s="641"/>
      <c r="DN38" s="641"/>
      <c r="DO38" s="641"/>
      <c r="DP38" s="641"/>
      <c r="DQ38" s="642"/>
      <c r="DR38" s="637">
        <v>27.8</v>
      </c>
      <c r="DS38" s="638"/>
      <c r="DT38" s="638"/>
      <c r="DU38" s="638"/>
      <c r="DV38" s="638"/>
      <c r="DW38" s="638"/>
      <c r="DX38" s="670"/>
    </row>
    <row r="39" spans="2:128" ht="11.25" customHeight="1" x14ac:dyDescent="0.15">
      <c r="B39" s="646" t="s">
        <v>301</v>
      </c>
      <c r="C39" s="647"/>
      <c r="D39" s="647"/>
      <c r="E39" s="647"/>
      <c r="F39" s="647"/>
      <c r="G39" s="647"/>
      <c r="H39" s="647"/>
      <c r="I39" s="647"/>
      <c r="J39" s="647"/>
      <c r="K39" s="647"/>
      <c r="L39" s="647"/>
      <c r="M39" s="647"/>
      <c r="N39" s="647"/>
      <c r="O39" s="647"/>
      <c r="P39" s="647"/>
      <c r="Q39" s="648"/>
      <c r="R39" s="634">
        <v>492818320</v>
      </c>
      <c r="S39" s="635"/>
      <c r="T39" s="635"/>
      <c r="U39" s="635"/>
      <c r="V39" s="635"/>
      <c r="W39" s="635"/>
      <c r="X39" s="635"/>
      <c r="Y39" s="636"/>
      <c r="Z39" s="711">
        <v>100</v>
      </c>
      <c r="AA39" s="711"/>
      <c r="AB39" s="711"/>
      <c r="AC39" s="711"/>
      <c r="AD39" s="709">
        <v>242638215</v>
      </c>
      <c r="AE39" s="709"/>
      <c r="AF39" s="709"/>
      <c r="AG39" s="709"/>
      <c r="AH39" s="709"/>
      <c r="AI39" s="709"/>
      <c r="AJ39" s="709"/>
      <c r="AK39" s="709"/>
      <c r="AL39" s="637">
        <v>100</v>
      </c>
      <c r="AM39" s="712"/>
      <c r="AN39" s="712"/>
      <c r="AO39" s="713"/>
      <c r="AP39" s="646"/>
      <c r="AQ39" s="647"/>
      <c r="AR39" s="647"/>
      <c r="AS39" s="647"/>
      <c r="AT39" s="647"/>
      <c r="AU39" s="647"/>
      <c r="AV39" s="647"/>
      <c r="AW39" s="647"/>
      <c r="AX39" s="647"/>
      <c r="AY39" s="647"/>
      <c r="AZ39" s="647"/>
      <c r="BA39" s="647"/>
      <c r="BB39" s="647"/>
      <c r="BC39" s="648"/>
      <c r="BD39" s="634"/>
      <c r="BE39" s="635"/>
      <c r="BF39" s="635"/>
      <c r="BG39" s="635"/>
      <c r="BH39" s="635"/>
      <c r="BI39" s="635"/>
      <c r="BJ39" s="635"/>
      <c r="BK39" s="636"/>
      <c r="BL39" s="711"/>
      <c r="BM39" s="711"/>
      <c r="BN39" s="711"/>
      <c r="BO39" s="711"/>
      <c r="BP39" s="709"/>
      <c r="BQ39" s="709"/>
      <c r="BR39" s="709"/>
      <c r="BS39" s="709"/>
      <c r="BT39" s="709"/>
      <c r="BU39" s="709"/>
      <c r="BV39" s="709"/>
      <c r="BW39" s="710"/>
      <c r="BY39" s="631" t="s">
        <v>302</v>
      </c>
      <c r="BZ39" s="632"/>
      <c r="CA39" s="632"/>
      <c r="CB39" s="632"/>
      <c r="CC39" s="632"/>
      <c r="CD39" s="632"/>
      <c r="CE39" s="632"/>
      <c r="CF39" s="632"/>
      <c r="CG39" s="632"/>
      <c r="CH39" s="632"/>
      <c r="CI39" s="632"/>
      <c r="CJ39" s="632"/>
      <c r="CK39" s="632"/>
      <c r="CL39" s="633"/>
      <c r="CM39" s="634">
        <v>10297849</v>
      </c>
      <c r="CN39" s="641"/>
      <c r="CO39" s="641"/>
      <c r="CP39" s="641"/>
      <c r="CQ39" s="641"/>
      <c r="CR39" s="641"/>
      <c r="CS39" s="641"/>
      <c r="CT39" s="642"/>
      <c r="CU39" s="637">
        <v>2.2000000000000002</v>
      </c>
      <c r="CV39" s="638"/>
      <c r="CW39" s="638"/>
      <c r="CX39" s="639"/>
      <c r="CY39" s="640">
        <v>5467616</v>
      </c>
      <c r="CZ39" s="641"/>
      <c r="DA39" s="641"/>
      <c r="DB39" s="641"/>
      <c r="DC39" s="641"/>
      <c r="DD39" s="641"/>
      <c r="DE39" s="641"/>
      <c r="DF39" s="642"/>
      <c r="DG39" s="640">
        <v>5430625</v>
      </c>
      <c r="DH39" s="641"/>
      <c r="DI39" s="641"/>
      <c r="DJ39" s="641"/>
      <c r="DK39" s="641"/>
      <c r="DL39" s="641"/>
      <c r="DM39" s="641"/>
      <c r="DN39" s="641"/>
      <c r="DO39" s="641"/>
      <c r="DP39" s="641"/>
      <c r="DQ39" s="642"/>
      <c r="DR39" s="637">
        <v>2.1</v>
      </c>
      <c r="DS39" s="638"/>
      <c r="DT39" s="638"/>
      <c r="DU39" s="638"/>
      <c r="DV39" s="638"/>
      <c r="DW39" s="638"/>
      <c r="DX39" s="670"/>
    </row>
    <row r="40" spans="2:128" ht="11.25" customHeight="1" x14ac:dyDescent="0.15">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31" t="s">
        <v>303</v>
      </c>
      <c r="BZ40" s="632"/>
      <c r="CA40" s="632"/>
      <c r="CB40" s="632"/>
      <c r="CC40" s="632"/>
      <c r="CD40" s="632"/>
      <c r="CE40" s="632"/>
      <c r="CF40" s="632"/>
      <c r="CG40" s="632"/>
      <c r="CH40" s="632"/>
      <c r="CI40" s="632"/>
      <c r="CJ40" s="632"/>
      <c r="CK40" s="632"/>
      <c r="CL40" s="633"/>
      <c r="CM40" s="634">
        <v>59867661</v>
      </c>
      <c r="CN40" s="635"/>
      <c r="CO40" s="635"/>
      <c r="CP40" s="635"/>
      <c r="CQ40" s="635"/>
      <c r="CR40" s="635"/>
      <c r="CS40" s="635"/>
      <c r="CT40" s="636"/>
      <c r="CU40" s="637">
        <v>12.5</v>
      </c>
      <c r="CV40" s="638"/>
      <c r="CW40" s="638"/>
      <c r="CX40" s="639"/>
      <c r="CY40" s="640">
        <v>59490808</v>
      </c>
      <c r="CZ40" s="641"/>
      <c r="DA40" s="641"/>
      <c r="DB40" s="641"/>
      <c r="DC40" s="641"/>
      <c r="DD40" s="641"/>
      <c r="DE40" s="641"/>
      <c r="DF40" s="642"/>
      <c r="DG40" s="640">
        <v>59490808</v>
      </c>
      <c r="DH40" s="641"/>
      <c r="DI40" s="641"/>
      <c r="DJ40" s="641"/>
      <c r="DK40" s="641"/>
      <c r="DL40" s="641"/>
      <c r="DM40" s="641"/>
      <c r="DN40" s="641"/>
      <c r="DO40" s="641"/>
      <c r="DP40" s="641"/>
      <c r="DQ40" s="642"/>
      <c r="DR40" s="637">
        <v>22.7</v>
      </c>
      <c r="DS40" s="638"/>
      <c r="DT40" s="638"/>
      <c r="DU40" s="638"/>
      <c r="DV40" s="638"/>
      <c r="DW40" s="638"/>
      <c r="DX40" s="670"/>
    </row>
    <row r="41" spans="2:128" ht="11.25" customHeight="1" x14ac:dyDescent="0.15">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64" t="s">
        <v>304</v>
      </c>
      <c r="BZ41" s="665"/>
      <c r="CA41" s="631" t="s">
        <v>68</v>
      </c>
      <c r="CB41" s="632"/>
      <c r="CC41" s="632"/>
      <c r="CD41" s="632"/>
      <c r="CE41" s="632"/>
      <c r="CF41" s="632"/>
      <c r="CG41" s="632"/>
      <c r="CH41" s="632"/>
      <c r="CI41" s="632"/>
      <c r="CJ41" s="632"/>
      <c r="CK41" s="632"/>
      <c r="CL41" s="633"/>
      <c r="CM41" s="634">
        <v>59853487</v>
      </c>
      <c r="CN41" s="641"/>
      <c r="CO41" s="641"/>
      <c r="CP41" s="641"/>
      <c r="CQ41" s="641"/>
      <c r="CR41" s="641"/>
      <c r="CS41" s="641"/>
      <c r="CT41" s="642"/>
      <c r="CU41" s="637">
        <v>12.5</v>
      </c>
      <c r="CV41" s="638"/>
      <c r="CW41" s="638"/>
      <c r="CX41" s="639"/>
      <c r="CY41" s="640">
        <v>59476634</v>
      </c>
      <c r="CZ41" s="641"/>
      <c r="DA41" s="641"/>
      <c r="DB41" s="641"/>
      <c r="DC41" s="641"/>
      <c r="DD41" s="641"/>
      <c r="DE41" s="641"/>
      <c r="DF41" s="642"/>
      <c r="DG41" s="640">
        <v>59476634</v>
      </c>
      <c r="DH41" s="641"/>
      <c r="DI41" s="641"/>
      <c r="DJ41" s="641"/>
      <c r="DK41" s="641"/>
      <c r="DL41" s="641"/>
      <c r="DM41" s="641"/>
      <c r="DN41" s="641"/>
      <c r="DO41" s="641"/>
      <c r="DP41" s="641"/>
      <c r="DQ41" s="642"/>
      <c r="DR41" s="637">
        <v>22.7</v>
      </c>
      <c r="DS41" s="638"/>
      <c r="DT41" s="638"/>
      <c r="DU41" s="638"/>
      <c r="DV41" s="638"/>
      <c r="DW41" s="638"/>
      <c r="DX41" s="670"/>
    </row>
    <row r="42" spans="2:128" ht="11.25" customHeight="1" x14ac:dyDescent="0.15">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94" t="s">
        <v>305</v>
      </c>
      <c r="AQ42" s="695"/>
      <c r="AR42" s="695"/>
      <c r="AS42" s="695"/>
      <c r="AT42" s="695"/>
      <c r="AU42" s="695"/>
      <c r="AV42" s="695"/>
      <c r="AW42" s="695"/>
      <c r="AX42" s="695"/>
      <c r="AY42" s="695"/>
      <c r="AZ42" s="695"/>
      <c r="BA42" s="695"/>
      <c r="BB42" s="695"/>
      <c r="BC42" s="696"/>
      <c r="BD42" s="694" t="s">
        <v>306</v>
      </c>
      <c r="BE42" s="695"/>
      <c r="BF42" s="695"/>
      <c r="BG42" s="695"/>
      <c r="BH42" s="695"/>
      <c r="BI42" s="695"/>
      <c r="BJ42" s="695"/>
      <c r="BK42" s="695"/>
      <c r="BL42" s="695"/>
      <c r="BM42" s="696"/>
      <c r="BN42" s="694" t="s">
        <v>307</v>
      </c>
      <c r="BO42" s="695"/>
      <c r="BP42" s="695"/>
      <c r="BQ42" s="695"/>
      <c r="BR42" s="695"/>
      <c r="BS42" s="695"/>
      <c r="BT42" s="695"/>
      <c r="BU42" s="695"/>
      <c r="BV42" s="695"/>
      <c r="BW42" s="696"/>
      <c r="BY42" s="666"/>
      <c r="BZ42" s="667"/>
      <c r="CA42" s="631" t="s">
        <v>308</v>
      </c>
      <c r="CB42" s="632"/>
      <c r="CC42" s="632"/>
      <c r="CD42" s="632"/>
      <c r="CE42" s="632"/>
      <c r="CF42" s="632"/>
      <c r="CG42" s="632"/>
      <c r="CH42" s="632"/>
      <c r="CI42" s="632"/>
      <c r="CJ42" s="632"/>
      <c r="CK42" s="632"/>
      <c r="CL42" s="633"/>
      <c r="CM42" s="634">
        <v>54979349</v>
      </c>
      <c r="CN42" s="635"/>
      <c r="CO42" s="635"/>
      <c r="CP42" s="635"/>
      <c r="CQ42" s="635"/>
      <c r="CR42" s="635"/>
      <c r="CS42" s="635"/>
      <c r="CT42" s="636"/>
      <c r="CU42" s="637">
        <v>11.5</v>
      </c>
      <c r="CV42" s="638"/>
      <c r="CW42" s="638"/>
      <c r="CX42" s="639"/>
      <c r="CY42" s="640">
        <v>54641214</v>
      </c>
      <c r="CZ42" s="641"/>
      <c r="DA42" s="641"/>
      <c r="DB42" s="641"/>
      <c r="DC42" s="641"/>
      <c r="DD42" s="641"/>
      <c r="DE42" s="641"/>
      <c r="DF42" s="642"/>
      <c r="DG42" s="640">
        <v>54641214</v>
      </c>
      <c r="DH42" s="641"/>
      <c r="DI42" s="641"/>
      <c r="DJ42" s="641"/>
      <c r="DK42" s="641"/>
      <c r="DL42" s="641"/>
      <c r="DM42" s="641"/>
      <c r="DN42" s="641"/>
      <c r="DO42" s="641"/>
      <c r="DP42" s="641"/>
      <c r="DQ42" s="642"/>
      <c r="DR42" s="637">
        <v>20.9</v>
      </c>
      <c r="DS42" s="638"/>
      <c r="DT42" s="638"/>
      <c r="DU42" s="638"/>
      <c r="DV42" s="638"/>
      <c r="DW42" s="638"/>
      <c r="DX42" s="670"/>
    </row>
    <row r="43" spans="2:128" ht="11.25" customHeight="1" x14ac:dyDescent="0.15">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97" t="s">
        <v>309</v>
      </c>
      <c r="AQ43" s="698"/>
      <c r="AR43" s="698"/>
      <c r="AS43" s="698"/>
      <c r="AT43" s="703" t="s">
        <v>310</v>
      </c>
      <c r="AU43" s="224"/>
      <c r="AV43" s="224"/>
      <c r="AW43" s="224"/>
      <c r="AX43" s="706" t="s">
        <v>155</v>
      </c>
      <c r="AY43" s="707"/>
      <c r="AZ43" s="707"/>
      <c r="BA43" s="707"/>
      <c r="BB43" s="707"/>
      <c r="BC43" s="708"/>
      <c r="BD43" s="687">
        <v>99.3</v>
      </c>
      <c r="BE43" s="685"/>
      <c r="BF43" s="685"/>
      <c r="BG43" s="685"/>
      <c r="BH43" s="685"/>
      <c r="BI43" s="685">
        <v>98.8</v>
      </c>
      <c r="BJ43" s="685"/>
      <c r="BK43" s="685"/>
      <c r="BL43" s="685"/>
      <c r="BM43" s="686"/>
      <c r="BN43" s="687">
        <v>99.6</v>
      </c>
      <c r="BO43" s="685"/>
      <c r="BP43" s="685"/>
      <c r="BQ43" s="685"/>
      <c r="BR43" s="685"/>
      <c r="BS43" s="685">
        <v>99</v>
      </c>
      <c r="BT43" s="685"/>
      <c r="BU43" s="685"/>
      <c r="BV43" s="685"/>
      <c r="BW43" s="686"/>
      <c r="BY43" s="666"/>
      <c r="BZ43" s="667"/>
      <c r="CA43" s="631" t="s">
        <v>311</v>
      </c>
      <c r="CB43" s="632"/>
      <c r="CC43" s="632"/>
      <c r="CD43" s="632"/>
      <c r="CE43" s="632"/>
      <c r="CF43" s="632"/>
      <c r="CG43" s="632"/>
      <c r="CH43" s="632"/>
      <c r="CI43" s="632"/>
      <c r="CJ43" s="632"/>
      <c r="CK43" s="632"/>
      <c r="CL43" s="633"/>
      <c r="CM43" s="634">
        <v>4874138</v>
      </c>
      <c r="CN43" s="641"/>
      <c r="CO43" s="641"/>
      <c r="CP43" s="641"/>
      <c r="CQ43" s="641"/>
      <c r="CR43" s="641"/>
      <c r="CS43" s="641"/>
      <c r="CT43" s="642"/>
      <c r="CU43" s="637">
        <v>1</v>
      </c>
      <c r="CV43" s="638"/>
      <c r="CW43" s="638"/>
      <c r="CX43" s="639"/>
      <c r="CY43" s="640">
        <v>4835420</v>
      </c>
      <c r="CZ43" s="641"/>
      <c r="DA43" s="641"/>
      <c r="DB43" s="641"/>
      <c r="DC43" s="641"/>
      <c r="DD43" s="641"/>
      <c r="DE43" s="641"/>
      <c r="DF43" s="642"/>
      <c r="DG43" s="640">
        <v>4835420</v>
      </c>
      <c r="DH43" s="641"/>
      <c r="DI43" s="641"/>
      <c r="DJ43" s="641"/>
      <c r="DK43" s="641"/>
      <c r="DL43" s="641"/>
      <c r="DM43" s="641"/>
      <c r="DN43" s="641"/>
      <c r="DO43" s="641"/>
      <c r="DP43" s="641"/>
      <c r="DQ43" s="642"/>
      <c r="DR43" s="637">
        <v>1.8</v>
      </c>
      <c r="DS43" s="638"/>
      <c r="DT43" s="638"/>
      <c r="DU43" s="638"/>
      <c r="DV43" s="638"/>
      <c r="DW43" s="638"/>
      <c r="DX43" s="670"/>
    </row>
    <row r="44" spans="2:128" ht="11.25" customHeight="1" x14ac:dyDescent="0.15">
      <c r="AP44" s="699"/>
      <c r="AQ44" s="700"/>
      <c r="AR44" s="700"/>
      <c r="AS44" s="700"/>
      <c r="AT44" s="704"/>
      <c r="AU44" s="213" t="s">
        <v>312</v>
      </c>
      <c r="AV44" s="213"/>
      <c r="AW44" s="213"/>
      <c r="AX44" s="631" t="s">
        <v>313</v>
      </c>
      <c r="AY44" s="632"/>
      <c r="AZ44" s="632"/>
      <c r="BA44" s="632"/>
      <c r="BB44" s="632"/>
      <c r="BC44" s="633"/>
      <c r="BD44" s="691">
        <v>99.2</v>
      </c>
      <c r="BE44" s="692"/>
      <c r="BF44" s="692"/>
      <c r="BG44" s="692"/>
      <c r="BH44" s="692"/>
      <c r="BI44" s="692">
        <v>97.5</v>
      </c>
      <c r="BJ44" s="692"/>
      <c r="BK44" s="692"/>
      <c r="BL44" s="692"/>
      <c r="BM44" s="693"/>
      <c r="BN44" s="691">
        <v>99.2</v>
      </c>
      <c r="BO44" s="692"/>
      <c r="BP44" s="692"/>
      <c r="BQ44" s="692"/>
      <c r="BR44" s="692"/>
      <c r="BS44" s="692">
        <v>97.4</v>
      </c>
      <c r="BT44" s="692"/>
      <c r="BU44" s="692"/>
      <c r="BV44" s="692"/>
      <c r="BW44" s="693"/>
      <c r="BY44" s="668"/>
      <c r="BZ44" s="669"/>
      <c r="CA44" s="631" t="s">
        <v>314</v>
      </c>
      <c r="CB44" s="632"/>
      <c r="CC44" s="632"/>
      <c r="CD44" s="632"/>
      <c r="CE44" s="632"/>
      <c r="CF44" s="632"/>
      <c r="CG44" s="632"/>
      <c r="CH44" s="632"/>
      <c r="CI44" s="632"/>
      <c r="CJ44" s="632"/>
      <c r="CK44" s="632"/>
      <c r="CL44" s="633"/>
      <c r="CM44" s="634">
        <v>14174</v>
      </c>
      <c r="CN44" s="635"/>
      <c r="CO44" s="635"/>
      <c r="CP44" s="635"/>
      <c r="CQ44" s="635"/>
      <c r="CR44" s="635"/>
      <c r="CS44" s="635"/>
      <c r="CT44" s="636"/>
      <c r="CU44" s="637">
        <v>0</v>
      </c>
      <c r="CV44" s="638"/>
      <c r="CW44" s="638"/>
      <c r="CX44" s="639"/>
      <c r="CY44" s="640">
        <v>14174</v>
      </c>
      <c r="CZ44" s="641"/>
      <c r="DA44" s="641"/>
      <c r="DB44" s="641"/>
      <c r="DC44" s="641"/>
      <c r="DD44" s="641"/>
      <c r="DE44" s="641"/>
      <c r="DF44" s="642"/>
      <c r="DG44" s="640">
        <v>14174</v>
      </c>
      <c r="DH44" s="641"/>
      <c r="DI44" s="641"/>
      <c r="DJ44" s="641"/>
      <c r="DK44" s="641"/>
      <c r="DL44" s="641"/>
      <c r="DM44" s="641"/>
      <c r="DN44" s="641"/>
      <c r="DO44" s="641"/>
      <c r="DP44" s="641"/>
      <c r="DQ44" s="642"/>
      <c r="DR44" s="637">
        <v>0</v>
      </c>
      <c r="DS44" s="638"/>
      <c r="DT44" s="638"/>
      <c r="DU44" s="638"/>
      <c r="DV44" s="638"/>
      <c r="DW44" s="638"/>
      <c r="DX44" s="670"/>
    </row>
    <row r="45" spans="2:128" ht="11.25" customHeight="1" x14ac:dyDescent="0.15">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701"/>
      <c r="AQ45" s="702"/>
      <c r="AR45" s="702"/>
      <c r="AS45" s="702"/>
      <c r="AT45" s="705"/>
      <c r="AU45" s="226"/>
      <c r="AV45" s="226"/>
      <c r="AW45" s="226"/>
      <c r="AX45" s="646" t="s">
        <v>315</v>
      </c>
      <c r="AY45" s="647"/>
      <c r="AZ45" s="647"/>
      <c r="BA45" s="647"/>
      <c r="BB45" s="647"/>
      <c r="BC45" s="648"/>
      <c r="BD45" s="688">
        <v>99</v>
      </c>
      <c r="BE45" s="689"/>
      <c r="BF45" s="689"/>
      <c r="BG45" s="689"/>
      <c r="BH45" s="689"/>
      <c r="BI45" s="689">
        <v>98.8</v>
      </c>
      <c r="BJ45" s="689"/>
      <c r="BK45" s="689"/>
      <c r="BL45" s="689"/>
      <c r="BM45" s="690"/>
      <c r="BN45" s="688">
        <v>100</v>
      </c>
      <c r="BO45" s="689"/>
      <c r="BP45" s="689"/>
      <c r="BQ45" s="689"/>
      <c r="BR45" s="689"/>
      <c r="BS45" s="689">
        <v>99.8</v>
      </c>
      <c r="BT45" s="689"/>
      <c r="BU45" s="689"/>
      <c r="BV45" s="689"/>
      <c r="BW45" s="690"/>
      <c r="BY45" s="631" t="s">
        <v>316</v>
      </c>
      <c r="BZ45" s="632"/>
      <c r="CA45" s="632"/>
      <c r="CB45" s="632"/>
      <c r="CC45" s="632"/>
      <c r="CD45" s="632"/>
      <c r="CE45" s="632"/>
      <c r="CF45" s="632"/>
      <c r="CG45" s="632"/>
      <c r="CH45" s="632"/>
      <c r="CI45" s="632"/>
      <c r="CJ45" s="632"/>
      <c r="CK45" s="632"/>
      <c r="CL45" s="633"/>
      <c r="CM45" s="634">
        <v>219112039</v>
      </c>
      <c r="CN45" s="641"/>
      <c r="CO45" s="641"/>
      <c r="CP45" s="641"/>
      <c r="CQ45" s="641"/>
      <c r="CR45" s="641"/>
      <c r="CS45" s="641"/>
      <c r="CT45" s="642"/>
      <c r="CU45" s="637">
        <v>45.8</v>
      </c>
      <c r="CV45" s="638"/>
      <c r="CW45" s="638"/>
      <c r="CX45" s="639"/>
      <c r="CY45" s="640">
        <v>130681717</v>
      </c>
      <c r="CZ45" s="641"/>
      <c r="DA45" s="641"/>
      <c r="DB45" s="641"/>
      <c r="DC45" s="641"/>
      <c r="DD45" s="641"/>
      <c r="DE45" s="641"/>
      <c r="DF45" s="642"/>
      <c r="DG45" s="640">
        <v>81726708</v>
      </c>
      <c r="DH45" s="641"/>
      <c r="DI45" s="641"/>
      <c r="DJ45" s="641"/>
      <c r="DK45" s="641"/>
      <c r="DL45" s="641"/>
      <c r="DM45" s="641"/>
      <c r="DN45" s="641"/>
      <c r="DO45" s="641"/>
      <c r="DP45" s="641"/>
      <c r="DQ45" s="642"/>
      <c r="DR45" s="637">
        <v>31.2</v>
      </c>
      <c r="DS45" s="638"/>
      <c r="DT45" s="638"/>
      <c r="DU45" s="638"/>
      <c r="DV45" s="638"/>
      <c r="DW45" s="638"/>
      <c r="DX45" s="670"/>
    </row>
    <row r="46" spans="2:128" ht="11.25" customHeight="1" x14ac:dyDescent="0.15">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8" t="s">
        <v>317</v>
      </c>
      <c r="AQ46" s="679"/>
      <c r="AR46" s="679"/>
      <c r="AS46" s="679"/>
      <c r="AT46" s="679"/>
      <c r="AU46" s="679"/>
      <c r="AV46" s="679"/>
      <c r="AW46" s="680"/>
      <c r="AX46" s="681" t="s">
        <v>318</v>
      </c>
      <c r="AY46" s="681"/>
      <c r="AZ46" s="681"/>
      <c r="BA46" s="681"/>
      <c r="BB46" s="681"/>
      <c r="BC46" s="681"/>
      <c r="BD46" s="682">
        <v>4948171</v>
      </c>
      <c r="BE46" s="683"/>
      <c r="BF46" s="683"/>
      <c r="BG46" s="683"/>
      <c r="BH46" s="683"/>
      <c r="BI46" s="683"/>
      <c r="BJ46" s="683"/>
      <c r="BK46" s="683"/>
      <c r="BL46" s="683"/>
      <c r="BM46" s="684"/>
      <c r="BN46" s="682">
        <v>1945730</v>
      </c>
      <c r="BO46" s="683"/>
      <c r="BP46" s="683"/>
      <c r="BQ46" s="683"/>
      <c r="BR46" s="683"/>
      <c r="BS46" s="683"/>
      <c r="BT46" s="683"/>
      <c r="BU46" s="683"/>
      <c r="BV46" s="683"/>
      <c r="BW46" s="684"/>
      <c r="BY46" s="631" t="s">
        <v>319</v>
      </c>
      <c r="BZ46" s="632"/>
      <c r="CA46" s="632"/>
      <c r="CB46" s="632"/>
      <c r="CC46" s="632"/>
      <c r="CD46" s="632"/>
      <c r="CE46" s="632"/>
      <c r="CF46" s="632"/>
      <c r="CG46" s="632"/>
      <c r="CH46" s="632"/>
      <c r="CI46" s="632"/>
      <c r="CJ46" s="632"/>
      <c r="CK46" s="632"/>
      <c r="CL46" s="633"/>
      <c r="CM46" s="634">
        <v>20473844</v>
      </c>
      <c r="CN46" s="635"/>
      <c r="CO46" s="635"/>
      <c r="CP46" s="635"/>
      <c r="CQ46" s="635"/>
      <c r="CR46" s="635"/>
      <c r="CS46" s="635"/>
      <c r="CT46" s="636"/>
      <c r="CU46" s="637">
        <v>4.3</v>
      </c>
      <c r="CV46" s="638"/>
      <c r="CW46" s="638"/>
      <c r="CX46" s="639"/>
      <c r="CY46" s="640">
        <v>13491909</v>
      </c>
      <c r="CZ46" s="641"/>
      <c r="DA46" s="641"/>
      <c r="DB46" s="641"/>
      <c r="DC46" s="641"/>
      <c r="DD46" s="641"/>
      <c r="DE46" s="641"/>
      <c r="DF46" s="642"/>
      <c r="DG46" s="640">
        <v>11709495</v>
      </c>
      <c r="DH46" s="641"/>
      <c r="DI46" s="641"/>
      <c r="DJ46" s="641"/>
      <c r="DK46" s="641"/>
      <c r="DL46" s="641"/>
      <c r="DM46" s="641"/>
      <c r="DN46" s="641"/>
      <c r="DO46" s="641"/>
      <c r="DP46" s="641"/>
      <c r="DQ46" s="642"/>
      <c r="DR46" s="637">
        <v>4.5</v>
      </c>
      <c r="DS46" s="638"/>
      <c r="DT46" s="638"/>
      <c r="DU46" s="638"/>
      <c r="DV46" s="638"/>
      <c r="DW46" s="638"/>
      <c r="DX46" s="670"/>
    </row>
    <row r="47" spans="2:128" ht="11.25" customHeight="1" x14ac:dyDescent="0.15">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71" t="s">
        <v>320</v>
      </c>
      <c r="AQ47" s="672"/>
      <c r="AR47" s="672"/>
      <c r="AS47" s="672"/>
      <c r="AT47" s="672"/>
      <c r="AU47" s="672"/>
      <c r="AV47" s="672"/>
      <c r="AW47" s="673"/>
      <c r="AX47" s="674" t="s">
        <v>321</v>
      </c>
      <c r="AY47" s="674"/>
      <c r="AZ47" s="674"/>
      <c r="BA47" s="674"/>
      <c r="BB47" s="674"/>
      <c r="BC47" s="674"/>
      <c r="BD47" s="675">
        <v>4948171</v>
      </c>
      <c r="BE47" s="676"/>
      <c r="BF47" s="676"/>
      <c r="BG47" s="676"/>
      <c r="BH47" s="676"/>
      <c r="BI47" s="676"/>
      <c r="BJ47" s="676"/>
      <c r="BK47" s="676"/>
      <c r="BL47" s="676"/>
      <c r="BM47" s="677"/>
      <c r="BN47" s="675">
        <v>1945730</v>
      </c>
      <c r="BO47" s="676"/>
      <c r="BP47" s="676"/>
      <c r="BQ47" s="676"/>
      <c r="BR47" s="676"/>
      <c r="BS47" s="676"/>
      <c r="BT47" s="676"/>
      <c r="BU47" s="676"/>
      <c r="BV47" s="676"/>
      <c r="BW47" s="677"/>
      <c r="BY47" s="631" t="s">
        <v>322</v>
      </c>
      <c r="BZ47" s="632"/>
      <c r="CA47" s="632"/>
      <c r="CB47" s="632"/>
      <c r="CC47" s="632"/>
      <c r="CD47" s="632"/>
      <c r="CE47" s="632"/>
      <c r="CF47" s="632"/>
      <c r="CG47" s="632"/>
      <c r="CH47" s="632"/>
      <c r="CI47" s="632"/>
      <c r="CJ47" s="632"/>
      <c r="CK47" s="632"/>
      <c r="CL47" s="633"/>
      <c r="CM47" s="634">
        <v>6226092</v>
      </c>
      <c r="CN47" s="641"/>
      <c r="CO47" s="641"/>
      <c r="CP47" s="641"/>
      <c r="CQ47" s="641"/>
      <c r="CR47" s="641"/>
      <c r="CS47" s="641"/>
      <c r="CT47" s="642"/>
      <c r="CU47" s="637">
        <v>1.3</v>
      </c>
      <c r="CV47" s="638"/>
      <c r="CW47" s="638"/>
      <c r="CX47" s="639"/>
      <c r="CY47" s="640">
        <v>3891038</v>
      </c>
      <c r="CZ47" s="641"/>
      <c r="DA47" s="641"/>
      <c r="DB47" s="641"/>
      <c r="DC47" s="641"/>
      <c r="DD47" s="641"/>
      <c r="DE47" s="641"/>
      <c r="DF47" s="642"/>
      <c r="DG47" s="640">
        <v>3890466</v>
      </c>
      <c r="DH47" s="641"/>
      <c r="DI47" s="641"/>
      <c r="DJ47" s="641"/>
      <c r="DK47" s="641"/>
      <c r="DL47" s="641"/>
      <c r="DM47" s="641"/>
      <c r="DN47" s="641"/>
      <c r="DO47" s="641"/>
      <c r="DP47" s="641"/>
      <c r="DQ47" s="642"/>
      <c r="DR47" s="637">
        <v>1.5</v>
      </c>
      <c r="DS47" s="638"/>
      <c r="DT47" s="638"/>
      <c r="DU47" s="638"/>
      <c r="DV47" s="638"/>
      <c r="DW47" s="638"/>
      <c r="DX47" s="670"/>
    </row>
    <row r="48" spans="2:128" ht="11.25" customHeight="1" x14ac:dyDescent="0.15">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31" t="s">
        <v>323</v>
      </c>
      <c r="BZ48" s="632"/>
      <c r="CA48" s="632"/>
      <c r="CB48" s="632"/>
      <c r="CC48" s="632"/>
      <c r="CD48" s="632"/>
      <c r="CE48" s="632"/>
      <c r="CF48" s="632"/>
      <c r="CG48" s="632"/>
      <c r="CH48" s="632"/>
      <c r="CI48" s="632"/>
      <c r="CJ48" s="632"/>
      <c r="CK48" s="632"/>
      <c r="CL48" s="633"/>
      <c r="CM48" s="634">
        <v>135891482</v>
      </c>
      <c r="CN48" s="635"/>
      <c r="CO48" s="635"/>
      <c r="CP48" s="635"/>
      <c r="CQ48" s="635"/>
      <c r="CR48" s="635"/>
      <c r="CS48" s="635"/>
      <c r="CT48" s="636"/>
      <c r="CU48" s="637">
        <v>28.4</v>
      </c>
      <c r="CV48" s="638"/>
      <c r="CW48" s="638"/>
      <c r="CX48" s="639"/>
      <c r="CY48" s="640">
        <v>100707287</v>
      </c>
      <c r="CZ48" s="641"/>
      <c r="DA48" s="641"/>
      <c r="DB48" s="641"/>
      <c r="DC48" s="641"/>
      <c r="DD48" s="641"/>
      <c r="DE48" s="641"/>
      <c r="DF48" s="642"/>
      <c r="DG48" s="640">
        <v>60861527</v>
      </c>
      <c r="DH48" s="641"/>
      <c r="DI48" s="641"/>
      <c r="DJ48" s="641"/>
      <c r="DK48" s="641"/>
      <c r="DL48" s="641"/>
      <c r="DM48" s="641"/>
      <c r="DN48" s="641"/>
      <c r="DO48" s="641"/>
      <c r="DP48" s="641"/>
      <c r="DQ48" s="642"/>
      <c r="DR48" s="637">
        <v>23.3</v>
      </c>
      <c r="DS48" s="638"/>
      <c r="DT48" s="638"/>
      <c r="DU48" s="638"/>
      <c r="DV48" s="638"/>
      <c r="DW48" s="638"/>
      <c r="DX48" s="670"/>
    </row>
    <row r="49" spans="2:128" ht="11.25" customHeight="1" x14ac:dyDescent="0.15">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31" t="s">
        <v>324</v>
      </c>
      <c r="BZ49" s="632"/>
      <c r="CA49" s="632"/>
      <c r="CB49" s="632"/>
      <c r="CC49" s="632"/>
      <c r="CD49" s="632"/>
      <c r="CE49" s="632"/>
      <c r="CF49" s="632"/>
      <c r="CG49" s="632"/>
      <c r="CH49" s="632"/>
      <c r="CI49" s="632"/>
      <c r="CJ49" s="632"/>
      <c r="CK49" s="632"/>
      <c r="CL49" s="633"/>
      <c r="CM49" s="634">
        <v>5880143</v>
      </c>
      <c r="CN49" s="641"/>
      <c r="CO49" s="641"/>
      <c r="CP49" s="641"/>
      <c r="CQ49" s="641"/>
      <c r="CR49" s="641"/>
      <c r="CS49" s="641"/>
      <c r="CT49" s="642"/>
      <c r="CU49" s="637">
        <v>1.2</v>
      </c>
      <c r="CV49" s="638"/>
      <c r="CW49" s="638"/>
      <c r="CX49" s="639"/>
      <c r="CY49" s="640">
        <v>5873984</v>
      </c>
      <c r="CZ49" s="641"/>
      <c r="DA49" s="641"/>
      <c r="DB49" s="641"/>
      <c r="DC49" s="641"/>
      <c r="DD49" s="641"/>
      <c r="DE49" s="641"/>
      <c r="DF49" s="642"/>
      <c r="DG49" s="640">
        <v>5087416</v>
      </c>
      <c r="DH49" s="641"/>
      <c r="DI49" s="641"/>
      <c r="DJ49" s="641"/>
      <c r="DK49" s="641"/>
      <c r="DL49" s="641"/>
      <c r="DM49" s="641"/>
      <c r="DN49" s="641"/>
      <c r="DO49" s="641"/>
      <c r="DP49" s="641"/>
      <c r="DQ49" s="642"/>
      <c r="DR49" s="637">
        <v>1.9</v>
      </c>
      <c r="DS49" s="638"/>
      <c r="DT49" s="638"/>
      <c r="DU49" s="638"/>
      <c r="DV49" s="638"/>
      <c r="DW49" s="638"/>
      <c r="DX49" s="670"/>
    </row>
    <row r="50" spans="2:128" ht="11.25" customHeight="1" x14ac:dyDescent="0.15">
      <c r="B50" s="213" t="s">
        <v>325</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31" t="s">
        <v>326</v>
      </c>
      <c r="BZ50" s="632"/>
      <c r="CA50" s="632"/>
      <c r="CB50" s="632"/>
      <c r="CC50" s="632"/>
      <c r="CD50" s="632"/>
      <c r="CE50" s="632"/>
      <c r="CF50" s="632"/>
      <c r="CG50" s="632"/>
      <c r="CH50" s="632"/>
      <c r="CI50" s="632"/>
      <c r="CJ50" s="632"/>
      <c r="CK50" s="632"/>
      <c r="CL50" s="633"/>
      <c r="CM50" s="634">
        <v>11427986</v>
      </c>
      <c r="CN50" s="635"/>
      <c r="CO50" s="635"/>
      <c r="CP50" s="635"/>
      <c r="CQ50" s="635"/>
      <c r="CR50" s="635"/>
      <c r="CS50" s="635"/>
      <c r="CT50" s="636"/>
      <c r="CU50" s="637">
        <v>2.4</v>
      </c>
      <c r="CV50" s="638"/>
      <c r="CW50" s="638"/>
      <c r="CX50" s="639"/>
      <c r="CY50" s="640">
        <v>6539695</v>
      </c>
      <c r="CZ50" s="641"/>
      <c r="DA50" s="641"/>
      <c r="DB50" s="641"/>
      <c r="DC50" s="641"/>
      <c r="DD50" s="641"/>
      <c r="DE50" s="641"/>
      <c r="DF50" s="642"/>
      <c r="DG50" s="640" t="s">
        <v>119</v>
      </c>
      <c r="DH50" s="641"/>
      <c r="DI50" s="641"/>
      <c r="DJ50" s="641"/>
      <c r="DK50" s="641"/>
      <c r="DL50" s="641"/>
      <c r="DM50" s="641"/>
      <c r="DN50" s="641"/>
      <c r="DO50" s="641"/>
      <c r="DP50" s="641"/>
      <c r="DQ50" s="642"/>
      <c r="DR50" s="637" t="s">
        <v>119</v>
      </c>
      <c r="DS50" s="638"/>
      <c r="DT50" s="638"/>
      <c r="DU50" s="638"/>
      <c r="DV50" s="638"/>
      <c r="DW50" s="638"/>
      <c r="DX50" s="670"/>
    </row>
    <row r="51" spans="2:128" ht="11.25" customHeight="1" x14ac:dyDescent="0.15">
      <c r="B51" s="227" t="s">
        <v>327</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31" t="s">
        <v>328</v>
      </c>
      <c r="BZ51" s="632"/>
      <c r="CA51" s="632"/>
      <c r="CB51" s="632"/>
      <c r="CC51" s="632"/>
      <c r="CD51" s="632"/>
      <c r="CE51" s="632"/>
      <c r="CF51" s="632"/>
      <c r="CG51" s="632"/>
      <c r="CH51" s="632"/>
      <c r="CI51" s="632"/>
      <c r="CJ51" s="632"/>
      <c r="CK51" s="632"/>
      <c r="CL51" s="633"/>
      <c r="CM51" s="634">
        <v>958</v>
      </c>
      <c r="CN51" s="641"/>
      <c r="CO51" s="641"/>
      <c r="CP51" s="641"/>
      <c r="CQ51" s="641"/>
      <c r="CR51" s="641"/>
      <c r="CS51" s="641"/>
      <c r="CT51" s="642"/>
      <c r="CU51" s="637">
        <v>0</v>
      </c>
      <c r="CV51" s="638"/>
      <c r="CW51" s="638"/>
      <c r="CX51" s="639"/>
      <c r="CY51" s="640" t="s">
        <v>119</v>
      </c>
      <c r="CZ51" s="641"/>
      <c r="DA51" s="641"/>
      <c r="DB51" s="641"/>
      <c r="DC51" s="641"/>
      <c r="DD51" s="641"/>
      <c r="DE51" s="641"/>
      <c r="DF51" s="642"/>
      <c r="DG51" s="640" t="s">
        <v>119</v>
      </c>
      <c r="DH51" s="641"/>
      <c r="DI51" s="641"/>
      <c r="DJ51" s="641"/>
      <c r="DK51" s="641"/>
      <c r="DL51" s="641"/>
      <c r="DM51" s="641"/>
      <c r="DN51" s="641"/>
      <c r="DO51" s="641"/>
      <c r="DP51" s="641"/>
      <c r="DQ51" s="642"/>
      <c r="DR51" s="637" t="s">
        <v>210</v>
      </c>
      <c r="DS51" s="638"/>
      <c r="DT51" s="638"/>
      <c r="DU51" s="638"/>
      <c r="DV51" s="638"/>
      <c r="DW51" s="638"/>
      <c r="DX51" s="670"/>
    </row>
    <row r="52" spans="2:128" ht="11.25" customHeight="1" x14ac:dyDescent="0.15">
      <c r="B52" s="228" t="s">
        <v>329</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31" t="s">
        <v>330</v>
      </c>
      <c r="BZ52" s="632"/>
      <c r="CA52" s="632"/>
      <c r="CB52" s="632"/>
      <c r="CC52" s="632"/>
      <c r="CD52" s="632"/>
      <c r="CE52" s="632"/>
      <c r="CF52" s="632"/>
      <c r="CG52" s="632"/>
      <c r="CH52" s="632"/>
      <c r="CI52" s="632"/>
      <c r="CJ52" s="632"/>
      <c r="CK52" s="632"/>
      <c r="CL52" s="633"/>
      <c r="CM52" s="634">
        <v>39211534</v>
      </c>
      <c r="CN52" s="635"/>
      <c r="CO52" s="635"/>
      <c r="CP52" s="635"/>
      <c r="CQ52" s="635"/>
      <c r="CR52" s="635"/>
      <c r="CS52" s="635"/>
      <c r="CT52" s="636"/>
      <c r="CU52" s="637">
        <v>8.1999999999999993</v>
      </c>
      <c r="CV52" s="638"/>
      <c r="CW52" s="638"/>
      <c r="CX52" s="639"/>
      <c r="CY52" s="640">
        <v>177804</v>
      </c>
      <c r="CZ52" s="641"/>
      <c r="DA52" s="641"/>
      <c r="DB52" s="641"/>
      <c r="DC52" s="641"/>
      <c r="DD52" s="641"/>
      <c r="DE52" s="641"/>
      <c r="DF52" s="642"/>
      <c r="DG52" s="640">
        <v>177804</v>
      </c>
      <c r="DH52" s="641"/>
      <c r="DI52" s="641"/>
      <c r="DJ52" s="641"/>
      <c r="DK52" s="641"/>
      <c r="DL52" s="641"/>
      <c r="DM52" s="641"/>
      <c r="DN52" s="641"/>
      <c r="DO52" s="641"/>
      <c r="DP52" s="641"/>
      <c r="DQ52" s="642"/>
      <c r="DR52" s="637">
        <v>0.1</v>
      </c>
      <c r="DS52" s="638"/>
      <c r="DT52" s="638"/>
      <c r="DU52" s="638"/>
      <c r="DV52" s="638"/>
      <c r="DW52" s="638"/>
      <c r="DX52" s="670"/>
    </row>
    <row r="53" spans="2:128" ht="11.25" customHeight="1" x14ac:dyDescent="0.15">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31" t="s">
        <v>331</v>
      </c>
      <c r="BZ53" s="632"/>
      <c r="CA53" s="632"/>
      <c r="CB53" s="632"/>
      <c r="CC53" s="632"/>
      <c r="CD53" s="632"/>
      <c r="CE53" s="632"/>
      <c r="CF53" s="632"/>
      <c r="CG53" s="632"/>
      <c r="CH53" s="632"/>
      <c r="CI53" s="632"/>
      <c r="CJ53" s="632"/>
      <c r="CK53" s="632"/>
      <c r="CL53" s="633"/>
      <c r="CM53" s="634" t="s">
        <v>210</v>
      </c>
      <c r="CN53" s="641"/>
      <c r="CO53" s="641"/>
      <c r="CP53" s="641"/>
      <c r="CQ53" s="641"/>
      <c r="CR53" s="641"/>
      <c r="CS53" s="641"/>
      <c r="CT53" s="642"/>
      <c r="CU53" s="637" t="s">
        <v>119</v>
      </c>
      <c r="CV53" s="638"/>
      <c r="CW53" s="638"/>
      <c r="CX53" s="639"/>
      <c r="CY53" s="640" t="s">
        <v>210</v>
      </c>
      <c r="CZ53" s="641"/>
      <c r="DA53" s="641"/>
      <c r="DB53" s="641"/>
      <c r="DC53" s="641"/>
      <c r="DD53" s="641"/>
      <c r="DE53" s="641"/>
      <c r="DF53" s="642"/>
      <c r="DG53" s="640" t="s">
        <v>119</v>
      </c>
      <c r="DH53" s="641"/>
      <c r="DI53" s="641"/>
      <c r="DJ53" s="641"/>
      <c r="DK53" s="641"/>
      <c r="DL53" s="641"/>
      <c r="DM53" s="641"/>
      <c r="DN53" s="641"/>
      <c r="DO53" s="641"/>
      <c r="DP53" s="641"/>
      <c r="DQ53" s="642"/>
      <c r="DR53" s="637" t="s">
        <v>119</v>
      </c>
      <c r="DS53" s="638"/>
      <c r="DT53" s="638"/>
      <c r="DU53" s="638"/>
      <c r="DV53" s="638"/>
      <c r="DW53" s="638"/>
      <c r="DX53" s="670"/>
    </row>
    <row r="54" spans="2:128" ht="11.25" customHeight="1" x14ac:dyDescent="0.15">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31" t="s">
        <v>332</v>
      </c>
      <c r="BZ54" s="632"/>
      <c r="CA54" s="632"/>
      <c r="CB54" s="632"/>
      <c r="CC54" s="632"/>
      <c r="CD54" s="632"/>
      <c r="CE54" s="632"/>
      <c r="CF54" s="632"/>
      <c r="CG54" s="632"/>
      <c r="CH54" s="632"/>
      <c r="CI54" s="632"/>
      <c r="CJ54" s="632"/>
      <c r="CK54" s="632"/>
      <c r="CL54" s="633"/>
      <c r="CM54" s="634">
        <v>66495664</v>
      </c>
      <c r="CN54" s="635"/>
      <c r="CO54" s="635"/>
      <c r="CP54" s="635"/>
      <c r="CQ54" s="635"/>
      <c r="CR54" s="635"/>
      <c r="CS54" s="635"/>
      <c r="CT54" s="636"/>
      <c r="CU54" s="637">
        <v>13.9</v>
      </c>
      <c r="CV54" s="638"/>
      <c r="CW54" s="638"/>
      <c r="CX54" s="639"/>
      <c r="CY54" s="640">
        <v>5496016</v>
      </c>
      <c r="CZ54" s="641"/>
      <c r="DA54" s="641"/>
      <c r="DB54" s="641"/>
      <c r="DC54" s="641"/>
      <c r="DD54" s="641"/>
      <c r="DE54" s="641"/>
      <c r="DF54" s="642"/>
      <c r="DG54" s="643"/>
      <c r="DH54" s="644"/>
      <c r="DI54" s="644"/>
      <c r="DJ54" s="644"/>
      <c r="DK54" s="644"/>
      <c r="DL54" s="644"/>
      <c r="DM54" s="644"/>
      <c r="DN54" s="644"/>
      <c r="DO54" s="644"/>
      <c r="DP54" s="644"/>
      <c r="DQ54" s="645"/>
      <c r="DR54" s="628"/>
      <c r="DS54" s="629"/>
      <c r="DT54" s="629"/>
      <c r="DU54" s="629"/>
      <c r="DV54" s="629"/>
      <c r="DW54" s="629"/>
      <c r="DX54" s="630"/>
    </row>
    <row r="55" spans="2:128" ht="11.25" customHeight="1" x14ac:dyDescent="0.15">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31" t="s">
        <v>333</v>
      </c>
      <c r="BZ55" s="632"/>
      <c r="CA55" s="632"/>
      <c r="CB55" s="632"/>
      <c r="CC55" s="632"/>
      <c r="CD55" s="632"/>
      <c r="CE55" s="632"/>
      <c r="CF55" s="632"/>
      <c r="CG55" s="632"/>
      <c r="CH55" s="632"/>
      <c r="CI55" s="632"/>
      <c r="CJ55" s="632"/>
      <c r="CK55" s="632"/>
      <c r="CL55" s="633"/>
      <c r="CM55" s="634">
        <v>1104885</v>
      </c>
      <c r="CN55" s="635"/>
      <c r="CO55" s="635"/>
      <c r="CP55" s="635"/>
      <c r="CQ55" s="635"/>
      <c r="CR55" s="635"/>
      <c r="CS55" s="635"/>
      <c r="CT55" s="636"/>
      <c r="CU55" s="637">
        <v>0.2</v>
      </c>
      <c r="CV55" s="638"/>
      <c r="CW55" s="638"/>
      <c r="CX55" s="639"/>
      <c r="CY55" s="640">
        <v>96769</v>
      </c>
      <c r="CZ55" s="641"/>
      <c r="DA55" s="641"/>
      <c r="DB55" s="641"/>
      <c r="DC55" s="641"/>
      <c r="DD55" s="641"/>
      <c r="DE55" s="641"/>
      <c r="DF55" s="642"/>
      <c r="DG55" s="643"/>
      <c r="DH55" s="644"/>
      <c r="DI55" s="644"/>
      <c r="DJ55" s="644"/>
      <c r="DK55" s="644"/>
      <c r="DL55" s="644"/>
      <c r="DM55" s="644"/>
      <c r="DN55" s="644"/>
      <c r="DO55" s="644"/>
      <c r="DP55" s="644"/>
      <c r="DQ55" s="645"/>
      <c r="DR55" s="628"/>
      <c r="DS55" s="629"/>
      <c r="DT55" s="629"/>
      <c r="DU55" s="629"/>
      <c r="DV55" s="629"/>
      <c r="DW55" s="629"/>
      <c r="DX55" s="630"/>
    </row>
    <row r="56" spans="2:128" ht="11.25" customHeight="1" x14ac:dyDescent="0.15">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64" t="s">
        <v>304</v>
      </c>
      <c r="BZ56" s="665"/>
      <c r="CA56" s="631" t="s">
        <v>334</v>
      </c>
      <c r="CB56" s="632"/>
      <c r="CC56" s="632"/>
      <c r="CD56" s="632"/>
      <c r="CE56" s="632"/>
      <c r="CF56" s="632"/>
      <c r="CG56" s="632"/>
      <c r="CH56" s="632"/>
      <c r="CI56" s="632"/>
      <c r="CJ56" s="632"/>
      <c r="CK56" s="632"/>
      <c r="CL56" s="633"/>
      <c r="CM56" s="634">
        <v>66189295</v>
      </c>
      <c r="CN56" s="635"/>
      <c r="CO56" s="635"/>
      <c r="CP56" s="635"/>
      <c r="CQ56" s="635"/>
      <c r="CR56" s="635"/>
      <c r="CS56" s="635"/>
      <c r="CT56" s="636"/>
      <c r="CU56" s="637">
        <v>13.8</v>
      </c>
      <c r="CV56" s="638"/>
      <c r="CW56" s="638"/>
      <c r="CX56" s="639"/>
      <c r="CY56" s="640">
        <v>5489349</v>
      </c>
      <c r="CZ56" s="641"/>
      <c r="DA56" s="641"/>
      <c r="DB56" s="641"/>
      <c r="DC56" s="641"/>
      <c r="DD56" s="641"/>
      <c r="DE56" s="641"/>
      <c r="DF56" s="642"/>
      <c r="DG56" s="643"/>
      <c r="DH56" s="644"/>
      <c r="DI56" s="644"/>
      <c r="DJ56" s="644"/>
      <c r="DK56" s="644"/>
      <c r="DL56" s="644"/>
      <c r="DM56" s="644"/>
      <c r="DN56" s="644"/>
      <c r="DO56" s="644"/>
      <c r="DP56" s="644"/>
      <c r="DQ56" s="645"/>
      <c r="DR56" s="628"/>
      <c r="DS56" s="629"/>
      <c r="DT56" s="629"/>
      <c r="DU56" s="629"/>
      <c r="DV56" s="629"/>
      <c r="DW56" s="629"/>
      <c r="DX56" s="630"/>
    </row>
    <row r="57" spans="2:128" ht="11.25" customHeight="1" x14ac:dyDescent="0.15">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66"/>
      <c r="BZ57" s="667"/>
      <c r="CA57" s="631" t="s">
        <v>335</v>
      </c>
      <c r="CB57" s="632"/>
      <c r="CC57" s="632"/>
      <c r="CD57" s="632"/>
      <c r="CE57" s="632"/>
      <c r="CF57" s="632"/>
      <c r="CG57" s="632"/>
      <c r="CH57" s="632"/>
      <c r="CI57" s="632"/>
      <c r="CJ57" s="632"/>
      <c r="CK57" s="632"/>
      <c r="CL57" s="633"/>
      <c r="CM57" s="634">
        <v>43655579</v>
      </c>
      <c r="CN57" s="635"/>
      <c r="CO57" s="635"/>
      <c r="CP57" s="635"/>
      <c r="CQ57" s="635"/>
      <c r="CR57" s="635"/>
      <c r="CS57" s="635"/>
      <c r="CT57" s="636"/>
      <c r="CU57" s="637">
        <v>9.1</v>
      </c>
      <c r="CV57" s="638"/>
      <c r="CW57" s="638"/>
      <c r="CX57" s="639"/>
      <c r="CY57" s="640">
        <v>999191</v>
      </c>
      <c r="CZ57" s="641"/>
      <c r="DA57" s="641"/>
      <c r="DB57" s="641"/>
      <c r="DC57" s="641"/>
      <c r="DD57" s="641"/>
      <c r="DE57" s="641"/>
      <c r="DF57" s="642"/>
      <c r="DG57" s="643"/>
      <c r="DH57" s="644"/>
      <c r="DI57" s="644"/>
      <c r="DJ57" s="644"/>
      <c r="DK57" s="644"/>
      <c r="DL57" s="644"/>
      <c r="DM57" s="644"/>
      <c r="DN57" s="644"/>
      <c r="DO57" s="644"/>
      <c r="DP57" s="644"/>
      <c r="DQ57" s="645"/>
      <c r="DR57" s="628"/>
      <c r="DS57" s="629"/>
      <c r="DT57" s="629"/>
      <c r="DU57" s="629"/>
      <c r="DV57" s="629"/>
      <c r="DW57" s="629"/>
      <c r="DX57" s="630"/>
    </row>
    <row r="58" spans="2:128" ht="11.25" customHeight="1" x14ac:dyDescent="0.15">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66"/>
      <c r="BZ58" s="667"/>
      <c r="CA58" s="631" t="s">
        <v>336</v>
      </c>
      <c r="CB58" s="632"/>
      <c r="CC58" s="632"/>
      <c r="CD58" s="632"/>
      <c r="CE58" s="632"/>
      <c r="CF58" s="632"/>
      <c r="CG58" s="632"/>
      <c r="CH58" s="632"/>
      <c r="CI58" s="632"/>
      <c r="CJ58" s="632"/>
      <c r="CK58" s="632"/>
      <c r="CL58" s="633"/>
      <c r="CM58" s="634">
        <v>18041828</v>
      </c>
      <c r="CN58" s="635"/>
      <c r="CO58" s="635"/>
      <c r="CP58" s="635"/>
      <c r="CQ58" s="635"/>
      <c r="CR58" s="635"/>
      <c r="CS58" s="635"/>
      <c r="CT58" s="636"/>
      <c r="CU58" s="637">
        <v>3.8</v>
      </c>
      <c r="CV58" s="638"/>
      <c r="CW58" s="638"/>
      <c r="CX58" s="639"/>
      <c r="CY58" s="640">
        <v>4030596</v>
      </c>
      <c r="CZ58" s="641"/>
      <c r="DA58" s="641"/>
      <c r="DB58" s="641"/>
      <c r="DC58" s="641"/>
      <c r="DD58" s="641"/>
      <c r="DE58" s="641"/>
      <c r="DF58" s="642"/>
      <c r="DG58" s="643"/>
      <c r="DH58" s="644"/>
      <c r="DI58" s="644"/>
      <c r="DJ58" s="644"/>
      <c r="DK58" s="644"/>
      <c r="DL58" s="644"/>
      <c r="DM58" s="644"/>
      <c r="DN58" s="644"/>
      <c r="DO58" s="644"/>
      <c r="DP58" s="644"/>
      <c r="DQ58" s="645"/>
      <c r="DR58" s="628"/>
      <c r="DS58" s="629"/>
      <c r="DT58" s="629"/>
      <c r="DU58" s="629"/>
      <c r="DV58" s="629"/>
      <c r="DW58" s="629"/>
      <c r="DX58" s="630"/>
    </row>
    <row r="59" spans="2:128" ht="11.25" customHeight="1" x14ac:dyDescent="0.15">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66"/>
      <c r="BZ59" s="667"/>
      <c r="CA59" s="631" t="s">
        <v>337</v>
      </c>
      <c r="CB59" s="632"/>
      <c r="CC59" s="632"/>
      <c r="CD59" s="632"/>
      <c r="CE59" s="632"/>
      <c r="CF59" s="632"/>
      <c r="CG59" s="632"/>
      <c r="CH59" s="632"/>
      <c r="CI59" s="632"/>
      <c r="CJ59" s="632"/>
      <c r="CK59" s="632"/>
      <c r="CL59" s="633"/>
      <c r="CM59" s="634">
        <v>306369</v>
      </c>
      <c r="CN59" s="635"/>
      <c r="CO59" s="635"/>
      <c r="CP59" s="635"/>
      <c r="CQ59" s="635"/>
      <c r="CR59" s="635"/>
      <c r="CS59" s="635"/>
      <c r="CT59" s="636"/>
      <c r="CU59" s="637">
        <v>0.1</v>
      </c>
      <c r="CV59" s="638"/>
      <c r="CW59" s="638"/>
      <c r="CX59" s="639"/>
      <c r="CY59" s="640">
        <v>6667</v>
      </c>
      <c r="CZ59" s="641"/>
      <c r="DA59" s="641"/>
      <c r="DB59" s="641"/>
      <c r="DC59" s="641"/>
      <c r="DD59" s="641"/>
      <c r="DE59" s="641"/>
      <c r="DF59" s="642"/>
      <c r="DG59" s="643"/>
      <c r="DH59" s="644"/>
      <c r="DI59" s="644"/>
      <c r="DJ59" s="644"/>
      <c r="DK59" s="644"/>
      <c r="DL59" s="644"/>
      <c r="DM59" s="644"/>
      <c r="DN59" s="644"/>
      <c r="DO59" s="644"/>
      <c r="DP59" s="644"/>
      <c r="DQ59" s="645"/>
      <c r="DR59" s="628"/>
      <c r="DS59" s="629"/>
      <c r="DT59" s="629"/>
      <c r="DU59" s="629"/>
      <c r="DV59" s="629"/>
      <c r="DW59" s="629"/>
      <c r="DX59" s="630"/>
    </row>
    <row r="60" spans="2:128" ht="11.25" customHeight="1" x14ac:dyDescent="0.15">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68"/>
      <c r="BZ60" s="669"/>
      <c r="CA60" s="631" t="s">
        <v>338</v>
      </c>
      <c r="CB60" s="632"/>
      <c r="CC60" s="632"/>
      <c r="CD60" s="632"/>
      <c r="CE60" s="632"/>
      <c r="CF60" s="632"/>
      <c r="CG60" s="632"/>
      <c r="CH60" s="632"/>
      <c r="CI60" s="632"/>
      <c r="CJ60" s="632"/>
      <c r="CK60" s="632"/>
      <c r="CL60" s="633"/>
      <c r="CM60" s="634" t="s">
        <v>218</v>
      </c>
      <c r="CN60" s="635"/>
      <c r="CO60" s="635"/>
      <c r="CP60" s="635"/>
      <c r="CQ60" s="635"/>
      <c r="CR60" s="635"/>
      <c r="CS60" s="635"/>
      <c r="CT60" s="636"/>
      <c r="CU60" s="637" t="s">
        <v>119</v>
      </c>
      <c r="CV60" s="638"/>
      <c r="CW60" s="638"/>
      <c r="CX60" s="639"/>
      <c r="CY60" s="640" t="s">
        <v>210</v>
      </c>
      <c r="CZ60" s="641"/>
      <c r="DA60" s="641"/>
      <c r="DB60" s="641"/>
      <c r="DC60" s="641"/>
      <c r="DD60" s="641"/>
      <c r="DE60" s="641"/>
      <c r="DF60" s="642"/>
      <c r="DG60" s="643"/>
      <c r="DH60" s="644"/>
      <c r="DI60" s="644"/>
      <c r="DJ60" s="644"/>
      <c r="DK60" s="644"/>
      <c r="DL60" s="644"/>
      <c r="DM60" s="644"/>
      <c r="DN60" s="644"/>
      <c r="DO60" s="644"/>
      <c r="DP60" s="644"/>
      <c r="DQ60" s="645"/>
      <c r="DR60" s="628"/>
      <c r="DS60" s="629"/>
      <c r="DT60" s="629"/>
      <c r="DU60" s="629"/>
      <c r="DV60" s="629"/>
      <c r="DW60" s="629"/>
      <c r="DX60" s="630"/>
    </row>
    <row r="61" spans="2:128" ht="11.25" customHeight="1" x14ac:dyDescent="0.15">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46" t="s">
        <v>339</v>
      </c>
      <c r="BZ61" s="647"/>
      <c r="CA61" s="647"/>
      <c r="CB61" s="647"/>
      <c r="CC61" s="647"/>
      <c r="CD61" s="647"/>
      <c r="CE61" s="647"/>
      <c r="CF61" s="647"/>
      <c r="CG61" s="647"/>
      <c r="CH61" s="647"/>
      <c r="CI61" s="647"/>
      <c r="CJ61" s="647"/>
      <c r="CK61" s="647"/>
      <c r="CL61" s="648"/>
      <c r="CM61" s="649">
        <v>478524231</v>
      </c>
      <c r="CN61" s="650"/>
      <c r="CO61" s="650"/>
      <c r="CP61" s="650"/>
      <c r="CQ61" s="650"/>
      <c r="CR61" s="650"/>
      <c r="CS61" s="650"/>
      <c r="CT61" s="651"/>
      <c r="CU61" s="652">
        <v>100</v>
      </c>
      <c r="CV61" s="653"/>
      <c r="CW61" s="653"/>
      <c r="CX61" s="654"/>
      <c r="CY61" s="655">
        <v>306898503</v>
      </c>
      <c r="CZ61" s="656"/>
      <c r="DA61" s="656"/>
      <c r="DB61" s="656"/>
      <c r="DC61" s="656"/>
      <c r="DD61" s="656"/>
      <c r="DE61" s="656"/>
      <c r="DF61" s="657"/>
      <c r="DG61" s="658"/>
      <c r="DH61" s="659"/>
      <c r="DI61" s="659"/>
      <c r="DJ61" s="659"/>
      <c r="DK61" s="659"/>
      <c r="DL61" s="659"/>
      <c r="DM61" s="659"/>
      <c r="DN61" s="659"/>
      <c r="DO61" s="659"/>
      <c r="DP61" s="659"/>
      <c r="DQ61" s="660"/>
      <c r="DR61" s="661"/>
      <c r="DS61" s="662"/>
      <c r="DT61" s="662"/>
      <c r="DU61" s="662"/>
      <c r="DV61" s="662"/>
      <c r="DW61" s="662"/>
      <c r="DX61" s="663"/>
    </row>
    <row r="62" spans="2:128" ht="11.25" customHeight="1" x14ac:dyDescent="0.15">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15">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15">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15">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15">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15">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15">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15">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4w0mw7zhYZHrE0v4wC0fDwgG03KvXanBQnt7OiAZsXYdMEVeSo0ddtn1SNF65/yiIde9K91JTdbaF4H+tA8z9A==" saltValue="hDobQknu54unWnEnz55yHw=="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71"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35"/>
  <sheetViews>
    <sheetView zoomScale="70" zoomScaleNormal="25" zoomScaleSheetLayoutView="70" workbookViewId="0"/>
  </sheetViews>
  <sheetFormatPr defaultColWidth="0" defaultRowHeight="13.5" zeroHeight="1" x14ac:dyDescent="0.15"/>
  <cols>
    <col min="1" max="130" width="2.75" style="278" customWidth="1"/>
    <col min="131" max="131" width="1.625" style="278" customWidth="1"/>
    <col min="132" max="16384" width="9" style="278" hidden="1"/>
  </cols>
  <sheetData>
    <row r="1" spans="1:131" s="236" customFormat="1" ht="11.25" customHeight="1" thickBot="1" x14ac:dyDescent="0.2">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
      <c r="A2" s="237" t="s">
        <v>340</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60" t="s">
        <v>341</v>
      </c>
      <c r="DK2" s="1161"/>
      <c r="DL2" s="1161"/>
      <c r="DM2" s="1161"/>
      <c r="DN2" s="1161"/>
      <c r="DO2" s="1162"/>
      <c r="DP2" s="238"/>
      <c r="DQ2" s="1160" t="s">
        <v>342</v>
      </c>
      <c r="DR2" s="1161"/>
      <c r="DS2" s="1161"/>
      <c r="DT2" s="1161"/>
      <c r="DU2" s="1161"/>
      <c r="DV2" s="1161"/>
      <c r="DW2" s="1161"/>
      <c r="DX2" s="1161"/>
      <c r="DY2" s="1161"/>
      <c r="DZ2" s="1162"/>
      <c r="EA2" s="239"/>
    </row>
    <row r="3" spans="1:131" s="236" customFormat="1" ht="11.25" customHeight="1" x14ac:dyDescent="0.15">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
      <c r="A4" s="1104" t="s">
        <v>343</v>
      </c>
      <c r="B4" s="1104"/>
      <c r="C4" s="1104"/>
      <c r="D4" s="1104"/>
      <c r="E4" s="1104"/>
      <c r="F4" s="1104"/>
      <c r="G4" s="1104"/>
      <c r="H4" s="1104"/>
      <c r="I4" s="1104"/>
      <c r="J4" s="1104"/>
      <c r="K4" s="1104"/>
      <c r="L4" s="1104"/>
      <c r="M4" s="1104"/>
      <c r="N4" s="1104"/>
      <c r="O4" s="1104"/>
      <c r="P4" s="1104"/>
      <c r="Q4" s="1104"/>
      <c r="R4" s="1104"/>
      <c r="S4" s="1104"/>
      <c r="T4" s="1104"/>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c r="AR4" s="1104"/>
      <c r="AS4" s="1104"/>
      <c r="AT4" s="1104"/>
      <c r="AU4" s="1104"/>
      <c r="AV4" s="1104"/>
      <c r="AW4" s="1104"/>
      <c r="AX4" s="1104"/>
      <c r="AY4" s="1104"/>
      <c r="AZ4" s="241"/>
      <c r="BA4" s="241"/>
      <c r="BB4" s="241"/>
      <c r="BC4" s="241"/>
      <c r="BD4" s="241"/>
      <c r="BE4" s="242"/>
      <c r="BF4" s="242"/>
      <c r="BG4" s="242"/>
      <c r="BH4" s="242"/>
      <c r="BI4" s="242"/>
      <c r="BJ4" s="242"/>
      <c r="BK4" s="242"/>
      <c r="BL4" s="242"/>
      <c r="BM4" s="242"/>
      <c r="BN4" s="242"/>
      <c r="BO4" s="242"/>
      <c r="BP4" s="242"/>
      <c r="BQ4" s="241" t="s">
        <v>344</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15">
      <c r="A5" s="1030" t="s">
        <v>345</v>
      </c>
      <c r="B5" s="1031"/>
      <c r="C5" s="1031"/>
      <c r="D5" s="1031"/>
      <c r="E5" s="1031"/>
      <c r="F5" s="1031"/>
      <c r="G5" s="1031"/>
      <c r="H5" s="1031"/>
      <c r="I5" s="1031"/>
      <c r="J5" s="1031"/>
      <c r="K5" s="1031"/>
      <c r="L5" s="1031"/>
      <c r="M5" s="1031"/>
      <c r="N5" s="1031"/>
      <c r="O5" s="1031"/>
      <c r="P5" s="1032"/>
      <c r="Q5" s="1036" t="s">
        <v>346</v>
      </c>
      <c r="R5" s="1037"/>
      <c r="S5" s="1037"/>
      <c r="T5" s="1037"/>
      <c r="U5" s="1038"/>
      <c r="V5" s="1036" t="s">
        <v>347</v>
      </c>
      <c r="W5" s="1037"/>
      <c r="X5" s="1037"/>
      <c r="Y5" s="1037"/>
      <c r="Z5" s="1038"/>
      <c r="AA5" s="1036" t="s">
        <v>348</v>
      </c>
      <c r="AB5" s="1037"/>
      <c r="AC5" s="1037"/>
      <c r="AD5" s="1037"/>
      <c r="AE5" s="1037"/>
      <c r="AF5" s="1163" t="s">
        <v>349</v>
      </c>
      <c r="AG5" s="1037"/>
      <c r="AH5" s="1037"/>
      <c r="AI5" s="1037"/>
      <c r="AJ5" s="1052"/>
      <c r="AK5" s="1037" t="s">
        <v>350</v>
      </c>
      <c r="AL5" s="1037"/>
      <c r="AM5" s="1037"/>
      <c r="AN5" s="1037"/>
      <c r="AO5" s="1038"/>
      <c r="AP5" s="1036" t="s">
        <v>351</v>
      </c>
      <c r="AQ5" s="1037"/>
      <c r="AR5" s="1037"/>
      <c r="AS5" s="1037"/>
      <c r="AT5" s="1038"/>
      <c r="AU5" s="1036" t="s">
        <v>352</v>
      </c>
      <c r="AV5" s="1037"/>
      <c r="AW5" s="1037"/>
      <c r="AX5" s="1037"/>
      <c r="AY5" s="1052"/>
      <c r="AZ5" s="245"/>
      <c r="BA5" s="245"/>
      <c r="BB5" s="245"/>
      <c r="BC5" s="245"/>
      <c r="BD5" s="245"/>
      <c r="BE5" s="246"/>
      <c r="BF5" s="246"/>
      <c r="BG5" s="246"/>
      <c r="BH5" s="246"/>
      <c r="BI5" s="246"/>
      <c r="BJ5" s="246"/>
      <c r="BK5" s="246"/>
      <c r="BL5" s="246"/>
      <c r="BM5" s="246"/>
      <c r="BN5" s="246"/>
      <c r="BO5" s="246"/>
      <c r="BP5" s="246"/>
      <c r="BQ5" s="1030" t="s">
        <v>353</v>
      </c>
      <c r="BR5" s="1031"/>
      <c r="BS5" s="1031"/>
      <c r="BT5" s="1031"/>
      <c r="BU5" s="1031"/>
      <c r="BV5" s="1031"/>
      <c r="BW5" s="1031"/>
      <c r="BX5" s="1031"/>
      <c r="BY5" s="1031"/>
      <c r="BZ5" s="1031"/>
      <c r="CA5" s="1031"/>
      <c r="CB5" s="1031"/>
      <c r="CC5" s="1031"/>
      <c r="CD5" s="1031"/>
      <c r="CE5" s="1031"/>
      <c r="CF5" s="1031"/>
      <c r="CG5" s="1032"/>
      <c r="CH5" s="1036" t="s">
        <v>354</v>
      </c>
      <c r="CI5" s="1037"/>
      <c r="CJ5" s="1037"/>
      <c r="CK5" s="1037"/>
      <c r="CL5" s="1038"/>
      <c r="CM5" s="1036" t="s">
        <v>355</v>
      </c>
      <c r="CN5" s="1037"/>
      <c r="CO5" s="1037"/>
      <c r="CP5" s="1037"/>
      <c r="CQ5" s="1038"/>
      <c r="CR5" s="1036" t="s">
        <v>356</v>
      </c>
      <c r="CS5" s="1037"/>
      <c r="CT5" s="1037"/>
      <c r="CU5" s="1037"/>
      <c r="CV5" s="1038"/>
      <c r="CW5" s="1036" t="s">
        <v>357</v>
      </c>
      <c r="CX5" s="1037"/>
      <c r="CY5" s="1037"/>
      <c r="CZ5" s="1037"/>
      <c r="DA5" s="1038"/>
      <c r="DB5" s="1036" t="s">
        <v>358</v>
      </c>
      <c r="DC5" s="1037"/>
      <c r="DD5" s="1037"/>
      <c r="DE5" s="1037"/>
      <c r="DF5" s="1038"/>
      <c r="DG5" s="1148" t="s">
        <v>359</v>
      </c>
      <c r="DH5" s="1149"/>
      <c r="DI5" s="1149"/>
      <c r="DJ5" s="1149"/>
      <c r="DK5" s="1150"/>
      <c r="DL5" s="1148" t="s">
        <v>360</v>
      </c>
      <c r="DM5" s="1149"/>
      <c r="DN5" s="1149"/>
      <c r="DO5" s="1149"/>
      <c r="DP5" s="1150"/>
      <c r="DQ5" s="1036" t="s">
        <v>361</v>
      </c>
      <c r="DR5" s="1037"/>
      <c r="DS5" s="1037"/>
      <c r="DT5" s="1037"/>
      <c r="DU5" s="1038"/>
      <c r="DV5" s="1036" t="s">
        <v>352</v>
      </c>
      <c r="DW5" s="1037"/>
      <c r="DX5" s="1037"/>
      <c r="DY5" s="1037"/>
      <c r="DZ5" s="1052"/>
      <c r="EA5" s="243"/>
    </row>
    <row r="6" spans="1:131" s="244" customFormat="1" ht="26.25" customHeight="1" thickBot="1" x14ac:dyDescent="0.2">
      <c r="A6" s="1033"/>
      <c r="B6" s="1034"/>
      <c r="C6" s="1034"/>
      <c r="D6" s="1034"/>
      <c r="E6" s="1034"/>
      <c r="F6" s="1034"/>
      <c r="G6" s="1034"/>
      <c r="H6" s="1034"/>
      <c r="I6" s="1034"/>
      <c r="J6" s="1034"/>
      <c r="K6" s="1034"/>
      <c r="L6" s="1034"/>
      <c r="M6" s="1034"/>
      <c r="N6" s="1034"/>
      <c r="O6" s="1034"/>
      <c r="P6" s="1035"/>
      <c r="Q6" s="1039"/>
      <c r="R6" s="1040"/>
      <c r="S6" s="1040"/>
      <c r="T6" s="1040"/>
      <c r="U6" s="1041"/>
      <c r="V6" s="1039"/>
      <c r="W6" s="1040"/>
      <c r="X6" s="1040"/>
      <c r="Y6" s="1040"/>
      <c r="Z6" s="1041"/>
      <c r="AA6" s="1039"/>
      <c r="AB6" s="1040"/>
      <c r="AC6" s="1040"/>
      <c r="AD6" s="1040"/>
      <c r="AE6" s="1040"/>
      <c r="AF6" s="1164"/>
      <c r="AG6" s="1040"/>
      <c r="AH6" s="1040"/>
      <c r="AI6" s="1040"/>
      <c r="AJ6" s="1053"/>
      <c r="AK6" s="1040"/>
      <c r="AL6" s="1040"/>
      <c r="AM6" s="1040"/>
      <c r="AN6" s="1040"/>
      <c r="AO6" s="1041"/>
      <c r="AP6" s="1039"/>
      <c r="AQ6" s="1040"/>
      <c r="AR6" s="1040"/>
      <c r="AS6" s="1040"/>
      <c r="AT6" s="1041"/>
      <c r="AU6" s="1039"/>
      <c r="AV6" s="1040"/>
      <c r="AW6" s="1040"/>
      <c r="AX6" s="1040"/>
      <c r="AY6" s="1053"/>
      <c r="AZ6" s="241"/>
      <c r="BA6" s="241"/>
      <c r="BB6" s="241"/>
      <c r="BC6" s="241"/>
      <c r="BD6" s="241"/>
      <c r="BE6" s="242"/>
      <c r="BF6" s="242"/>
      <c r="BG6" s="242"/>
      <c r="BH6" s="242"/>
      <c r="BI6" s="242"/>
      <c r="BJ6" s="242"/>
      <c r="BK6" s="242"/>
      <c r="BL6" s="242"/>
      <c r="BM6" s="242"/>
      <c r="BN6" s="242"/>
      <c r="BO6" s="242"/>
      <c r="BP6" s="242"/>
      <c r="BQ6" s="1033"/>
      <c r="BR6" s="1034"/>
      <c r="BS6" s="1034"/>
      <c r="BT6" s="1034"/>
      <c r="BU6" s="1034"/>
      <c r="BV6" s="1034"/>
      <c r="BW6" s="1034"/>
      <c r="BX6" s="1034"/>
      <c r="BY6" s="1034"/>
      <c r="BZ6" s="1034"/>
      <c r="CA6" s="1034"/>
      <c r="CB6" s="1034"/>
      <c r="CC6" s="1034"/>
      <c r="CD6" s="1034"/>
      <c r="CE6" s="1034"/>
      <c r="CF6" s="1034"/>
      <c r="CG6" s="1035"/>
      <c r="CH6" s="1039"/>
      <c r="CI6" s="1040"/>
      <c r="CJ6" s="1040"/>
      <c r="CK6" s="1040"/>
      <c r="CL6" s="1041"/>
      <c r="CM6" s="1039"/>
      <c r="CN6" s="1040"/>
      <c r="CO6" s="1040"/>
      <c r="CP6" s="1040"/>
      <c r="CQ6" s="1041"/>
      <c r="CR6" s="1039"/>
      <c r="CS6" s="1040"/>
      <c r="CT6" s="1040"/>
      <c r="CU6" s="1040"/>
      <c r="CV6" s="1041"/>
      <c r="CW6" s="1039"/>
      <c r="CX6" s="1040"/>
      <c r="CY6" s="1040"/>
      <c r="CZ6" s="1040"/>
      <c r="DA6" s="1041"/>
      <c r="DB6" s="1039"/>
      <c r="DC6" s="1040"/>
      <c r="DD6" s="1040"/>
      <c r="DE6" s="1040"/>
      <c r="DF6" s="1041"/>
      <c r="DG6" s="1151"/>
      <c r="DH6" s="1152"/>
      <c r="DI6" s="1152"/>
      <c r="DJ6" s="1152"/>
      <c r="DK6" s="1153"/>
      <c r="DL6" s="1151"/>
      <c r="DM6" s="1152"/>
      <c r="DN6" s="1152"/>
      <c r="DO6" s="1152"/>
      <c r="DP6" s="1153"/>
      <c r="DQ6" s="1039"/>
      <c r="DR6" s="1040"/>
      <c r="DS6" s="1040"/>
      <c r="DT6" s="1040"/>
      <c r="DU6" s="1041"/>
      <c r="DV6" s="1039"/>
      <c r="DW6" s="1040"/>
      <c r="DX6" s="1040"/>
      <c r="DY6" s="1040"/>
      <c r="DZ6" s="1053"/>
      <c r="EA6" s="243"/>
    </row>
    <row r="7" spans="1:131" s="244" customFormat="1" ht="26.25" customHeight="1" thickTop="1" x14ac:dyDescent="0.15">
      <c r="A7" s="247">
        <v>1</v>
      </c>
      <c r="B7" s="1091" t="s">
        <v>362</v>
      </c>
      <c r="C7" s="1092"/>
      <c r="D7" s="1092"/>
      <c r="E7" s="1092"/>
      <c r="F7" s="1092"/>
      <c r="G7" s="1092"/>
      <c r="H7" s="1092"/>
      <c r="I7" s="1092"/>
      <c r="J7" s="1092"/>
      <c r="K7" s="1092"/>
      <c r="L7" s="1092"/>
      <c r="M7" s="1092"/>
      <c r="N7" s="1092"/>
      <c r="O7" s="1092"/>
      <c r="P7" s="1093"/>
      <c r="Q7" s="1154">
        <v>521073</v>
      </c>
      <c r="R7" s="1155"/>
      <c r="S7" s="1155"/>
      <c r="T7" s="1155"/>
      <c r="U7" s="1155"/>
      <c r="V7" s="1155">
        <v>507313</v>
      </c>
      <c r="W7" s="1155"/>
      <c r="X7" s="1155"/>
      <c r="Y7" s="1155"/>
      <c r="Z7" s="1155"/>
      <c r="AA7" s="1155">
        <v>13760</v>
      </c>
      <c r="AB7" s="1155"/>
      <c r="AC7" s="1155"/>
      <c r="AD7" s="1155"/>
      <c r="AE7" s="1156"/>
      <c r="AF7" s="1157">
        <v>9578</v>
      </c>
      <c r="AG7" s="1158"/>
      <c r="AH7" s="1158"/>
      <c r="AI7" s="1158"/>
      <c r="AJ7" s="1159"/>
      <c r="AK7" s="1141">
        <v>16024</v>
      </c>
      <c r="AL7" s="1142"/>
      <c r="AM7" s="1142"/>
      <c r="AN7" s="1142"/>
      <c r="AO7" s="1142"/>
      <c r="AP7" s="1142">
        <v>850210</v>
      </c>
      <c r="AQ7" s="1142"/>
      <c r="AR7" s="1142"/>
      <c r="AS7" s="1142"/>
      <c r="AT7" s="1142"/>
      <c r="AU7" s="1143"/>
      <c r="AV7" s="1143"/>
      <c r="AW7" s="1143"/>
      <c r="AX7" s="1143"/>
      <c r="AY7" s="1144"/>
      <c r="AZ7" s="241"/>
      <c r="BA7" s="241"/>
      <c r="BB7" s="241"/>
      <c r="BC7" s="241"/>
      <c r="BD7" s="241"/>
      <c r="BE7" s="242"/>
      <c r="BF7" s="242"/>
      <c r="BG7" s="242"/>
      <c r="BH7" s="242"/>
      <c r="BI7" s="242"/>
      <c r="BJ7" s="242"/>
      <c r="BK7" s="242"/>
      <c r="BL7" s="242"/>
      <c r="BM7" s="242"/>
      <c r="BN7" s="242"/>
      <c r="BO7" s="242"/>
      <c r="BP7" s="242"/>
      <c r="BQ7" s="248">
        <v>1</v>
      </c>
      <c r="BR7" s="249"/>
      <c r="BS7" s="1145" t="s">
        <v>561</v>
      </c>
      <c r="BT7" s="1146" t="s">
        <v>561</v>
      </c>
      <c r="BU7" s="1146" t="s">
        <v>561</v>
      </c>
      <c r="BV7" s="1146" t="s">
        <v>561</v>
      </c>
      <c r="BW7" s="1146" t="s">
        <v>561</v>
      </c>
      <c r="BX7" s="1146" t="s">
        <v>561</v>
      </c>
      <c r="BY7" s="1146" t="s">
        <v>561</v>
      </c>
      <c r="BZ7" s="1146" t="s">
        <v>561</v>
      </c>
      <c r="CA7" s="1146" t="s">
        <v>561</v>
      </c>
      <c r="CB7" s="1146" t="s">
        <v>561</v>
      </c>
      <c r="CC7" s="1146" t="s">
        <v>561</v>
      </c>
      <c r="CD7" s="1146" t="s">
        <v>561</v>
      </c>
      <c r="CE7" s="1146" t="s">
        <v>561</v>
      </c>
      <c r="CF7" s="1146" t="s">
        <v>561</v>
      </c>
      <c r="CG7" s="1147" t="s">
        <v>561</v>
      </c>
      <c r="CH7" s="1138">
        <v>-83</v>
      </c>
      <c r="CI7" s="1139"/>
      <c r="CJ7" s="1139"/>
      <c r="CK7" s="1139"/>
      <c r="CL7" s="1140"/>
      <c r="CM7" s="1138">
        <v>1710</v>
      </c>
      <c r="CN7" s="1139"/>
      <c r="CO7" s="1139"/>
      <c r="CP7" s="1139"/>
      <c r="CQ7" s="1140"/>
      <c r="CR7" s="1138">
        <v>129</v>
      </c>
      <c r="CS7" s="1139"/>
      <c r="CT7" s="1139"/>
      <c r="CU7" s="1139"/>
      <c r="CV7" s="1140"/>
      <c r="CW7" s="1024">
        <v>0</v>
      </c>
      <c r="CX7" s="1025"/>
      <c r="CY7" s="1025"/>
      <c r="CZ7" s="1025"/>
      <c r="DA7" s="1026"/>
      <c r="DB7" s="1024">
        <v>0</v>
      </c>
      <c r="DC7" s="1025"/>
      <c r="DD7" s="1025"/>
      <c r="DE7" s="1025"/>
      <c r="DF7" s="1026"/>
      <c r="DG7" s="1024">
        <v>0</v>
      </c>
      <c r="DH7" s="1025"/>
      <c r="DI7" s="1025"/>
      <c r="DJ7" s="1025"/>
      <c r="DK7" s="1026"/>
      <c r="DL7" s="1024">
        <v>0</v>
      </c>
      <c r="DM7" s="1025"/>
      <c r="DN7" s="1025"/>
      <c r="DO7" s="1025"/>
      <c r="DP7" s="1026"/>
      <c r="DQ7" s="1024">
        <v>0</v>
      </c>
      <c r="DR7" s="1025"/>
      <c r="DS7" s="1025"/>
      <c r="DT7" s="1025"/>
      <c r="DU7" s="1026"/>
      <c r="DV7" s="1165"/>
      <c r="DW7" s="1166"/>
      <c r="DX7" s="1166"/>
      <c r="DY7" s="1166"/>
      <c r="DZ7" s="1167"/>
      <c r="EA7" s="243"/>
    </row>
    <row r="8" spans="1:131" s="244" customFormat="1" ht="26.25" customHeight="1" x14ac:dyDescent="0.15">
      <c r="A8" s="250">
        <v>2</v>
      </c>
      <c r="B8" s="1078" t="s">
        <v>363</v>
      </c>
      <c r="C8" s="1079"/>
      <c r="D8" s="1079"/>
      <c r="E8" s="1079"/>
      <c r="F8" s="1079"/>
      <c r="G8" s="1079"/>
      <c r="H8" s="1079"/>
      <c r="I8" s="1079"/>
      <c r="J8" s="1079"/>
      <c r="K8" s="1079"/>
      <c r="L8" s="1079"/>
      <c r="M8" s="1079"/>
      <c r="N8" s="1079"/>
      <c r="O8" s="1079"/>
      <c r="P8" s="1080"/>
      <c r="Q8" s="1085">
        <v>177</v>
      </c>
      <c r="R8" s="1082"/>
      <c r="S8" s="1082"/>
      <c r="T8" s="1082"/>
      <c r="U8" s="1082"/>
      <c r="V8" s="1082">
        <v>32</v>
      </c>
      <c r="W8" s="1082"/>
      <c r="X8" s="1082"/>
      <c r="Y8" s="1082"/>
      <c r="Z8" s="1082"/>
      <c r="AA8" s="1082">
        <v>145</v>
      </c>
      <c r="AB8" s="1082"/>
      <c r="AC8" s="1082"/>
      <c r="AD8" s="1082"/>
      <c r="AE8" s="1086"/>
      <c r="AF8" s="1133" t="s">
        <v>119</v>
      </c>
      <c r="AG8" s="1134"/>
      <c r="AH8" s="1134"/>
      <c r="AI8" s="1134"/>
      <c r="AJ8" s="1135"/>
      <c r="AK8" s="1136">
        <v>5</v>
      </c>
      <c r="AL8" s="1137"/>
      <c r="AM8" s="1137"/>
      <c r="AN8" s="1137"/>
      <c r="AO8" s="1137"/>
      <c r="AP8" s="1137">
        <v>274</v>
      </c>
      <c r="AQ8" s="1137"/>
      <c r="AR8" s="1137"/>
      <c r="AS8" s="1137"/>
      <c r="AT8" s="1137"/>
      <c r="AU8" s="1131"/>
      <c r="AV8" s="1131"/>
      <c r="AW8" s="1131"/>
      <c r="AX8" s="1131"/>
      <c r="AY8" s="1132"/>
      <c r="AZ8" s="241"/>
      <c r="BA8" s="241"/>
      <c r="BB8" s="241"/>
      <c r="BC8" s="241"/>
      <c r="BD8" s="241"/>
      <c r="BE8" s="242"/>
      <c r="BF8" s="242"/>
      <c r="BG8" s="242"/>
      <c r="BH8" s="242"/>
      <c r="BI8" s="242"/>
      <c r="BJ8" s="242"/>
      <c r="BK8" s="242"/>
      <c r="BL8" s="242"/>
      <c r="BM8" s="242"/>
      <c r="BN8" s="242"/>
      <c r="BO8" s="242"/>
      <c r="BP8" s="242"/>
      <c r="BQ8" s="251">
        <v>2</v>
      </c>
      <c r="BR8" s="252"/>
      <c r="BS8" s="1049" t="s">
        <v>562</v>
      </c>
      <c r="BT8" s="1050" t="s">
        <v>562</v>
      </c>
      <c r="BU8" s="1050" t="s">
        <v>562</v>
      </c>
      <c r="BV8" s="1050" t="s">
        <v>562</v>
      </c>
      <c r="BW8" s="1050" t="s">
        <v>562</v>
      </c>
      <c r="BX8" s="1050" t="s">
        <v>562</v>
      </c>
      <c r="BY8" s="1050" t="s">
        <v>562</v>
      </c>
      <c r="BZ8" s="1050" t="s">
        <v>562</v>
      </c>
      <c r="CA8" s="1050" t="s">
        <v>562</v>
      </c>
      <c r="CB8" s="1050" t="s">
        <v>562</v>
      </c>
      <c r="CC8" s="1050" t="s">
        <v>562</v>
      </c>
      <c r="CD8" s="1050" t="s">
        <v>562</v>
      </c>
      <c r="CE8" s="1050" t="s">
        <v>562</v>
      </c>
      <c r="CF8" s="1050" t="s">
        <v>562</v>
      </c>
      <c r="CG8" s="1051" t="s">
        <v>562</v>
      </c>
      <c r="CH8" s="1024">
        <v>0</v>
      </c>
      <c r="CI8" s="1025"/>
      <c r="CJ8" s="1025"/>
      <c r="CK8" s="1025"/>
      <c r="CL8" s="1026"/>
      <c r="CM8" s="1024">
        <v>306</v>
      </c>
      <c r="CN8" s="1025"/>
      <c r="CO8" s="1025"/>
      <c r="CP8" s="1025"/>
      <c r="CQ8" s="1026"/>
      <c r="CR8" s="1024">
        <v>265</v>
      </c>
      <c r="CS8" s="1025"/>
      <c r="CT8" s="1025"/>
      <c r="CU8" s="1025"/>
      <c r="CV8" s="1026"/>
      <c r="CW8" s="1024">
        <v>0</v>
      </c>
      <c r="CX8" s="1025"/>
      <c r="CY8" s="1025"/>
      <c r="CZ8" s="1025"/>
      <c r="DA8" s="1026"/>
      <c r="DB8" s="1024">
        <v>0</v>
      </c>
      <c r="DC8" s="1025"/>
      <c r="DD8" s="1025"/>
      <c r="DE8" s="1025"/>
      <c r="DF8" s="1026"/>
      <c r="DG8" s="1024">
        <v>0</v>
      </c>
      <c r="DH8" s="1025"/>
      <c r="DI8" s="1025"/>
      <c r="DJ8" s="1025"/>
      <c r="DK8" s="1026"/>
      <c r="DL8" s="1024">
        <v>0</v>
      </c>
      <c r="DM8" s="1025"/>
      <c r="DN8" s="1025"/>
      <c r="DO8" s="1025"/>
      <c r="DP8" s="1026"/>
      <c r="DQ8" s="1024">
        <v>0</v>
      </c>
      <c r="DR8" s="1025"/>
      <c r="DS8" s="1025"/>
      <c r="DT8" s="1025"/>
      <c r="DU8" s="1026"/>
      <c r="DV8" s="1027"/>
      <c r="DW8" s="1028"/>
      <c r="DX8" s="1028"/>
      <c r="DY8" s="1028"/>
      <c r="DZ8" s="1029"/>
      <c r="EA8" s="243"/>
    </row>
    <row r="9" spans="1:131" s="244" customFormat="1" ht="26.25" customHeight="1" x14ac:dyDescent="0.15">
      <c r="A9" s="250">
        <v>3</v>
      </c>
      <c r="B9" s="1078" t="s">
        <v>364</v>
      </c>
      <c r="C9" s="1079"/>
      <c r="D9" s="1079"/>
      <c r="E9" s="1079"/>
      <c r="F9" s="1079"/>
      <c r="G9" s="1079"/>
      <c r="H9" s="1079"/>
      <c r="I9" s="1079"/>
      <c r="J9" s="1079"/>
      <c r="K9" s="1079"/>
      <c r="L9" s="1079"/>
      <c r="M9" s="1079"/>
      <c r="N9" s="1079"/>
      <c r="O9" s="1079"/>
      <c r="P9" s="1080"/>
      <c r="Q9" s="1085">
        <v>138</v>
      </c>
      <c r="R9" s="1082"/>
      <c r="S9" s="1082"/>
      <c r="T9" s="1082"/>
      <c r="U9" s="1082"/>
      <c r="V9" s="1082">
        <v>118</v>
      </c>
      <c r="W9" s="1082"/>
      <c r="X9" s="1082"/>
      <c r="Y9" s="1082"/>
      <c r="Z9" s="1082"/>
      <c r="AA9" s="1082">
        <v>20</v>
      </c>
      <c r="AB9" s="1082"/>
      <c r="AC9" s="1082"/>
      <c r="AD9" s="1082"/>
      <c r="AE9" s="1086"/>
      <c r="AF9" s="1133" t="s">
        <v>119</v>
      </c>
      <c r="AG9" s="1134"/>
      <c r="AH9" s="1134"/>
      <c r="AI9" s="1134"/>
      <c r="AJ9" s="1135"/>
      <c r="AK9" s="1136" t="s">
        <v>496</v>
      </c>
      <c r="AL9" s="1137"/>
      <c r="AM9" s="1137"/>
      <c r="AN9" s="1137"/>
      <c r="AO9" s="1137"/>
      <c r="AP9" s="1137">
        <v>10329</v>
      </c>
      <c r="AQ9" s="1137"/>
      <c r="AR9" s="1137"/>
      <c r="AS9" s="1137"/>
      <c r="AT9" s="1137"/>
      <c r="AU9" s="1131"/>
      <c r="AV9" s="1131"/>
      <c r="AW9" s="1131"/>
      <c r="AX9" s="1131"/>
      <c r="AY9" s="1132"/>
      <c r="AZ9" s="241"/>
      <c r="BA9" s="241"/>
      <c r="BB9" s="241"/>
      <c r="BC9" s="241"/>
      <c r="BD9" s="241"/>
      <c r="BE9" s="242"/>
      <c r="BF9" s="242"/>
      <c r="BG9" s="242"/>
      <c r="BH9" s="242"/>
      <c r="BI9" s="242"/>
      <c r="BJ9" s="242"/>
      <c r="BK9" s="242"/>
      <c r="BL9" s="242"/>
      <c r="BM9" s="242"/>
      <c r="BN9" s="242"/>
      <c r="BO9" s="242"/>
      <c r="BP9" s="242"/>
      <c r="BQ9" s="251">
        <v>3</v>
      </c>
      <c r="BR9" s="252"/>
      <c r="BS9" s="1049" t="s">
        <v>563</v>
      </c>
      <c r="BT9" s="1050" t="s">
        <v>563</v>
      </c>
      <c r="BU9" s="1050" t="s">
        <v>563</v>
      </c>
      <c r="BV9" s="1050" t="s">
        <v>563</v>
      </c>
      <c r="BW9" s="1050" t="s">
        <v>563</v>
      </c>
      <c r="BX9" s="1050" t="s">
        <v>563</v>
      </c>
      <c r="BY9" s="1050" t="s">
        <v>563</v>
      </c>
      <c r="BZ9" s="1050" t="s">
        <v>563</v>
      </c>
      <c r="CA9" s="1050" t="s">
        <v>563</v>
      </c>
      <c r="CB9" s="1050" t="s">
        <v>563</v>
      </c>
      <c r="CC9" s="1050" t="s">
        <v>563</v>
      </c>
      <c r="CD9" s="1050" t="s">
        <v>563</v>
      </c>
      <c r="CE9" s="1050" t="s">
        <v>563</v>
      </c>
      <c r="CF9" s="1050" t="s">
        <v>563</v>
      </c>
      <c r="CG9" s="1051" t="s">
        <v>563</v>
      </c>
      <c r="CH9" s="1024">
        <v>-1</v>
      </c>
      <c r="CI9" s="1025"/>
      <c r="CJ9" s="1025"/>
      <c r="CK9" s="1025"/>
      <c r="CL9" s="1026"/>
      <c r="CM9" s="1024">
        <v>606</v>
      </c>
      <c r="CN9" s="1025"/>
      <c r="CO9" s="1025"/>
      <c r="CP9" s="1025"/>
      <c r="CQ9" s="1026"/>
      <c r="CR9" s="1024">
        <v>520</v>
      </c>
      <c r="CS9" s="1025"/>
      <c r="CT9" s="1025"/>
      <c r="CU9" s="1025"/>
      <c r="CV9" s="1026"/>
      <c r="CW9" s="1024">
        <v>0</v>
      </c>
      <c r="CX9" s="1025"/>
      <c r="CY9" s="1025"/>
      <c r="CZ9" s="1025"/>
      <c r="DA9" s="1026"/>
      <c r="DB9" s="1024">
        <v>0</v>
      </c>
      <c r="DC9" s="1025"/>
      <c r="DD9" s="1025"/>
      <c r="DE9" s="1025"/>
      <c r="DF9" s="1026"/>
      <c r="DG9" s="1024">
        <v>0</v>
      </c>
      <c r="DH9" s="1025"/>
      <c r="DI9" s="1025"/>
      <c r="DJ9" s="1025"/>
      <c r="DK9" s="1026"/>
      <c r="DL9" s="1024">
        <v>0</v>
      </c>
      <c r="DM9" s="1025"/>
      <c r="DN9" s="1025"/>
      <c r="DO9" s="1025"/>
      <c r="DP9" s="1026"/>
      <c r="DQ9" s="1024">
        <v>0</v>
      </c>
      <c r="DR9" s="1025"/>
      <c r="DS9" s="1025"/>
      <c r="DT9" s="1025"/>
      <c r="DU9" s="1026"/>
      <c r="DV9" s="1027"/>
      <c r="DW9" s="1028"/>
      <c r="DX9" s="1028"/>
      <c r="DY9" s="1028"/>
      <c r="DZ9" s="1029"/>
      <c r="EA9" s="243"/>
    </row>
    <row r="10" spans="1:131" s="244" customFormat="1" ht="26.25" customHeight="1" x14ac:dyDescent="0.15">
      <c r="A10" s="250">
        <v>4</v>
      </c>
      <c r="B10" s="1078" t="s">
        <v>365</v>
      </c>
      <c r="C10" s="1079"/>
      <c r="D10" s="1079"/>
      <c r="E10" s="1079"/>
      <c r="F10" s="1079"/>
      <c r="G10" s="1079"/>
      <c r="H10" s="1079"/>
      <c r="I10" s="1079"/>
      <c r="J10" s="1079"/>
      <c r="K10" s="1079"/>
      <c r="L10" s="1079"/>
      <c r="M10" s="1079"/>
      <c r="N10" s="1079"/>
      <c r="O10" s="1079"/>
      <c r="P10" s="1080"/>
      <c r="Q10" s="1085">
        <v>94624</v>
      </c>
      <c r="R10" s="1082"/>
      <c r="S10" s="1082"/>
      <c r="T10" s="1082"/>
      <c r="U10" s="1082"/>
      <c r="V10" s="1082">
        <v>94618</v>
      </c>
      <c r="W10" s="1082"/>
      <c r="X10" s="1082"/>
      <c r="Y10" s="1082"/>
      <c r="Z10" s="1082"/>
      <c r="AA10" s="1082">
        <v>6</v>
      </c>
      <c r="AB10" s="1082"/>
      <c r="AC10" s="1082"/>
      <c r="AD10" s="1082"/>
      <c r="AE10" s="1086"/>
      <c r="AF10" s="1133">
        <v>6</v>
      </c>
      <c r="AG10" s="1134"/>
      <c r="AH10" s="1134"/>
      <c r="AI10" s="1134"/>
      <c r="AJ10" s="1135"/>
      <c r="AK10" s="1136">
        <v>146</v>
      </c>
      <c r="AL10" s="1137"/>
      <c r="AM10" s="1137"/>
      <c r="AN10" s="1137"/>
      <c r="AO10" s="1137"/>
      <c r="AP10" s="1137" t="s">
        <v>496</v>
      </c>
      <c r="AQ10" s="1137"/>
      <c r="AR10" s="1137"/>
      <c r="AS10" s="1137"/>
      <c r="AT10" s="1137"/>
      <c r="AU10" s="1131"/>
      <c r="AV10" s="1131"/>
      <c r="AW10" s="1131"/>
      <c r="AX10" s="1131"/>
      <c r="AY10" s="1132"/>
      <c r="AZ10" s="241"/>
      <c r="BA10" s="241"/>
      <c r="BB10" s="241"/>
      <c r="BC10" s="241"/>
      <c r="BD10" s="241"/>
      <c r="BE10" s="242"/>
      <c r="BF10" s="242"/>
      <c r="BG10" s="242"/>
      <c r="BH10" s="242"/>
      <c r="BI10" s="242"/>
      <c r="BJ10" s="242"/>
      <c r="BK10" s="242"/>
      <c r="BL10" s="242"/>
      <c r="BM10" s="242"/>
      <c r="BN10" s="242"/>
      <c r="BO10" s="242"/>
      <c r="BP10" s="242"/>
      <c r="BQ10" s="251">
        <v>4</v>
      </c>
      <c r="BR10" s="252"/>
      <c r="BS10" s="1049" t="s">
        <v>564</v>
      </c>
      <c r="BT10" s="1050" t="s">
        <v>564</v>
      </c>
      <c r="BU10" s="1050" t="s">
        <v>564</v>
      </c>
      <c r="BV10" s="1050" t="s">
        <v>564</v>
      </c>
      <c r="BW10" s="1050" t="s">
        <v>564</v>
      </c>
      <c r="BX10" s="1050" t="s">
        <v>564</v>
      </c>
      <c r="BY10" s="1050" t="s">
        <v>564</v>
      </c>
      <c r="BZ10" s="1050" t="s">
        <v>564</v>
      </c>
      <c r="CA10" s="1050" t="s">
        <v>564</v>
      </c>
      <c r="CB10" s="1050" t="s">
        <v>564</v>
      </c>
      <c r="CC10" s="1050" t="s">
        <v>564</v>
      </c>
      <c r="CD10" s="1050" t="s">
        <v>564</v>
      </c>
      <c r="CE10" s="1050" t="s">
        <v>564</v>
      </c>
      <c r="CF10" s="1050" t="s">
        <v>564</v>
      </c>
      <c r="CG10" s="1051" t="s">
        <v>564</v>
      </c>
      <c r="CH10" s="1024">
        <v>0</v>
      </c>
      <c r="CI10" s="1025"/>
      <c r="CJ10" s="1025"/>
      <c r="CK10" s="1025"/>
      <c r="CL10" s="1026"/>
      <c r="CM10" s="1024">
        <v>498</v>
      </c>
      <c r="CN10" s="1025"/>
      <c r="CO10" s="1025"/>
      <c r="CP10" s="1025"/>
      <c r="CQ10" s="1026"/>
      <c r="CR10" s="1024">
        <v>490</v>
      </c>
      <c r="CS10" s="1025"/>
      <c r="CT10" s="1025"/>
      <c r="CU10" s="1025"/>
      <c r="CV10" s="1026"/>
      <c r="CW10" s="1024">
        <v>0</v>
      </c>
      <c r="CX10" s="1025"/>
      <c r="CY10" s="1025"/>
      <c r="CZ10" s="1025"/>
      <c r="DA10" s="1026"/>
      <c r="DB10" s="1024">
        <v>0</v>
      </c>
      <c r="DC10" s="1025"/>
      <c r="DD10" s="1025"/>
      <c r="DE10" s="1025"/>
      <c r="DF10" s="1026"/>
      <c r="DG10" s="1024">
        <v>0</v>
      </c>
      <c r="DH10" s="1025"/>
      <c r="DI10" s="1025"/>
      <c r="DJ10" s="1025"/>
      <c r="DK10" s="1026"/>
      <c r="DL10" s="1024">
        <v>0</v>
      </c>
      <c r="DM10" s="1025"/>
      <c r="DN10" s="1025"/>
      <c r="DO10" s="1025"/>
      <c r="DP10" s="1026"/>
      <c r="DQ10" s="1024">
        <v>0</v>
      </c>
      <c r="DR10" s="1025"/>
      <c r="DS10" s="1025"/>
      <c r="DT10" s="1025"/>
      <c r="DU10" s="1026"/>
      <c r="DV10" s="1027"/>
      <c r="DW10" s="1028"/>
      <c r="DX10" s="1028"/>
      <c r="DY10" s="1028"/>
      <c r="DZ10" s="1029"/>
      <c r="EA10" s="243"/>
    </row>
    <row r="11" spans="1:131" s="244" customFormat="1" ht="26.25" customHeight="1" x14ac:dyDescent="0.15">
      <c r="A11" s="250">
        <v>5</v>
      </c>
      <c r="B11" s="1078" t="s">
        <v>366</v>
      </c>
      <c r="C11" s="1079"/>
      <c r="D11" s="1079"/>
      <c r="E11" s="1079"/>
      <c r="F11" s="1079"/>
      <c r="G11" s="1079"/>
      <c r="H11" s="1079"/>
      <c r="I11" s="1079"/>
      <c r="J11" s="1079"/>
      <c r="K11" s="1079"/>
      <c r="L11" s="1079"/>
      <c r="M11" s="1079"/>
      <c r="N11" s="1079"/>
      <c r="O11" s="1079"/>
      <c r="P11" s="1080"/>
      <c r="Q11" s="1085">
        <v>2750</v>
      </c>
      <c r="R11" s="1082"/>
      <c r="S11" s="1082"/>
      <c r="T11" s="1082"/>
      <c r="U11" s="1082"/>
      <c r="V11" s="1082">
        <v>2569</v>
      </c>
      <c r="W11" s="1082"/>
      <c r="X11" s="1082"/>
      <c r="Y11" s="1082"/>
      <c r="Z11" s="1082"/>
      <c r="AA11" s="1082">
        <v>181</v>
      </c>
      <c r="AB11" s="1082"/>
      <c r="AC11" s="1082"/>
      <c r="AD11" s="1082"/>
      <c r="AE11" s="1086"/>
      <c r="AF11" s="1133">
        <v>181</v>
      </c>
      <c r="AG11" s="1134"/>
      <c r="AH11" s="1134"/>
      <c r="AI11" s="1134"/>
      <c r="AJ11" s="1135"/>
      <c r="AK11" s="1136" t="s">
        <v>496</v>
      </c>
      <c r="AL11" s="1137"/>
      <c r="AM11" s="1137"/>
      <c r="AN11" s="1137"/>
      <c r="AO11" s="1137"/>
      <c r="AP11" s="1137" t="s">
        <v>496</v>
      </c>
      <c r="AQ11" s="1137"/>
      <c r="AR11" s="1137"/>
      <c r="AS11" s="1137"/>
      <c r="AT11" s="1137"/>
      <c r="AU11" s="1131"/>
      <c r="AV11" s="1131"/>
      <c r="AW11" s="1131"/>
      <c r="AX11" s="1131"/>
      <c r="AY11" s="1132"/>
      <c r="AZ11" s="241"/>
      <c r="BA11" s="241"/>
      <c r="BB11" s="241"/>
      <c r="BC11" s="241"/>
      <c r="BD11" s="241"/>
      <c r="BE11" s="242"/>
      <c r="BF11" s="242"/>
      <c r="BG11" s="242"/>
      <c r="BH11" s="242"/>
      <c r="BI11" s="242"/>
      <c r="BJ11" s="242"/>
      <c r="BK11" s="242"/>
      <c r="BL11" s="242"/>
      <c r="BM11" s="242"/>
      <c r="BN11" s="242"/>
      <c r="BO11" s="242"/>
      <c r="BP11" s="242"/>
      <c r="BQ11" s="251">
        <v>5</v>
      </c>
      <c r="BR11" s="252"/>
      <c r="BS11" s="1049" t="s">
        <v>565</v>
      </c>
      <c r="BT11" s="1050" t="s">
        <v>565</v>
      </c>
      <c r="BU11" s="1050" t="s">
        <v>565</v>
      </c>
      <c r="BV11" s="1050" t="s">
        <v>565</v>
      </c>
      <c r="BW11" s="1050" t="s">
        <v>565</v>
      </c>
      <c r="BX11" s="1050" t="s">
        <v>565</v>
      </c>
      <c r="BY11" s="1050" t="s">
        <v>565</v>
      </c>
      <c r="BZ11" s="1050" t="s">
        <v>565</v>
      </c>
      <c r="CA11" s="1050" t="s">
        <v>565</v>
      </c>
      <c r="CB11" s="1050" t="s">
        <v>565</v>
      </c>
      <c r="CC11" s="1050" t="s">
        <v>565</v>
      </c>
      <c r="CD11" s="1050" t="s">
        <v>565</v>
      </c>
      <c r="CE11" s="1050" t="s">
        <v>565</v>
      </c>
      <c r="CF11" s="1050" t="s">
        <v>565</v>
      </c>
      <c r="CG11" s="1051" t="s">
        <v>565</v>
      </c>
      <c r="CH11" s="1024">
        <v>1</v>
      </c>
      <c r="CI11" s="1025"/>
      <c r="CJ11" s="1025"/>
      <c r="CK11" s="1025"/>
      <c r="CL11" s="1026"/>
      <c r="CM11" s="1024">
        <v>1521</v>
      </c>
      <c r="CN11" s="1025"/>
      <c r="CO11" s="1025"/>
      <c r="CP11" s="1025"/>
      <c r="CQ11" s="1026"/>
      <c r="CR11" s="1024">
        <v>1294</v>
      </c>
      <c r="CS11" s="1025"/>
      <c r="CT11" s="1025"/>
      <c r="CU11" s="1025"/>
      <c r="CV11" s="1026"/>
      <c r="CW11" s="1024">
        <v>0</v>
      </c>
      <c r="CX11" s="1025"/>
      <c r="CY11" s="1025"/>
      <c r="CZ11" s="1025"/>
      <c r="DA11" s="1026"/>
      <c r="DB11" s="1024">
        <v>0</v>
      </c>
      <c r="DC11" s="1025"/>
      <c r="DD11" s="1025"/>
      <c r="DE11" s="1025"/>
      <c r="DF11" s="1026"/>
      <c r="DG11" s="1024">
        <v>0</v>
      </c>
      <c r="DH11" s="1025"/>
      <c r="DI11" s="1025"/>
      <c r="DJ11" s="1025"/>
      <c r="DK11" s="1026"/>
      <c r="DL11" s="1024">
        <v>0</v>
      </c>
      <c r="DM11" s="1025"/>
      <c r="DN11" s="1025"/>
      <c r="DO11" s="1025"/>
      <c r="DP11" s="1026"/>
      <c r="DQ11" s="1024">
        <v>0</v>
      </c>
      <c r="DR11" s="1025"/>
      <c r="DS11" s="1025"/>
      <c r="DT11" s="1025"/>
      <c r="DU11" s="1026"/>
      <c r="DV11" s="1027"/>
      <c r="DW11" s="1028"/>
      <c r="DX11" s="1028"/>
      <c r="DY11" s="1028"/>
      <c r="DZ11" s="1029"/>
      <c r="EA11" s="243"/>
    </row>
    <row r="12" spans="1:131" s="244" customFormat="1" ht="26.25" customHeight="1" x14ac:dyDescent="0.15">
      <c r="A12" s="250">
        <v>6</v>
      </c>
      <c r="B12" s="1078" t="s">
        <v>367</v>
      </c>
      <c r="C12" s="1079"/>
      <c r="D12" s="1079"/>
      <c r="E12" s="1079"/>
      <c r="F12" s="1079"/>
      <c r="G12" s="1079"/>
      <c r="H12" s="1079"/>
      <c r="I12" s="1079"/>
      <c r="J12" s="1079"/>
      <c r="K12" s="1079"/>
      <c r="L12" s="1079"/>
      <c r="M12" s="1079"/>
      <c r="N12" s="1079"/>
      <c r="O12" s="1079"/>
      <c r="P12" s="1080"/>
      <c r="Q12" s="1085">
        <v>298</v>
      </c>
      <c r="R12" s="1082"/>
      <c r="S12" s="1082"/>
      <c r="T12" s="1082"/>
      <c r="U12" s="1082"/>
      <c r="V12" s="1082">
        <v>298</v>
      </c>
      <c r="W12" s="1082"/>
      <c r="X12" s="1082"/>
      <c r="Y12" s="1082"/>
      <c r="Z12" s="1082"/>
      <c r="AA12" s="1082" t="s">
        <v>496</v>
      </c>
      <c r="AB12" s="1082"/>
      <c r="AC12" s="1082"/>
      <c r="AD12" s="1082"/>
      <c r="AE12" s="1086"/>
      <c r="AF12" s="1133" t="s">
        <v>119</v>
      </c>
      <c r="AG12" s="1134"/>
      <c r="AH12" s="1134"/>
      <c r="AI12" s="1134"/>
      <c r="AJ12" s="1135"/>
      <c r="AK12" s="1136">
        <v>171</v>
      </c>
      <c r="AL12" s="1137"/>
      <c r="AM12" s="1137"/>
      <c r="AN12" s="1137"/>
      <c r="AO12" s="1137"/>
      <c r="AP12" s="1137" t="s">
        <v>496</v>
      </c>
      <c r="AQ12" s="1137"/>
      <c r="AR12" s="1137"/>
      <c r="AS12" s="1137"/>
      <c r="AT12" s="1137"/>
      <c r="AU12" s="1131"/>
      <c r="AV12" s="1131"/>
      <c r="AW12" s="1131"/>
      <c r="AX12" s="1131"/>
      <c r="AY12" s="1132"/>
      <c r="AZ12" s="241"/>
      <c r="BA12" s="241"/>
      <c r="BB12" s="241"/>
      <c r="BC12" s="241"/>
      <c r="BD12" s="241"/>
      <c r="BE12" s="242"/>
      <c r="BF12" s="242"/>
      <c r="BG12" s="242"/>
      <c r="BH12" s="242"/>
      <c r="BI12" s="242"/>
      <c r="BJ12" s="242"/>
      <c r="BK12" s="242"/>
      <c r="BL12" s="242"/>
      <c r="BM12" s="242"/>
      <c r="BN12" s="242"/>
      <c r="BO12" s="242"/>
      <c r="BP12" s="242"/>
      <c r="BQ12" s="251">
        <v>6</v>
      </c>
      <c r="BR12" s="252"/>
      <c r="BS12" s="1049" t="s">
        <v>566</v>
      </c>
      <c r="BT12" s="1050" t="s">
        <v>566</v>
      </c>
      <c r="BU12" s="1050" t="s">
        <v>566</v>
      </c>
      <c r="BV12" s="1050" t="s">
        <v>566</v>
      </c>
      <c r="BW12" s="1050" t="s">
        <v>566</v>
      </c>
      <c r="BX12" s="1050" t="s">
        <v>566</v>
      </c>
      <c r="BY12" s="1050" t="s">
        <v>566</v>
      </c>
      <c r="BZ12" s="1050" t="s">
        <v>566</v>
      </c>
      <c r="CA12" s="1050" t="s">
        <v>566</v>
      </c>
      <c r="CB12" s="1050" t="s">
        <v>566</v>
      </c>
      <c r="CC12" s="1050" t="s">
        <v>566</v>
      </c>
      <c r="CD12" s="1050" t="s">
        <v>566</v>
      </c>
      <c r="CE12" s="1050" t="s">
        <v>566</v>
      </c>
      <c r="CF12" s="1050" t="s">
        <v>566</v>
      </c>
      <c r="CG12" s="1051" t="s">
        <v>566</v>
      </c>
      <c r="CH12" s="1024">
        <v>0</v>
      </c>
      <c r="CI12" s="1025"/>
      <c r="CJ12" s="1025"/>
      <c r="CK12" s="1025"/>
      <c r="CL12" s="1026"/>
      <c r="CM12" s="1024">
        <v>19</v>
      </c>
      <c r="CN12" s="1025"/>
      <c r="CO12" s="1025"/>
      <c r="CP12" s="1025"/>
      <c r="CQ12" s="1026"/>
      <c r="CR12" s="1024">
        <v>10</v>
      </c>
      <c r="CS12" s="1025"/>
      <c r="CT12" s="1025"/>
      <c r="CU12" s="1025"/>
      <c r="CV12" s="1026"/>
      <c r="CW12" s="1024">
        <v>0</v>
      </c>
      <c r="CX12" s="1025"/>
      <c r="CY12" s="1025"/>
      <c r="CZ12" s="1025"/>
      <c r="DA12" s="1026"/>
      <c r="DB12" s="1024">
        <v>0</v>
      </c>
      <c r="DC12" s="1025"/>
      <c r="DD12" s="1025"/>
      <c r="DE12" s="1025"/>
      <c r="DF12" s="1026"/>
      <c r="DG12" s="1024">
        <v>0</v>
      </c>
      <c r="DH12" s="1025"/>
      <c r="DI12" s="1025"/>
      <c r="DJ12" s="1025"/>
      <c r="DK12" s="1026"/>
      <c r="DL12" s="1024">
        <v>0</v>
      </c>
      <c r="DM12" s="1025"/>
      <c r="DN12" s="1025"/>
      <c r="DO12" s="1025"/>
      <c r="DP12" s="1026"/>
      <c r="DQ12" s="1024">
        <v>0</v>
      </c>
      <c r="DR12" s="1025"/>
      <c r="DS12" s="1025"/>
      <c r="DT12" s="1025"/>
      <c r="DU12" s="1026"/>
      <c r="DV12" s="1027"/>
      <c r="DW12" s="1028"/>
      <c r="DX12" s="1028"/>
      <c r="DY12" s="1028"/>
      <c r="DZ12" s="1029"/>
      <c r="EA12" s="243"/>
    </row>
    <row r="13" spans="1:131" s="244" customFormat="1" ht="26.25" customHeight="1" x14ac:dyDescent="0.15">
      <c r="A13" s="250">
        <v>7</v>
      </c>
      <c r="B13" s="1078" t="s">
        <v>368</v>
      </c>
      <c r="C13" s="1079"/>
      <c r="D13" s="1079"/>
      <c r="E13" s="1079"/>
      <c r="F13" s="1079"/>
      <c r="G13" s="1079"/>
      <c r="H13" s="1079"/>
      <c r="I13" s="1079"/>
      <c r="J13" s="1079"/>
      <c r="K13" s="1079"/>
      <c r="L13" s="1079"/>
      <c r="M13" s="1079"/>
      <c r="N13" s="1079"/>
      <c r="O13" s="1079"/>
      <c r="P13" s="1080"/>
      <c r="Q13" s="1085">
        <v>943</v>
      </c>
      <c r="R13" s="1082"/>
      <c r="S13" s="1082"/>
      <c r="T13" s="1082"/>
      <c r="U13" s="1082"/>
      <c r="V13" s="1082">
        <v>943</v>
      </c>
      <c r="W13" s="1082"/>
      <c r="X13" s="1082"/>
      <c r="Y13" s="1082"/>
      <c r="Z13" s="1082"/>
      <c r="AA13" s="1082" t="s">
        <v>496</v>
      </c>
      <c r="AB13" s="1082"/>
      <c r="AC13" s="1082"/>
      <c r="AD13" s="1082"/>
      <c r="AE13" s="1086"/>
      <c r="AF13" s="1133" t="s">
        <v>119</v>
      </c>
      <c r="AG13" s="1134"/>
      <c r="AH13" s="1134"/>
      <c r="AI13" s="1134"/>
      <c r="AJ13" s="1135"/>
      <c r="AK13" s="1136">
        <v>365</v>
      </c>
      <c r="AL13" s="1137"/>
      <c r="AM13" s="1137"/>
      <c r="AN13" s="1137"/>
      <c r="AO13" s="1137"/>
      <c r="AP13" s="1137" t="s">
        <v>496</v>
      </c>
      <c r="AQ13" s="1137"/>
      <c r="AR13" s="1137"/>
      <c r="AS13" s="1137"/>
      <c r="AT13" s="1137"/>
      <c r="AU13" s="1131"/>
      <c r="AV13" s="1131"/>
      <c r="AW13" s="1131"/>
      <c r="AX13" s="1131"/>
      <c r="AY13" s="1132"/>
      <c r="AZ13" s="241"/>
      <c r="BA13" s="241"/>
      <c r="BB13" s="241"/>
      <c r="BC13" s="241"/>
      <c r="BD13" s="241"/>
      <c r="BE13" s="242"/>
      <c r="BF13" s="242"/>
      <c r="BG13" s="242"/>
      <c r="BH13" s="242"/>
      <c r="BI13" s="242"/>
      <c r="BJ13" s="242"/>
      <c r="BK13" s="242"/>
      <c r="BL13" s="242"/>
      <c r="BM13" s="242"/>
      <c r="BN13" s="242"/>
      <c r="BO13" s="242"/>
      <c r="BP13" s="242"/>
      <c r="BQ13" s="251">
        <v>7</v>
      </c>
      <c r="BR13" s="252"/>
      <c r="BS13" s="1049" t="s">
        <v>567</v>
      </c>
      <c r="BT13" s="1050" t="s">
        <v>567</v>
      </c>
      <c r="BU13" s="1050" t="s">
        <v>567</v>
      </c>
      <c r="BV13" s="1050" t="s">
        <v>567</v>
      </c>
      <c r="BW13" s="1050" t="s">
        <v>567</v>
      </c>
      <c r="BX13" s="1050" t="s">
        <v>567</v>
      </c>
      <c r="BY13" s="1050" t="s">
        <v>567</v>
      </c>
      <c r="BZ13" s="1050" t="s">
        <v>567</v>
      </c>
      <c r="CA13" s="1050" t="s">
        <v>567</v>
      </c>
      <c r="CB13" s="1050" t="s">
        <v>567</v>
      </c>
      <c r="CC13" s="1050" t="s">
        <v>567</v>
      </c>
      <c r="CD13" s="1050" t="s">
        <v>567</v>
      </c>
      <c r="CE13" s="1050" t="s">
        <v>567</v>
      </c>
      <c r="CF13" s="1050" t="s">
        <v>567</v>
      </c>
      <c r="CG13" s="1051" t="s">
        <v>567</v>
      </c>
      <c r="CH13" s="1024">
        <v>2</v>
      </c>
      <c r="CI13" s="1025"/>
      <c r="CJ13" s="1025"/>
      <c r="CK13" s="1025"/>
      <c r="CL13" s="1026"/>
      <c r="CM13" s="1024">
        <v>284</v>
      </c>
      <c r="CN13" s="1025"/>
      <c r="CO13" s="1025"/>
      <c r="CP13" s="1025"/>
      <c r="CQ13" s="1026"/>
      <c r="CR13" s="1024">
        <v>263</v>
      </c>
      <c r="CS13" s="1025"/>
      <c r="CT13" s="1025"/>
      <c r="CU13" s="1025"/>
      <c r="CV13" s="1026"/>
      <c r="CW13" s="1024">
        <v>0</v>
      </c>
      <c r="CX13" s="1025"/>
      <c r="CY13" s="1025"/>
      <c r="CZ13" s="1025"/>
      <c r="DA13" s="1026"/>
      <c r="DB13" s="1024">
        <v>0</v>
      </c>
      <c r="DC13" s="1025"/>
      <c r="DD13" s="1025"/>
      <c r="DE13" s="1025"/>
      <c r="DF13" s="1026"/>
      <c r="DG13" s="1024">
        <v>0</v>
      </c>
      <c r="DH13" s="1025"/>
      <c r="DI13" s="1025"/>
      <c r="DJ13" s="1025"/>
      <c r="DK13" s="1026"/>
      <c r="DL13" s="1024">
        <v>0</v>
      </c>
      <c r="DM13" s="1025"/>
      <c r="DN13" s="1025"/>
      <c r="DO13" s="1025"/>
      <c r="DP13" s="1026"/>
      <c r="DQ13" s="1024">
        <v>0</v>
      </c>
      <c r="DR13" s="1025"/>
      <c r="DS13" s="1025"/>
      <c r="DT13" s="1025"/>
      <c r="DU13" s="1026"/>
      <c r="DV13" s="1027"/>
      <c r="DW13" s="1028"/>
      <c r="DX13" s="1028"/>
      <c r="DY13" s="1028"/>
      <c r="DZ13" s="1029"/>
      <c r="EA13" s="243"/>
    </row>
    <row r="14" spans="1:131" s="244" customFormat="1" ht="26.25" customHeight="1" x14ac:dyDescent="0.15">
      <c r="A14" s="250">
        <v>8</v>
      </c>
      <c r="B14" s="1078" t="s">
        <v>369</v>
      </c>
      <c r="C14" s="1079"/>
      <c r="D14" s="1079"/>
      <c r="E14" s="1079"/>
      <c r="F14" s="1079"/>
      <c r="G14" s="1079"/>
      <c r="H14" s="1079"/>
      <c r="I14" s="1079"/>
      <c r="J14" s="1079"/>
      <c r="K14" s="1079"/>
      <c r="L14" s="1079"/>
      <c r="M14" s="1079"/>
      <c r="N14" s="1079"/>
      <c r="O14" s="1079"/>
      <c r="P14" s="1080"/>
      <c r="Q14" s="1085">
        <v>46</v>
      </c>
      <c r="R14" s="1082"/>
      <c r="S14" s="1082"/>
      <c r="T14" s="1082"/>
      <c r="U14" s="1082"/>
      <c r="V14" s="1082">
        <v>0</v>
      </c>
      <c r="W14" s="1082"/>
      <c r="X14" s="1082"/>
      <c r="Y14" s="1082"/>
      <c r="Z14" s="1082"/>
      <c r="AA14" s="1082">
        <v>46</v>
      </c>
      <c r="AB14" s="1082"/>
      <c r="AC14" s="1082"/>
      <c r="AD14" s="1082"/>
      <c r="AE14" s="1086"/>
      <c r="AF14" s="1133" t="s">
        <v>119</v>
      </c>
      <c r="AG14" s="1134"/>
      <c r="AH14" s="1134"/>
      <c r="AI14" s="1134"/>
      <c r="AJ14" s="1135"/>
      <c r="AK14" s="1136">
        <v>0</v>
      </c>
      <c r="AL14" s="1137"/>
      <c r="AM14" s="1137"/>
      <c r="AN14" s="1137"/>
      <c r="AO14" s="1137"/>
      <c r="AP14" s="1137" t="s">
        <v>496</v>
      </c>
      <c r="AQ14" s="1137"/>
      <c r="AR14" s="1137"/>
      <c r="AS14" s="1137"/>
      <c r="AT14" s="1137"/>
      <c r="AU14" s="1131"/>
      <c r="AV14" s="1131"/>
      <c r="AW14" s="1131"/>
      <c r="AX14" s="1131"/>
      <c r="AY14" s="1132"/>
      <c r="AZ14" s="241"/>
      <c r="BA14" s="241"/>
      <c r="BB14" s="241"/>
      <c r="BC14" s="241"/>
      <c r="BD14" s="241"/>
      <c r="BE14" s="242"/>
      <c r="BF14" s="242"/>
      <c r="BG14" s="242"/>
      <c r="BH14" s="242"/>
      <c r="BI14" s="242"/>
      <c r="BJ14" s="242"/>
      <c r="BK14" s="242"/>
      <c r="BL14" s="242"/>
      <c r="BM14" s="242"/>
      <c r="BN14" s="242"/>
      <c r="BO14" s="242"/>
      <c r="BP14" s="242"/>
      <c r="BQ14" s="251">
        <v>8</v>
      </c>
      <c r="BR14" s="252"/>
      <c r="BS14" s="1049" t="s">
        <v>568</v>
      </c>
      <c r="BT14" s="1050" t="s">
        <v>568</v>
      </c>
      <c r="BU14" s="1050" t="s">
        <v>568</v>
      </c>
      <c r="BV14" s="1050" t="s">
        <v>568</v>
      </c>
      <c r="BW14" s="1050" t="s">
        <v>568</v>
      </c>
      <c r="BX14" s="1050" t="s">
        <v>568</v>
      </c>
      <c r="BY14" s="1050" t="s">
        <v>568</v>
      </c>
      <c r="BZ14" s="1050" t="s">
        <v>568</v>
      </c>
      <c r="CA14" s="1050" t="s">
        <v>568</v>
      </c>
      <c r="CB14" s="1050" t="s">
        <v>568</v>
      </c>
      <c r="CC14" s="1050" t="s">
        <v>568</v>
      </c>
      <c r="CD14" s="1050" t="s">
        <v>568</v>
      </c>
      <c r="CE14" s="1050" t="s">
        <v>568</v>
      </c>
      <c r="CF14" s="1050" t="s">
        <v>568</v>
      </c>
      <c r="CG14" s="1051" t="s">
        <v>568</v>
      </c>
      <c r="CH14" s="1024">
        <v>-15</v>
      </c>
      <c r="CI14" s="1025"/>
      <c r="CJ14" s="1025"/>
      <c r="CK14" s="1025"/>
      <c r="CL14" s="1026"/>
      <c r="CM14" s="1024">
        <v>801</v>
      </c>
      <c r="CN14" s="1025"/>
      <c r="CO14" s="1025"/>
      <c r="CP14" s="1025"/>
      <c r="CQ14" s="1026"/>
      <c r="CR14" s="1024">
        <v>755</v>
      </c>
      <c r="CS14" s="1025"/>
      <c r="CT14" s="1025"/>
      <c r="CU14" s="1025"/>
      <c r="CV14" s="1026"/>
      <c r="CW14" s="1024">
        <v>0</v>
      </c>
      <c r="CX14" s="1025"/>
      <c r="CY14" s="1025"/>
      <c r="CZ14" s="1025"/>
      <c r="DA14" s="1026"/>
      <c r="DB14" s="1024">
        <v>0</v>
      </c>
      <c r="DC14" s="1025"/>
      <c r="DD14" s="1025"/>
      <c r="DE14" s="1025"/>
      <c r="DF14" s="1026"/>
      <c r="DG14" s="1024">
        <v>0</v>
      </c>
      <c r="DH14" s="1025"/>
      <c r="DI14" s="1025"/>
      <c r="DJ14" s="1025"/>
      <c r="DK14" s="1026"/>
      <c r="DL14" s="1024">
        <v>0</v>
      </c>
      <c r="DM14" s="1025"/>
      <c r="DN14" s="1025"/>
      <c r="DO14" s="1025"/>
      <c r="DP14" s="1026"/>
      <c r="DQ14" s="1024">
        <v>0</v>
      </c>
      <c r="DR14" s="1025"/>
      <c r="DS14" s="1025"/>
      <c r="DT14" s="1025"/>
      <c r="DU14" s="1026"/>
      <c r="DV14" s="1027"/>
      <c r="DW14" s="1028"/>
      <c r="DX14" s="1028"/>
      <c r="DY14" s="1028"/>
      <c r="DZ14" s="1029"/>
      <c r="EA14" s="243"/>
    </row>
    <row r="15" spans="1:131" s="244" customFormat="1" ht="26.25" customHeight="1" x14ac:dyDescent="0.15">
      <c r="A15" s="250">
        <v>9</v>
      </c>
      <c r="B15" s="1078" t="s">
        <v>370</v>
      </c>
      <c r="C15" s="1079"/>
      <c r="D15" s="1079"/>
      <c r="E15" s="1079"/>
      <c r="F15" s="1079"/>
      <c r="G15" s="1079"/>
      <c r="H15" s="1079"/>
      <c r="I15" s="1079"/>
      <c r="J15" s="1079"/>
      <c r="K15" s="1079"/>
      <c r="L15" s="1079"/>
      <c r="M15" s="1079"/>
      <c r="N15" s="1079"/>
      <c r="O15" s="1079"/>
      <c r="P15" s="1080"/>
      <c r="Q15" s="1085">
        <v>189</v>
      </c>
      <c r="R15" s="1082"/>
      <c r="S15" s="1082"/>
      <c r="T15" s="1082"/>
      <c r="U15" s="1082"/>
      <c r="V15" s="1082">
        <v>69</v>
      </c>
      <c r="W15" s="1082"/>
      <c r="X15" s="1082"/>
      <c r="Y15" s="1082"/>
      <c r="Z15" s="1082"/>
      <c r="AA15" s="1082">
        <v>120</v>
      </c>
      <c r="AB15" s="1082"/>
      <c r="AC15" s="1082"/>
      <c r="AD15" s="1082"/>
      <c r="AE15" s="1086"/>
      <c r="AF15" s="1133" t="s">
        <v>119</v>
      </c>
      <c r="AG15" s="1134"/>
      <c r="AH15" s="1134"/>
      <c r="AI15" s="1134"/>
      <c r="AJ15" s="1135"/>
      <c r="AK15" s="1136">
        <v>0</v>
      </c>
      <c r="AL15" s="1137"/>
      <c r="AM15" s="1137"/>
      <c r="AN15" s="1137"/>
      <c r="AO15" s="1137"/>
      <c r="AP15" s="1137" t="s">
        <v>496</v>
      </c>
      <c r="AQ15" s="1137"/>
      <c r="AR15" s="1137"/>
      <c r="AS15" s="1137"/>
      <c r="AT15" s="1137"/>
      <c r="AU15" s="1131"/>
      <c r="AV15" s="1131"/>
      <c r="AW15" s="1131"/>
      <c r="AX15" s="1131"/>
      <c r="AY15" s="1132"/>
      <c r="AZ15" s="241"/>
      <c r="BA15" s="241"/>
      <c r="BB15" s="241"/>
      <c r="BC15" s="241"/>
      <c r="BD15" s="241"/>
      <c r="BE15" s="242"/>
      <c r="BF15" s="242"/>
      <c r="BG15" s="242"/>
      <c r="BH15" s="242"/>
      <c r="BI15" s="242"/>
      <c r="BJ15" s="242"/>
      <c r="BK15" s="242"/>
      <c r="BL15" s="242"/>
      <c r="BM15" s="242"/>
      <c r="BN15" s="242"/>
      <c r="BO15" s="242"/>
      <c r="BP15" s="242"/>
      <c r="BQ15" s="251">
        <v>9</v>
      </c>
      <c r="BR15" s="252"/>
      <c r="BS15" s="1049" t="s">
        <v>569</v>
      </c>
      <c r="BT15" s="1050" t="s">
        <v>569</v>
      </c>
      <c r="BU15" s="1050" t="s">
        <v>569</v>
      </c>
      <c r="BV15" s="1050" t="s">
        <v>569</v>
      </c>
      <c r="BW15" s="1050" t="s">
        <v>569</v>
      </c>
      <c r="BX15" s="1050" t="s">
        <v>569</v>
      </c>
      <c r="BY15" s="1050" t="s">
        <v>569</v>
      </c>
      <c r="BZ15" s="1050" t="s">
        <v>569</v>
      </c>
      <c r="CA15" s="1050" t="s">
        <v>569</v>
      </c>
      <c r="CB15" s="1050" t="s">
        <v>569</v>
      </c>
      <c r="CC15" s="1050" t="s">
        <v>569</v>
      </c>
      <c r="CD15" s="1050" t="s">
        <v>569</v>
      </c>
      <c r="CE15" s="1050" t="s">
        <v>569</v>
      </c>
      <c r="CF15" s="1050" t="s">
        <v>569</v>
      </c>
      <c r="CG15" s="1051" t="s">
        <v>569</v>
      </c>
      <c r="CH15" s="1024">
        <v>2462</v>
      </c>
      <c r="CI15" s="1025"/>
      <c r="CJ15" s="1025"/>
      <c r="CK15" s="1025"/>
      <c r="CL15" s="1026"/>
      <c r="CM15" s="1024">
        <v>830</v>
      </c>
      <c r="CN15" s="1025"/>
      <c r="CO15" s="1025"/>
      <c r="CP15" s="1025"/>
      <c r="CQ15" s="1026"/>
      <c r="CR15" s="1024">
        <v>650</v>
      </c>
      <c r="CS15" s="1025"/>
      <c r="CT15" s="1025"/>
      <c r="CU15" s="1025"/>
      <c r="CV15" s="1026"/>
      <c r="CW15" s="1024">
        <v>0</v>
      </c>
      <c r="CX15" s="1025"/>
      <c r="CY15" s="1025"/>
      <c r="CZ15" s="1025"/>
      <c r="DA15" s="1026"/>
      <c r="DB15" s="1024">
        <v>0</v>
      </c>
      <c r="DC15" s="1025"/>
      <c r="DD15" s="1025"/>
      <c r="DE15" s="1025"/>
      <c r="DF15" s="1026"/>
      <c r="DG15" s="1024">
        <v>0</v>
      </c>
      <c r="DH15" s="1025"/>
      <c r="DI15" s="1025"/>
      <c r="DJ15" s="1025"/>
      <c r="DK15" s="1026"/>
      <c r="DL15" s="1024">
        <v>0</v>
      </c>
      <c r="DM15" s="1025"/>
      <c r="DN15" s="1025"/>
      <c r="DO15" s="1025"/>
      <c r="DP15" s="1026"/>
      <c r="DQ15" s="1024">
        <v>0</v>
      </c>
      <c r="DR15" s="1025"/>
      <c r="DS15" s="1025"/>
      <c r="DT15" s="1025"/>
      <c r="DU15" s="1026"/>
      <c r="DV15" s="1027"/>
      <c r="DW15" s="1028"/>
      <c r="DX15" s="1028"/>
      <c r="DY15" s="1028"/>
      <c r="DZ15" s="1029"/>
      <c r="EA15" s="243"/>
    </row>
    <row r="16" spans="1:131" s="244" customFormat="1" ht="26.25" customHeight="1" x14ac:dyDescent="0.15">
      <c r="A16" s="250">
        <v>10</v>
      </c>
      <c r="B16" s="1078" t="s">
        <v>371</v>
      </c>
      <c r="C16" s="1079"/>
      <c r="D16" s="1079"/>
      <c r="E16" s="1079"/>
      <c r="F16" s="1079"/>
      <c r="G16" s="1079"/>
      <c r="H16" s="1079"/>
      <c r="I16" s="1079"/>
      <c r="J16" s="1079"/>
      <c r="K16" s="1079"/>
      <c r="L16" s="1079"/>
      <c r="M16" s="1079"/>
      <c r="N16" s="1079"/>
      <c r="O16" s="1079"/>
      <c r="P16" s="1080"/>
      <c r="Q16" s="1085">
        <v>840</v>
      </c>
      <c r="R16" s="1082"/>
      <c r="S16" s="1082"/>
      <c r="T16" s="1082"/>
      <c r="U16" s="1082"/>
      <c r="V16" s="1082">
        <v>840</v>
      </c>
      <c r="W16" s="1082"/>
      <c r="X16" s="1082"/>
      <c r="Y16" s="1082"/>
      <c r="Z16" s="1082"/>
      <c r="AA16" s="1082" t="s">
        <v>496</v>
      </c>
      <c r="AB16" s="1082"/>
      <c r="AC16" s="1082"/>
      <c r="AD16" s="1082"/>
      <c r="AE16" s="1086"/>
      <c r="AF16" s="1133" t="s">
        <v>119</v>
      </c>
      <c r="AG16" s="1134"/>
      <c r="AH16" s="1134"/>
      <c r="AI16" s="1134"/>
      <c r="AJ16" s="1135"/>
      <c r="AK16" s="1136">
        <v>605</v>
      </c>
      <c r="AL16" s="1137"/>
      <c r="AM16" s="1137"/>
      <c r="AN16" s="1137"/>
      <c r="AO16" s="1137"/>
      <c r="AP16" s="1137" t="s">
        <v>496</v>
      </c>
      <c r="AQ16" s="1137"/>
      <c r="AR16" s="1137"/>
      <c r="AS16" s="1137"/>
      <c r="AT16" s="1137"/>
      <c r="AU16" s="1131"/>
      <c r="AV16" s="1131"/>
      <c r="AW16" s="1131"/>
      <c r="AX16" s="1131"/>
      <c r="AY16" s="1132"/>
      <c r="AZ16" s="241"/>
      <c r="BA16" s="241"/>
      <c r="BB16" s="241"/>
      <c r="BC16" s="241"/>
      <c r="BD16" s="241"/>
      <c r="BE16" s="242"/>
      <c r="BF16" s="242"/>
      <c r="BG16" s="242"/>
      <c r="BH16" s="242"/>
      <c r="BI16" s="242"/>
      <c r="BJ16" s="242"/>
      <c r="BK16" s="242"/>
      <c r="BL16" s="242"/>
      <c r="BM16" s="242"/>
      <c r="BN16" s="242"/>
      <c r="BO16" s="242"/>
      <c r="BP16" s="242"/>
      <c r="BQ16" s="251">
        <v>10</v>
      </c>
      <c r="BR16" s="252"/>
      <c r="BS16" s="1049" t="s">
        <v>570</v>
      </c>
      <c r="BT16" s="1050" t="s">
        <v>570</v>
      </c>
      <c r="BU16" s="1050" t="s">
        <v>570</v>
      </c>
      <c r="BV16" s="1050" t="s">
        <v>570</v>
      </c>
      <c r="BW16" s="1050" t="s">
        <v>570</v>
      </c>
      <c r="BX16" s="1050" t="s">
        <v>570</v>
      </c>
      <c r="BY16" s="1050" t="s">
        <v>570</v>
      </c>
      <c r="BZ16" s="1050" t="s">
        <v>570</v>
      </c>
      <c r="CA16" s="1050" t="s">
        <v>570</v>
      </c>
      <c r="CB16" s="1050" t="s">
        <v>570</v>
      </c>
      <c r="CC16" s="1050" t="s">
        <v>570</v>
      </c>
      <c r="CD16" s="1050" t="s">
        <v>570</v>
      </c>
      <c r="CE16" s="1050" t="s">
        <v>570</v>
      </c>
      <c r="CF16" s="1050" t="s">
        <v>570</v>
      </c>
      <c r="CG16" s="1051" t="s">
        <v>570</v>
      </c>
      <c r="CH16" s="1024">
        <v>0</v>
      </c>
      <c r="CI16" s="1025"/>
      <c r="CJ16" s="1025"/>
      <c r="CK16" s="1025"/>
      <c r="CL16" s="1026"/>
      <c r="CM16" s="1024">
        <v>98</v>
      </c>
      <c r="CN16" s="1025"/>
      <c r="CO16" s="1025"/>
      <c r="CP16" s="1025"/>
      <c r="CQ16" s="1026"/>
      <c r="CR16" s="1024">
        <v>59</v>
      </c>
      <c r="CS16" s="1025"/>
      <c r="CT16" s="1025"/>
      <c r="CU16" s="1025"/>
      <c r="CV16" s="1026"/>
      <c r="CW16" s="1024">
        <v>4</v>
      </c>
      <c r="CX16" s="1025"/>
      <c r="CY16" s="1025"/>
      <c r="CZ16" s="1025"/>
      <c r="DA16" s="1026"/>
      <c r="DB16" s="1024">
        <v>0</v>
      </c>
      <c r="DC16" s="1025"/>
      <c r="DD16" s="1025"/>
      <c r="DE16" s="1025"/>
      <c r="DF16" s="1026"/>
      <c r="DG16" s="1024">
        <v>0</v>
      </c>
      <c r="DH16" s="1025"/>
      <c r="DI16" s="1025"/>
      <c r="DJ16" s="1025"/>
      <c r="DK16" s="1026"/>
      <c r="DL16" s="1024">
        <v>0</v>
      </c>
      <c r="DM16" s="1025"/>
      <c r="DN16" s="1025"/>
      <c r="DO16" s="1025"/>
      <c r="DP16" s="1026"/>
      <c r="DQ16" s="1024">
        <v>0</v>
      </c>
      <c r="DR16" s="1025"/>
      <c r="DS16" s="1025"/>
      <c r="DT16" s="1025"/>
      <c r="DU16" s="1026"/>
      <c r="DV16" s="1027"/>
      <c r="DW16" s="1028"/>
      <c r="DX16" s="1028"/>
      <c r="DY16" s="1028"/>
      <c r="DZ16" s="1029"/>
      <c r="EA16" s="243"/>
    </row>
    <row r="17" spans="1:131" s="244" customFormat="1" ht="26.25" customHeight="1" x14ac:dyDescent="0.15">
      <c r="A17" s="250">
        <v>11</v>
      </c>
      <c r="B17" s="1078" t="s">
        <v>372</v>
      </c>
      <c r="C17" s="1079"/>
      <c r="D17" s="1079"/>
      <c r="E17" s="1079"/>
      <c r="F17" s="1079"/>
      <c r="G17" s="1079"/>
      <c r="H17" s="1079"/>
      <c r="I17" s="1079"/>
      <c r="J17" s="1079"/>
      <c r="K17" s="1079"/>
      <c r="L17" s="1079"/>
      <c r="M17" s="1079"/>
      <c r="N17" s="1079"/>
      <c r="O17" s="1079"/>
      <c r="P17" s="1080"/>
      <c r="Q17" s="1085">
        <v>522</v>
      </c>
      <c r="R17" s="1082"/>
      <c r="S17" s="1082"/>
      <c r="T17" s="1082"/>
      <c r="U17" s="1082"/>
      <c r="V17" s="1082">
        <v>505</v>
      </c>
      <c r="W17" s="1082"/>
      <c r="X17" s="1082"/>
      <c r="Y17" s="1082"/>
      <c r="Z17" s="1082"/>
      <c r="AA17" s="1082">
        <v>17</v>
      </c>
      <c r="AB17" s="1082"/>
      <c r="AC17" s="1082"/>
      <c r="AD17" s="1082"/>
      <c r="AE17" s="1086"/>
      <c r="AF17" s="1133">
        <v>17</v>
      </c>
      <c r="AG17" s="1134"/>
      <c r="AH17" s="1134"/>
      <c r="AI17" s="1134"/>
      <c r="AJ17" s="1135"/>
      <c r="AK17" s="1136">
        <v>129</v>
      </c>
      <c r="AL17" s="1137"/>
      <c r="AM17" s="1137"/>
      <c r="AN17" s="1137"/>
      <c r="AO17" s="1137"/>
      <c r="AP17" s="1137" t="s">
        <v>496</v>
      </c>
      <c r="AQ17" s="1137"/>
      <c r="AR17" s="1137"/>
      <c r="AS17" s="1137"/>
      <c r="AT17" s="1137"/>
      <c r="AU17" s="1131"/>
      <c r="AV17" s="1131"/>
      <c r="AW17" s="1131"/>
      <c r="AX17" s="1131"/>
      <c r="AY17" s="1132"/>
      <c r="AZ17" s="241"/>
      <c r="BA17" s="241"/>
      <c r="BB17" s="241"/>
      <c r="BC17" s="241"/>
      <c r="BD17" s="241"/>
      <c r="BE17" s="242"/>
      <c r="BF17" s="242"/>
      <c r="BG17" s="242"/>
      <c r="BH17" s="242"/>
      <c r="BI17" s="242"/>
      <c r="BJ17" s="242"/>
      <c r="BK17" s="242"/>
      <c r="BL17" s="242"/>
      <c r="BM17" s="242"/>
      <c r="BN17" s="242"/>
      <c r="BO17" s="242"/>
      <c r="BP17" s="242"/>
      <c r="BQ17" s="251">
        <v>11</v>
      </c>
      <c r="BR17" s="252"/>
      <c r="BS17" s="1049" t="s">
        <v>571</v>
      </c>
      <c r="BT17" s="1050" t="s">
        <v>571</v>
      </c>
      <c r="BU17" s="1050" t="s">
        <v>571</v>
      </c>
      <c r="BV17" s="1050" t="s">
        <v>571</v>
      </c>
      <c r="BW17" s="1050" t="s">
        <v>571</v>
      </c>
      <c r="BX17" s="1050" t="s">
        <v>571</v>
      </c>
      <c r="BY17" s="1050" t="s">
        <v>571</v>
      </c>
      <c r="BZ17" s="1050" t="s">
        <v>571</v>
      </c>
      <c r="CA17" s="1050" t="s">
        <v>571</v>
      </c>
      <c r="CB17" s="1050" t="s">
        <v>571</v>
      </c>
      <c r="CC17" s="1050" t="s">
        <v>571</v>
      </c>
      <c r="CD17" s="1050" t="s">
        <v>571</v>
      </c>
      <c r="CE17" s="1050" t="s">
        <v>571</v>
      </c>
      <c r="CF17" s="1050" t="s">
        <v>571</v>
      </c>
      <c r="CG17" s="1051" t="s">
        <v>571</v>
      </c>
      <c r="CH17" s="1024">
        <v>0</v>
      </c>
      <c r="CI17" s="1025"/>
      <c r="CJ17" s="1025"/>
      <c r="CK17" s="1025"/>
      <c r="CL17" s="1026"/>
      <c r="CM17" s="1024">
        <v>10</v>
      </c>
      <c r="CN17" s="1025"/>
      <c r="CO17" s="1025"/>
      <c r="CP17" s="1025"/>
      <c r="CQ17" s="1026"/>
      <c r="CR17" s="1024">
        <v>10</v>
      </c>
      <c r="CS17" s="1025"/>
      <c r="CT17" s="1025"/>
      <c r="CU17" s="1025"/>
      <c r="CV17" s="1026"/>
      <c r="CW17" s="1024">
        <v>0</v>
      </c>
      <c r="CX17" s="1025"/>
      <c r="CY17" s="1025"/>
      <c r="CZ17" s="1025"/>
      <c r="DA17" s="1026"/>
      <c r="DB17" s="1024">
        <v>0</v>
      </c>
      <c r="DC17" s="1025"/>
      <c r="DD17" s="1025"/>
      <c r="DE17" s="1025"/>
      <c r="DF17" s="1026"/>
      <c r="DG17" s="1024">
        <v>0</v>
      </c>
      <c r="DH17" s="1025"/>
      <c r="DI17" s="1025"/>
      <c r="DJ17" s="1025"/>
      <c r="DK17" s="1026"/>
      <c r="DL17" s="1024">
        <v>0</v>
      </c>
      <c r="DM17" s="1025"/>
      <c r="DN17" s="1025"/>
      <c r="DO17" s="1025"/>
      <c r="DP17" s="1026"/>
      <c r="DQ17" s="1024">
        <v>0</v>
      </c>
      <c r="DR17" s="1025"/>
      <c r="DS17" s="1025"/>
      <c r="DT17" s="1025"/>
      <c r="DU17" s="1026"/>
      <c r="DV17" s="1027"/>
      <c r="DW17" s="1028"/>
      <c r="DX17" s="1028"/>
      <c r="DY17" s="1028"/>
      <c r="DZ17" s="1029"/>
      <c r="EA17" s="243"/>
    </row>
    <row r="18" spans="1:131" s="244" customFormat="1" ht="26.25" customHeight="1" x14ac:dyDescent="0.15">
      <c r="A18" s="250">
        <v>12</v>
      </c>
      <c r="B18" s="1078" t="s">
        <v>373</v>
      </c>
      <c r="C18" s="1079"/>
      <c r="D18" s="1079"/>
      <c r="E18" s="1079"/>
      <c r="F18" s="1079"/>
      <c r="G18" s="1079"/>
      <c r="H18" s="1079"/>
      <c r="I18" s="1079"/>
      <c r="J18" s="1079"/>
      <c r="K18" s="1079"/>
      <c r="L18" s="1079"/>
      <c r="M18" s="1079"/>
      <c r="N18" s="1079"/>
      <c r="O18" s="1079"/>
      <c r="P18" s="1080"/>
      <c r="Q18" s="1085">
        <v>113120</v>
      </c>
      <c r="R18" s="1082"/>
      <c r="S18" s="1082"/>
      <c r="T18" s="1082"/>
      <c r="U18" s="1082"/>
      <c r="V18" s="1082">
        <v>113120</v>
      </c>
      <c r="W18" s="1082"/>
      <c r="X18" s="1082"/>
      <c r="Y18" s="1082"/>
      <c r="Z18" s="1082"/>
      <c r="AA18" s="1082" t="s">
        <v>496</v>
      </c>
      <c r="AB18" s="1082"/>
      <c r="AC18" s="1082"/>
      <c r="AD18" s="1082"/>
      <c r="AE18" s="1086"/>
      <c r="AF18" s="1133" t="s">
        <v>119</v>
      </c>
      <c r="AG18" s="1134"/>
      <c r="AH18" s="1134"/>
      <c r="AI18" s="1134"/>
      <c r="AJ18" s="1135"/>
      <c r="AK18" s="1136">
        <v>59800</v>
      </c>
      <c r="AL18" s="1137"/>
      <c r="AM18" s="1137"/>
      <c r="AN18" s="1137"/>
      <c r="AO18" s="1137"/>
      <c r="AP18" s="1137" t="s">
        <v>496</v>
      </c>
      <c r="AQ18" s="1137"/>
      <c r="AR18" s="1137"/>
      <c r="AS18" s="1137"/>
      <c r="AT18" s="1137"/>
      <c r="AU18" s="1131"/>
      <c r="AV18" s="1131"/>
      <c r="AW18" s="1131"/>
      <c r="AX18" s="1131"/>
      <c r="AY18" s="1132"/>
      <c r="AZ18" s="241"/>
      <c r="BA18" s="241"/>
      <c r="BB18" s="241"/>
      <c r="BC18" s="241"/>
      <c r="BD18" s="241"/>
      <c r="BE18" s="242"/>
      <c r="BF18" s="242"/>
      <c r="BG18" s="242"/>
      <c r="BH18" s="242"/>
      <c r="BI18" s="242"/>
      <c r="BJ18" s="242"/>
      <c r="BK18" s="242"/>
      <c r="BL18" s="242"/>
      <c r="BM18" s="242"/>
      <c r="BN18" s="242"/>
      <c r="BO18" s="242"/>
      <c r="BP18" s="242"/>
      <c r="BQ18" s="251">
        <v>12</v>
      </c>
      <c r="BR18" s="252"/>
      <c r="BS18" s="1049" t="s">
        <v>572</v>
      </c>
      <c r="BT18" s="1050" t="s">
        <v>572</v>
      </c>
      <c r="BU18" s="1050" t="s">
        <v>572</v>
      </c>
      <c r="BV18" s="1050" t="s">
        <v>572</v>
      </c>
      <c r="BW18" s="1050" t="s">
        <v>572</v>
      </c>
      <c r="BX18" s="1050" t="s">
        <v>572</v>
      </c>
      <c r="BY18" s="1050" t="s">
        <v>572</v>
      </c>
      <c r="BZ18" s="1050" t="s">
        <v>572</v>
      </c>
      <c r="CA18" s="1050" t="s">
        <v>572</v>
      </c>
      <c r="CB18" s="1050" t="s">
        <v>572</v>
      </c>
      <c r="CC18" s="1050" t="s">
        <v>572</v>
      </c>
      <c r="CD18" s="1050" t="s">
        <v>572</v>
      </c>
      <c r="CE18" s="1050" t="s">
        <v>572</v>
      </c>
      <c r="CF18" s="1050" t="s">
        <v>572</v>
      </c>
      <c r="CG18" s="1051" t="s">
        <v>572</v>
      </c>
      <c r="CH18" s="1024">
        <v>-1</v>
      </c>
      <c r="CI18" s="1025"/>
      <c r="CJ18" s="1025"/>
      <c r="CK18" s="1025"/>
      <c r="CL18" s="1026"/>
      <c r="CM18" s="1024">
        <v>87</v>
      </c>
      <c r="CN18" s="1025"/>
      <c r="CO18" s="1025"/>
      <c r="CP18" s="1025"/>
      <c r="CQ18" s="1026"/>
      <c r="CR18" s="1024">
        <v>50</v>
      </c>
      <c r="CS18" s="1025"/>
      <c r="CT18" s="1025"/>
      <c r="CU18" s="1025"/>
      <c r="CV18" s="1026"/>
      <c r="CW18" s="1024">
        <v>8</v>
      </c>
      <c r="CX18" s="1025"/>
      <c r="CY18" s="1025"/>
      <c r="CZ18" s="1025"/>
      <c r="DA18" s="1026"/>
      <c r="DB18" s="1024">
        <v>0</v>
      </c>
      <c r="DC18" s="1025"/>
      <c r="DD18" s="1025"/>
      <c r="DE18" s="1025"/>
      <c r="DF18" s="1026"/>
      <c r="DG18" s="1024">
        <v>0</v>
      </c>
      <c r="DH18" s="1025"/>
      <c r="DI18" s="1025"/>
      <c r="DJ18" s="1025"/>
      <c r="DK18" s="1026"/>
      <c r="DL18" s="1024">
        <v>0</v>
      </c>
      <c r="DM18" s="1025"/>
      <c r="DN18" s="1025"/>
      <c r="DO18" s="1025"/>
      <c r="DP18" s="1026"/>
      <c r="DQ18" s="1024">
        <v>0</v>
      </c>
      <c r="DR18" s="1025"/>
      <c r="DS18" s="1025"/>
      <c r="DT18" s="1025"/>
      <c r="DU18" s="1026"/>
      <c r="DV18" s="1027"/>
      <c r="DW18" s="1028"/>
      <c r="DX18" s="1028"/>
      <c r="DY18" s="1028"/>
      <c r="DZ18" s="1029"/>
      <c r="EA18" s="243"/>
    </row>
    <row r="19" spans="1:131" s="244" customFormat="1" ht="26.25" customHeight="1" x14ac:dyDescent="0.15">
      <c r="A19" s="250">
        <v>13</v>
      </c>
      <c r="B19" s="1078"/>
      <c r="C19" s="1079"/>
      <c r="D19" s="1079"/>
      <c r="E19" s="1079"/>
      <c r="F19" s="1079"/>
      <c r="G19" s="1079"/>
      <c r="H19" s="1079"/>
      <c r="I19" s="1079"/>
      <c r="J19" s="1079"/>
      <c r="K19" s="1079"/>
      <c r="L19" s="1079"/>
      <c r="M19" s="1079"/>
      <c r="N19" s="1079"/>
      <c r="O19" s="1079"/>
      <c r="P19" s="1080"/>
      <c r="Q19" s="1085"/>
      <c r="R19" s="1082"/>
      <c r="S19" s="1082"/>
      <c r="T19" s="1082"/>
      <c r="U19" s="1082"/>
      <c r="V19" s="1082"/>
      <c r="W19" s="1082"/>
      <c r="X19" s="1082"/>
      <c r="Y19" s="1082"/>
      <c r="Z19" s="1082"/>
      <c r="AA19" s="1082"/>
      <c r="AB19" s="1082"/>
      <c r="AC19" s="1082"/>
      <c r="AD19" s="1082"/>
      <c r="AE19" s="1086"/>
      <c r="AF19" s="1133"/>
      <c r="AG19" s="1134"/>
      <c r="AH19" s="1134"/>
      <c r="AI19" s="1134"/>
      <c r="AJ19" s="1135"/>
      <c r="AK19" s="1136"/>
      <c r="AL19" s="1137"/>
      <c r="AM19" s="1137"/>
      <c r="AN19" s="1137"/>
      <c r="AO19" s="1137"/>
      <c r="AP19" s="1137"/>
      <c r="AQ19" s="1137"/>
      <c r="AR19" s="1137"/>
      <c r="AS19" s="1137"/>
      <c r="AT19" s="1137"/>
      <c r="AU19" s="1131"/>
      <c r="AV19" s="1131"/>
      <c r="AW19" s="1131"/>
      <c r="AX19" s="1131"/>
      <c r="AY19" s="1132"/>
      <c r="AZ19" s="241"/>
      <c r="BA19" s="241"/>
      <c r="BB19" s="241"/>
      <c r="BC19" s="241"/>
      <c r="BD19" s="241"/>
      <c r="BE19" s="242"/>
      <c r="BF19" s="242"/>
      <c r="BG19" s="242"/>
      <c r="BH19" s="242"/>
      <c r="BI19" s="242"/>
      <c r="BJ19" s="242"/>
      <c r="BK19" s="242"/>
      <c r="BL19" s="242"/>
      <c r="BM19" s="242"/>
      <c r="BN19" s="242"/>
      <c r="BO19" s="242"/>
      <c r="BP19" s="242"/>
      <c r="BQ19" s="251">
        <v>13</v>
      </c>
      <c r="BR19" s="252"/>
      <c r="BS19" s="1049" t="s">
        <v>573</v>
      </c>
      <c r="BT19" s="1050" t="s">
        <v>573</v>
      </c>
      <c r="BU19" s="1050" t="s">
        <v>573</v>
      </c>
      <c r="BV19" s="1050" t="s">
        <v>573</v>
      </c>
      <c r="BW19" s="1050" t="s">
        <v>573</v>
      </c>
      <c r="BX19" s="1050" t="s">
        <v>573</v>
      </c>
      <c r="BY19" s="1050" t="s">
        <v>573</v>
      </c>
      <c r="BZ19" s="1050" t="s">
        <v>573</v>
      </c>
      <c r="CA19" s="1050" t="s">
        <v>573</v>
      </c>
      <c r="CB19" s="1050" t="s">
        <v>573</v>
      </c>
      <c r="CC19" s="1050" t="s">
        <v>573</v>
      </c>
      <c r="CD19" s="1050" t="s">
        <v>573</v>
      </c>
      <c r="CE19" s="1050" t="s">
        <v>573</v>
      </c>
      <c r="CF19" s="1050" t="s">
        <v>573</v>
      </c>
      <c r="CG19" s="1051" t="s">
        <v>573</v>
      </c>
      <c r="CH19" s="1024">
        <v>-1</v>
      </c>
      <c r="CI19" s="1025"/>
      <c r="CJ19" s="1025"/>
      <c r="CK19" s="1025"/>
      <c r="CL19" s="1026"/>
      <c r="CM19" s="1024">
        <v>698</v>
      </c>
      <c r="CN19" s="1025"/>
      <c r="CO19" s="1025"/>
      <c r="CP19" s="1025"/>
      <c r="CQ19" s="1026"/>
      <c r="CR19" s="1024">
        <v>503</v>
      </c>
      <c r="CS19" s="1025"/>
      <c r="CT19" s="1025"/>
      <c r="CU19" s="1025"/>
      <c r="CV19" s="1026"/>
      <c r="CW19" s="1024">
        <v>0</v>
      </c>
      <c r="CX19" s="1025"/>
      <c r="CY19" s="1025"/>
      <c r="CZ19" s="1025"/>
      <c r="DA19" s="1026"/>
      <c r="DB19" s="1024">
        <v>0</v>
      </c>
      <c r="DC19" s="1025"/>
      <c r="DD19" s="1025"/>
      <c r="DE19" s="1025"/>
      <c r="DF19" s="1026"/>
      <c r="DG19" s="1024">
        <v>0</v>
      </c>
      <c r="DH19" s="1025"/>
      <c r="DI19" s="1025"/>
      <c r="DJ19" s="1025"/>
      <c r="DK19" s="1026"/>
      <c r="DL19" s="1024">
        <v>0</v>
      </c>
      <c r="DM19" s="1025"/>
      <c r="DN19" s="1025"/>
      <c r="DO19" s="1025"/>
      <c r="DP19" s="1026"/>
      <c r="DQ19" s="1024">
        <v>0</v>
      </c>
      <c r="DR19" s="1025"/>
      <c r="DS19" s="1025"/>
      <c r="DT19" s="1025"/>
      <c r="DU19" s="1026"/>
      <c r="DV19" s="1027"/>
      <c r="DW19" s="1028"/>
      <c r="DX19" s="1028"/>
      <c r="DY19" s="1028"/>
      <c r="DZ19" s="1029"/>
      <c r="EA19" s="243"/>
    </row>
    <row r="20" spans="1:131" s="244" customFormat="1" ht="26.25" customHeight="1" x14ac:dyDescent="0.15">
      <c r="A20" s="250">
        <v>14</v>
      </c>
      <c r="B20" s="1078"/>
      <c r="C20" s="1079"/>
      <c r="D20" s="1079"/>
      <c r="E20" s="1079"/>
      <c r="F20" s="1079"/>
      <c r="G20" s="1079"/>
      <c r="H20" s="1079"/>
      <c r="I20" s="1079"/>
      <c r="J20" s="1079"/>
      <c r="K20" s="1079"/>
      <c r="L20" s="1079"/>
      <c r="M20" s="1079"/>
      <c r="N20" s="1079"/>
      <c r="O20" s="1079"/>
      <c r="P20" s="1080"/>
      <c r="Q20" s="1085"/>
      <c r="R20" s="1082"/>
      <c r="S20" s="1082"/>
      <c r="T20" s="1082"/>
      <c r="U20" s="1082"/>
      <c r="V20" s="1082"/>
      <c r="W20" s="1082"/>
      <c r="X20" s="1082"/>
      <c r="Y20" s="1082"/>
      <c r="Z20" s="1082"/>
      <c r="AA20" s="1082"/>
      <c r="AB20" s="1082"/>
      <c r="AC20" s="1082"/>
      <c r="AD20" s="1082"/>
      <c r="AE20" s="1086"/>
      <c r="AF20" s="1133"/>
      <c r="AG20" s="1134"/>
      <c r="AH20" s="1134"/>
      <c r="AI20" s="1134"/>
      <c r="AJ20" s="1135"/>
      <c r="AK20" s="1136"/>
      <c r="AL20" s="1137"/>
      <c r="AM20" s="1137"/>
      <c r="AN20" s="1137"/>
      <c r="AO20" s="1137"/>
      <c r="AP20" s="1137"/>
      <c r="AQ20" s="1137"/>
      <c r="AR20" s="1137"/>
      <c r="AS20" s="1137"/>
      <c r="AT20" s="1137"/>
      <c r="AU20" s="1131"/>
      <c r="AV20" s="1131"/>
      <c r="AW20" s="1131"/>
      <c r="AX20" s="1131"/>
      <c r="AY20" s="1132"/>
      <c r="AZ20" s="241"/>
      <c r="BA20" s="241"/>
      <c r="BB20" s="241"/>
      <c r="BC20" s="241"/>
      <c r="BD20" s="241"/>
      <c r="BE20" s="242"/>
      <c r="BF20" s="242"/>
      <c r="BG20" s="242"/>
      <c r="BH20" s="242"/>
      <c r="BI20" s="242"/>
      <c r="BJ20" s="242"/>
      <c r="BK20" s="242"/>
      <c r="BL20" s="242"/>
      <c r="BM20" s="242"/>
      <c r="BN20" s="242"/>
      <c r="BO20" s="242"/>
      <c r="BP20" s="242"/>
      <c r="BQ20" s="251">
        <v>14</v>
      </c>
      <c r="BR20" s="252"/>
      <c r="BS20" s="1049" t="s">
        <v>574</v>
      </c>
      <c r="BT20" s="1050" t="s">
        <v>574</v>
      </c>
      <c r="BU20" s="1050" t="s">
        <v>574</v>
      </c>
      <c r="BV20" s="1050" t="s">
        <v>574</v>
      </c>
      <c r="BW20" s="1050" t="s">
        <v>574</v>
      </c>
      <c r="BX20" s="1050" t="s">
        <v>574</v>
      </c>
      <c r="BY20" s="1050" t="s">
        <v>574</v>
      </c>
      <c r="BZ20" s="1050" t="s">
        <v>574</v>
      </c>
      <c r="CA20" s="1050" t="s">
        <v>574</v>
      </c>
      <c r="CB20" s="1050" t="s">
        <v>574</v>
      </c>
      <c r="CC20" s="1050" t="s">
        <v>574</v>
      </c>
      <c r="CD20" s="1050" t="s">
        <v>574</v>
      </c>
      <c r="CE20" s="1050" t="s">
        <v>574</v>
      </c>
      <c r="CF20" s="1050" t="s">
        <v>574</v>
      </c>
      <c r="CG20" s="1051" t="s">
        <v>574</v>
      </c>
      <c r="CH20" s="1024">
        <v>-5</v>
      </c>
      <c r="CI20" s="1025"/>
      <c r="CJ20" s="1025"/>
      <c r="CK20" s="1025"/>
      <c r="CL20" s="1026"/>
      <c r="CM20" s="1024">
        <v>159</v>
      </c>
      <c r="CN20" s="1025"/>
      <c r="CO20" s="1025"/>
      <c r="CP20" s="1025"/>
      <c r="CQ20" s="1026"/>
      <c r="CR20" s="1024">
        <v>21</v>
      </c>
      <c r="CS20" s="1025"/>
      <c r="CT20" s="1025"/>
      <c r="CU20" s="1025"/>
      <c r="CV20" s="1026"/>
      <c r="CW20" s="1024">
        <v>0</v>
      </c>
      <c r="CX20" s="1025"/>
      <c r="CY20" s="1025"/>
      <c r="CZ20" s="1025"/>
      <c r="DA20" s="1026"/>
      <c r="DB20" s="1024">
        <v>0</v>
      </c>
      <c r="DC20" s="1025"/>
      <c r="DD20" s="1025"/>
      <c r="DE20" s="1025"/>
      <c r="DF20" s="1026"/>
      <c r="DG20" s="1024">
        <v>0</v>
      </c>
      <c r="DH20" s="1025"/>
      <c r="DI20" s="1025"/>
      <c r="DJ20" s="1025"/>
      <c r="DK20" s="1026"/>
      <c r="DL20" s="1024">
        <v>0</v>
      </c>
      <c r="DM20" s="1025"/>
      <c r="DN20" s="1025"/>
      <c r="DO20" s="1025"/>
      <c r="DP20" s="1026"/>
      <c r="DQ20" s="1024">
        <v>0</v>
      </c>
      <c r="DR20" s="1025"/>
      <c r="DS20" s="1025"/>
      <c r="DT20" s="1025"/>
      <c r="DU20" s="1026"/>
      <c r="DV20" s="1027"/>
      <c r="DW20" s="1028"/>
      <c r="DX20" s="1028"/>
      <c r="DY20" s="1028"/>
      <c r="DZ20" s="1029"/>
      <c r="EA20" s="243"/>
    </row>
    <row r="21" spans="1:131" s="244" customFormat="1" ht="26.25" customHeight="1" thickBot="1" x14ac:dyDescent="0.2">
      <c r="A21" s="250">
        <v>15</v>
      </c>
      <c r="B21" s="1078"/>
      <c r="C21" s="1079"/>
      <c r="D21" s="1079"/>
      <c r="E21" s="1079"/>
      <c r="F21" s="1079"/>
      <c r="G21" s="1079"/>
      <c r="H21" s="1079"/>
      <c r="I21" s="1079"/>
      <c r="J21" s="1079"/>
      <c r="K21" s="1079"/>
      <c r="L21" s="1079"/>
      <c r="M21" s="1079"/>
      <c r="N21" s="1079"/>
      <c r="O21" s="1079"/>
      <c r="P21" s="1080"/>
      <c r="Q21" s="1085"/>
      <c r="R21" s="1082"/>
      <c r="S21" s="1082"/>
      <c r="T21" s="1082"/>
      <c r="U21" s="1082"/>
      <c r="V21" s="1082"/>
      <c r="W21" s="1082"/>
      <c r="X21" s="1082"/>
      <c r="Y21" s="1082"/>
      <c r="Z21" s="1082"/>
      <c r="AA21" s="1082"/>
      <c r="AB21" s="1082"/>
      <c r="AC21" s="1082"/>
      <c r="AD21" s="1082"/>
      <c r="AE21" s="1086"/>
      <c r="AF21" s="1133"/>
      <c r="AG21" s="1134"/>
      <c r="AH21" s="1134"/>
      <c r="AI21" s="1134"/>
      <c r="AJ21" s="1135"/>
      <c r="AK21" s="1136"/>
      <c r="AL21" s="1137"/>
      <c r="AM21" s="1137"/>
      <c r="AN21" s="1137"/>
      <c r="AO21" s="1137"/>
      <c r="AP21" s="1137"/>
      <c r="AQ21" s="1137"/>
      <c r="AR21" s="1137"/>
      <c r="AS21" s="1137"/>
      <c r="AT21" s="1137"/>
      <c r="AU21" s="1131"/>
      <c r="AV21" s="1131"/>
      <c r="AW21" s="1131"/>
      <c r="AX21" s="1131"/>
      <c r="AY21" s="1132"/>
      <c r="AZ21" s="241"/>
      <c r="BA21" s="241"/>
      <c r="BB21" s="241"/>
      <c r="BC21" s="241"/>
      <c r="BD21" s="241"/>
      <c r="BE21" s="242"/>
      <c r="BF21" s="242"/>
      <c r="BG21" s="242"/>
      <c r="BH21" s="242"/>
      <c r="BI21" s="242"/>
      <c r="BJ21" s="242"/>
      <c r="BK21" s="242"/>
      <c r="BL21" s="242"/>
      <c r="BM21" s="242"/>
      <c r="BN21" s="242"/>
      <c r="BO21" s="242"/>
      <c r="BP21" s="242"/>
      <c r="BQ21" s="251">
        <v>15</v>
      </c>
      <c r="BR21" s="252"/>
      <c r="BS21" s="1049" t="s">
        <v>575</v>
      </c>
      <c r="BT21" s="1050" t="s">
        <v>575</v>
      </c>
      <c r="BU21" s="1050" t="s">
        <v>575</v>
      </c>
      <c r="BV21" s="1050" t="s">
        <v>575</v>
      </c>
      <c r="BW21" s="1050" t="s">
        <v>575</v>
      </c>
      <c r="BX21" s="1050" t="s">
        <v>575</v>
      </c>
      <c r="BY21" s="1050" t="s">
        <v>575</v>
      </c>
      <c r="BZ21" s="1050" t="s">
        <v>575</v>
      </c>
      <c r="CA21" s="1050" t="s">
        <v>575</v>
      </c>
      <c r="CB21" s="1050" t="s">
        <v>575</v>
      </c>
      <c r="CC21" s="1050" t="s">
        <v>575</v>
      </c>
      <c r="CD21" s="1050" t="s">
        <v>575</v>
      </c>
      <c r="CE21" s="1050" t="s">
        <v>575</v>
      </c>
      <c r="CF21" s="1050" t="s">
        <v>575</v>
      </c>
      <c r="CG21" s="1051" t="s">
        <v>575</v>
      </c>
      <c r="CH21" s="1024">
        <v>-147</v>
      </c>
      <c r="CI21" s="1025"/>
      <c r="CJ21" s="1025"/>
      <c r="CK21" s="1025"/>
      <c r="CL21" s="1026"/>
      <c r="CM21" s="1024">
        <v>6019</v>
      </c>
      <c r="CN21" s="1025"/>
      <c r="CO21" s="1025"/>
      <c r="CP21" s="1025"/>
      <c r="CQ21" s="1026"/>
      <c r="CR21" s="1024">
        <v>2405</v>
      </c>
      <c r="CS21" s="1025"/>
      <c r="CT21" s="1025"/>
      <c r="CU21" s="1025"/>
      <c r="CV21" s="1026"/>
      <c r="CW21" s="1024">
        <v>247</v>
      </c>
      <c r="CX21" s="1025"/>
      <c r="CY21" s="1025"/>
      <c r="CZ21" s="1025"/>
      <c r="DA21" s="1026"/>
      <c r="DB21" s="1024">
        <v>9453</v>
      </c>
      <c r="DC21" s="1025"/>
      <c r="DD21" s="1025"/>
      <c r="DE21" s="1025"/>
      <c r="DF21" s="1026"/>
      <c r="DG21" s="1024">
        <v>0</v>
      </c>
      <c r="DH21" s="1025"/>
      <c r="DI21" s="1025"/>
      <c r="DJ21" s="1025"/>
      <c r="DK21" s="1026"/>
      <c r="DL21" s="1024">
        <v>0</v>
      </c>
      <c r="DM21" s="1025"/>
      <c r="DN21" s="1025"/>
      <c r="DO21" s="1025"/>
      <c r="DP21" s="1026"/>
      <c r="DQ21" s="1024">
        <v>0</v>
      </c>
      <c r="DR21" s="1025"/>
      <c r="DS21" s="1025"/>
      <c r="DT21" s="1025"/>
      <c r="DU21" s="1026"/>
      <c r="DV21" s="1027"/>
      <c r="DW21" s="1028"/>
      <c r="DX21" s="1028"/>
      <c r="DY21" s="1028"/>
      <c r="DZ21" s="1029"/>
      <c r="EA21" s="243"/>
    </row>
    <row r="22" spans="1:131" s="244" customFormat="1" ht="26.25" customHeight="1" x14ac:dyDescent="0.15">
      <c r="A22" s="250">
        <v>16</v>
      </c>
      <c r="B22" s="1122"/>
      <c r="C22" s="1123"/>
      <c r="D22" s="1123"/>
      <c r="E22" s="1123"/>
      <c r="F22" s="1123"/>
      <c r="G22" s="1123"/>
      <c r="H22" s="1123"/>
      <c r="I22" s="1123"/>
      <c r="J22" s="1123"/>
      <c r="K22" s="1123"/>
      <c r="L22" s="1123"/>
      <c r="M22" s="1123"/>
      <c r="N22" s="1123"/>
      <c r="O22" s="1123"/>
      <c r="P22" s="1124"/>
      <c r="Q22" s="1125"/>
      <c r="R22" s="1126"/>
      <c r="S22" s="1126"/>
      <c r="T22" s="1126"/>
      <c r="U22" s="1126"/>
      <c r="V22" s="1126"/>
      <c r="W22" s="1126"/>
      <c r="X22" s="1126"/>
      <c r="Y22" s="1126"/>
      <c r="Z22" s="1126"/>
      <c r="AA22" s="1126"/>
      <c r="AB22" s="1126"/>
      <c r="AC22" s="1126"/>
      <c r="AD22" s="1126"/>
      <c r="AE22" s="1127"/>
      <c r="AF22" s="1128"/>
      <c r="AG22" s="1129"/>
      <c r="AH22" s="1129"/>
      <c r="AI22" s="1129"/>
      <c r="AJ22" s="1130"/>
      <c r="AK22" s="1118"/>
      <c r="AL22" s="1119"/>
      <c r="AM22" s="1119"/>
      <c r="AN22" s="1119"/>
      <c r="AO22" s="1119"/>
      <c r="AP22" s="1119"/>
      <c r="AQ22" s="1119"/>
      <c r="AR22" s="1119"/>
      <c r="AS22" s="1119"/>
      <c r="AT22" s="1119"/>
      <c r="AU22" s="1120"/>
      <c r="AV22" s="1120"/>
      <c r="AW22" s="1120"/>
      <c r="AX22" s="1120"/>
      <c r="AY22" s="1121"/>
      <c r="AZ22" s="1069" t="s">
        <v>374</v>
      </c>
      <c r="BA22" s="1069"/>
      <c r="BB22" s="1069"/>
      <c r="BC22" s="1069"/>
      <c r="BD22" s="1070"/>
      <c r="BE22" s="242"/>
      <c r="BF22" s="242"/>
      <c r="BG22" s="242"/>
      <c r="BH22" s="242"/>
      <c r="BI22" s="242"/>
      <c r="BJ22" s="242"/>
      <c r="BK22" s="242"/>
      <c r="BL22" s="242"/>
      <c r="BM22" s="242"/>
      <c r="BN22" s="242"/>
      <c r="BO22" s="242"/>
      <c r="BP22" s="242"/>
      <c r="BQ22" s="251">
        <v>16</v>
      </c>
      <c r="BR22" s="252"/>
      <c r="BS22" s="1049" t="s">
        <v>576</v>
      </c>
      <c r="BT22" s="1050" t="s">
        <v>576</v>
      </c>
      <c r="BU22" s="1050" t="s">
        <v>576</v>
      </c>
      <c r="BV22" s="1050" t="s">
        <v>576</v>
      </c>
      <c r="BW22" s="1050" t="s">
        <v>576</v>
      </c>
      <c r="BX22" s="1050" t="s">
        <v>576</v>
      </c>
      <c r="BY22" s="1050" t="s">
        <v>576</v>
      </c>
      <c r="BZ22" s="1050" t="s">
        <v>576</v>
      </c>
      <c r="CA22" s="1050" t="s">
        <v>576</v>
      </c>
      <c r="CB22" s="1050" t="s">
        <v>576</v>
      </c>
      <c r="CC22" s="1050" t="s">
        <v>576</v>
      </c>
      <c r="CD22" s="1050" t="s">
        <v>576</v>
      </c>
      <c r="CE22" s="1050" t="s">
        <v>576</v>
      </c>
      <c r="CF22" s="1050" t="s">
        <v>576</v>
      </c>
      <c r="CG22" s="1051" t="s">
        <v>576</v>
      </c>
      <c r="CH22" s="1024">
        <v>-9</v>
      </c>
      <c r="CI22" s="1025"/>
      <c r="CJ22" s="1025"/>
      <c r="CK22" s="1025"/>
      <c r="CL22" s="1026"/>
      <c r="CM22" s="1024">
        <v>520</v>
      </c>
      <c r="CN22" s="1025"/>
      <c r="CO22" s="1025"/>
      <c r="CP22" s="1025"/>
      <c r="CQ22" s="1026"/>
      <c r="CR22" s="1024">
        <v>428</v>
      </c>
      <c r="CS22" s="1025"/>
      <c r="CT22" s="1025"/>
      <c r="CU22" s="1025"/>
      <c r="CV22" s="1026"/>
      <c r="CW22" s="1024">
        <v>20</v>
      </c>
      <c r="CX22" s="1025"/>
      <c r="CY22" s="1025"/>
      <c r="CZ22" s="1025"/>
      <c r="DA22" s="1026"/>
      <c r="DB22" s="1024">
        <v>0</v>
      </c>
      <c r="DC22" s="1025"/>
      <c r="DD22" s="1025"/>
      <c r="DE22" s="1025"/>
      <c r="DF22" s="1026"/>
      <c r="DG22" s="1024">
        <v>0</v>
      </c>
      <c r="DH22" s="1025"/>
      <c r="DI22" s="1025"/>
      <c r="DJ22" s="1025"/>
      <c r="DK22" s="1026"/>
      <c r="DL22" s="1024">
        <v>0</v>
      </c>
      <c r="DM22" s="1025"/>
      <c r="DN22" s="1025"/>
      <c r="DO22" s="1025"/>
      <c r="DP22" s="1026"/>
      <c r="DQ22" s="1024">
        <v>0</v>
      </c>
      <c r="DR22" s="1025"/>
      <c r="DS22" s="1025"/>
      <c r="DT22" s="1025"/>
      <c r="DU22" s="1026"/>
      <c r="DV22" s="1027"/>
      <c r="DW22" s="1028"/>
      <c r="DX22" s="1028"/>
      <c r="DY22" s="1028"/>
      <c r="DZ22" s="1029"/>
      <c r="EA22" s="243"/>
    </row>
    <row r="23" spans="1:131" s="244" customFormat="1" ht="26.25" customHeight="1" thickBot="1" x14ac:dyDescent="0.2">
      <c r="A23" s="253" t="s">
        <v>375</v>
      </c>
      <c r="B23" s="979" t="s">
        <v>376</v>
      </c>
      <c r="C23" s="980"/>
      <c r="D23" s="980"/>
      <c r="E23" s="980"/>
      <c r="F23" s="980"/>
      <c r="G23" s="980"/>
      <c r="H23" s="980"/>
      <c r="I23" s="980"/>
      <c r="J23" s="980"/>
      <c r="K23" s="980"/>
      <c r="L23" s="980"/>
      <c r="M23" s="980"/>
      <c r="N23" s="980"/>
      <c r="O23" s="980"/>
      <c r="P23" s="981"/>
      <c r="Q23" s="1109">
        <v>492818</v>
      </c>
      <c r="R23" s="1110"/>
      <c r="S23" s="1110"/>
      <c r="T23" s="1110"/>
      <c r="U23" s="1110"/>
      <c r="V23" s="1110">
        <v>478524</v>
      </c>
      <c r="W23" s="1110"/>
      <c r="X23" s="1110"/>
      <c r="Y23" s="1110"/>
      <c r="Z23" s="1110"/>
      <c r="AA23" s="1110">
        <v>14294</v>
      </c>
      <c r="AB23" s="1110"/>
      <c r="AC23" s="1110"/>
      <c r="AD23" s="1110"/>
      <c r="AE23" s="1111"/>
      <c r="AF23" s="1112">
        <v>9781</v>
      </c>
      <c r="AG23" s="1110"/>
      <c r="AH23" s="1110"/>
      <c r="AI23" s="1110"/>
      <c r="AJ23" s="1113"/>
      <c r="AK23" s="1114"/>
      <c r="AL23" s="1115"/>
      <c r="AM23" s="1115"/>
      <c r="AN23" s="1115"/>
      <c r="AO23" s="1115"/>
      <c r="AP23" s="1110">
        <v>860539</v>
      </c>
      <c r="AQ23" s="1110"/>
      <c r="AR23" s="1110"/>
      <c r="AS23" s="1110"/>
      <c r="AT23" s="1110"/>
      <c r="AU23" s="1116"/>
      <c r="AV23" s="1116"/>
      <c r="AW23" s="1116"/>
      <c r="AX23" s="1116"/>
      <c r="AY23" s="1117"/>
      <c r="AZ23" s="1106" t="s">
        <v>119</v>
      </c>
      <c r="BA23" s="1107"/>
      <c r="BB23" s="1107"/>
      <c r="BC23" s="1107"/>
      <c r="BD23" s="1108"/>
      <c r="BE23" s="242"/>
      <c r="BF23" s="242"/>
      <c r="BG23" s="242"/>
      <c r="BH23" s="242"/>
      <c r="BI23" s="242"/>
      <c r="BJ23" s="242"/>
      <c r="BK23" s="242"/>
      <c r="BL23" s="242"/>
      <c r="BM23" s="242"/>
      <c r="BN23" s="242"/>
      <c r="BO23" s="242"/>
      <c r="BP23" s="242"/>
      <c r="BQ23" s="251">
        <v>17</v>
      </c>
      <c r="BR23" s="252"/>
      <c r="BS23" s="1049" t="s">
        <v>577</v>
      </c>
      <c r="BT23" s="1050" t="s">
        <v>578</v>
      </c>
      <c r="BU23" s="1050" t="s">
        <v>578</v>
      </c>
      <c r="BV23" s="1050" t="s">
        <v>578</v>
      </c>
      <c r="BW23" s="1050" t="s">
        <v>578</v>
      </c>
      <c r="BX23" s="1050" t="s">
        <v>578</v>
      </c>
      <c r="BY23" s="1050" t="s">
        <v>578</v>
      </c>
      <c r="BZ23" s="1050" t="s">
        <v>578</v>
      </c>
      <c r="CA23" s="1050" t="s">
        <v>578</v>
      </c>
      <c r="CB23" s="1050" t="s">
        <v>578</v>
      </c>
      <c r="CC23" s="1050" t="s">
        <v>578</v>
      </c>
      <c r="CD23" s="1050" t="s">
        <v>578</v>
      </c>
      <c r="CE23" s="1050" t="s">
        <v>578</v>
      </c>
      <c r="CF23" s="1050" t="s">
        <v>578</v>
      </c>
      <c r="CG23" s="1051" t="s">
        <v>578</v>
      </c>
      <c r="CH23" s="1024">
        <v>2</v>
      </c>
      <c r="CI23" s="1025"/>
      <c r="CJ23" s="1025"/>
      <c r="CK23" s="1025"/>
      <c r="CL23" s="1026"/>
      <c r="CM23" s="1024">
        <v>1515</v>
      </c>
      <c r="CN23" s="1025"/>
      <c r="CO23" s="1025"/>
      <c r="CP23" s="1025"/>
      <c r="CQ23" s="1026"/>
      <c r="CR23" s="1024">
        <v>1266</v>
      </c>
      <c r="CS23" s="1025"/>
      <c r="CT23" s="1025"/>
      <c r="CU23" s="1025"/>
      <c r="CV23" s="1026"/>
      <c r="CW23" s="1024">
        <v>124</v>
      </c>
      <c r="CX23" s="1025"/>
      <c r="CY23" s="1025"/>
      <c r="CZ23" s="1025"/>
      <c r="DA23" s="1026"/>
      <c r="DB23" s="1024">
        <v>0</v>
      </c>
      <c r="DC23" s="1025"/>
      <c r="DD23" s="1025"/>
      <c r="DE23" s="1025"/>
      <c r="DF23" s="1026"/>
      <c r="DG23" s="1024">
        <v>0</v>
      </c>
      <c r="DH23" s="1025"/>
      <c r="DI23" s="1025"/>
      <c r="DJ23" s="1025"/>
      <c r="DK23" s="1026"/>
      <c r="DL23" s="1024">
        <v>7</v>
      </c>
      <c r="DM23" s="1025"/>
      <c r="DN23" s="1025"/>
      <c r="DO23" s="1025"/>
      <c r="DP23" s="1026"/>
      <c r="DQ23" s="1024">
        <v>7</v>
      </c>
      <c r="DR23" s="1025"/>
      <c r="DS23" s="1025"/>
      <c r="DT23" s="1025"/>
      <c r="DU23" s="1026"/>
      <c r="DV23" s="1027"/>
      <c r="DW23" s="1028"/>
      <c r="DX23" s="1028"/>
      <c r="DY23" s="1028"/>
      <c r="DZ23" s="1029"/>
      <c r="EA23" s="243"/>
    </row>
    <row r="24" spans="1:131" s="244" customFormat="1" ht="26.25" customHeight="1" x14ac:dyDescent="0.15">
      <c r="A24" s="1105" t="s">
        <v>377</v>
      </c>
      <c r="B24" s="1105"/>
      <c r="C24" s="1105"/>
      <c r="D24" s="1105"/>
      <c r="E24" s="1105"/>
      <c r="F24" s="1105"/>
      <c r="G24" s="1105"/>
      <c r="H24" s="1105"/>
      <c r="I24" s="1105"/>
      <c r="J24" s="1105"/>
      <c r="K24" s="1105"/>
      <c r="L24" s="1105"/>
      <c r="M24" s="1105"/>
      <c r="N24" s="1105"/>
      <c r="O24" s="1105"/>
      <c r="P24" s="1105"/>
      <c r="Q24" s="1105"/>
      <c r="R24" s="1105"/>
      <c r="S24" s="1105"/>
      <c r="T24" s="1105"/>
      <c r="U24" s="1105"/>
      <c r="V24" s="1105"/>
      <c r="W24" s="1105"/>
      <c r="X24" s="1105"/>
      <c r="Y24" s="1105"/>
      <c r="Z24" s="1105"/>
      <c r="AA24" s="1105"/>
      <c r="AB24" s="1105"/>
      <c r="AC24" s="1105"/>
      <c r="AD24" s="1105"/>
      <c r="AE24" s="1105"/>
      <c r="AF24" s="1105"/>
      <c r="AG24" s="1105"/>
      <c r="AH24" s="1105"/>
      <c r="AI24" s="1105"/>
      <c r="AJ24" s="1105"/>
      <c r="AK24" s="1105"/>
      <c r="AL24" s="1105"/>
      <c r="AM24" s="1105"/>
      <c r="AN24" s="1105"/>
      <c r="AO24" s="1105"/>
      <c r="AP24" s="1105"/>
      <c r="AQ24" s="1105"/>
      <c r="AR24" s="1105"/>
      <c r="AS24" s="1105"/>
      <c r="AT24" s="1105"/>
      <c r="AU24" s="1105"/>
      <c r="AV24" s="1105"/>
      <c r="AW24" s="1105"/>
      <c r="AX24" s="1105"/>
      <c r="AY24" s="1105"/>
      <c r="AZ24" s="241"/>
      <c r="BA24" s="241"/>
      <c r="BB24" s="241"/>
      <c r="BC24" s="241"/>
      <c r="BD24" s="241"/>
      <c r="BE24" s="242"/>
      <c r="BF24" s="242"/>
      <c r="BG24" s="242"/>
      <c r="BH24" s="242"/>
      <c r="BI24" s="242"/>
      <c r="BJ24" s="242"/>
      <c r="BK24" s="242"/>
      <c r="BL24" s="242"/>
      <c r="BM24" s="242"/>
      <c r="BN24" s="242"/>
      <c r="BO24" s="242"/>
      <c r="BP24" s="242"/>
      <c r="BQ24" s="251">
        <v>18</v>
      </c>
      <c r="BR24" s="252"/>
      <c r="BS24" s="1049" t="s">
        <v>579</v>
      </c>
      <c r="BT24" s="1050" t="s">
        <v>579</v>
      </c>
      <c r="BU24" s="1050" t="s">
        <v>579</v>
      </c>
      <c r="BV24" s="1050" t="s">
        <v>579</v>
      </c>
      <c r="BW24" s="1050" t="s">
        <v>579</v>
      </c>
      <c r="BX24" s="1050" t="s">
        <v>579</v>
      </c>
      <c r="BY24" s="1050" t="s">
        <v>579</v>
      </c>
      <c r="BZ24" s="1050" t="s">
        <v>579</v>
      </c>
      <c r="CA24" s="1050" t="s">
        <v>579</v>
      </c>
      <c r="CB24" s="1050" t="s">
        <v>579</v>
      </c>
      <c r="CC24" s="1050" t="s">
        <v>579</v>
      </c>
      <c r="CD24" s="1050" t="s">
        <v>579</v>
      </c>
      <c r="CE24" s="1050" t="s">
        <v>579</v>
      </c>
      <c r="CF24" s="1050" t="s">
        <v>579</v>
      </c>
      <c r="CG24" s="1051" t="s">
        <v>579</v>
      </c>
      <c r="CH24" s="1024">
        <v>0</v>
      </c>
      <c r="CI24" s="1025"/>
      <c r="CJ24" s="1025"/>
      <c r="CK24" s="1025"/>
      <c r="CL24" s="1026"/>
      <c r="CM24" s="1024">
        <v>754</v>
      </c>
      <c r="CN24" s="1025"/>
      <c r="CO24" s="1025"/>
      <c r="CP24" s="1025"/>
      <c r="CQ24" s="1026"/>
      <c r="CR24" s="1024">
        <v>0</v>
      </c>
      <c r="CS24" s="1025"/>
      <c r="CT24" s="1025"/>
      <c r="CU24" s="1025"/>
      <c r="CV24" s="1026"/>
      <c r="CW24" s="1024">
        <v>0</v>
      </c>
      <c r="CX24" s="1025"/>
      <c r="CY24" s="1025"/>
      <c r="CZ24" s="1025"/>
      <c r="DA24" s="1026"/>
      <c r="DB24" s="1024">
        <v>0</v>
      </c>
      <c r="DC24" s="1025"/>
      <c r="DD24" s="1025"/>
      <c r="DE24" s="1025"/>
      <c r="DF24" s="1026"/>
      <c r="DG24" s="1024">
        <v>0</v>
      </c>
      <c r="DH24" s="1025"/>
      <c r="DI24" s="1025"/>
      <c r="DJ24" s="1025"/>
      <c r="DK24" s="1026"/>
      <c r="DL24" s="1024">
        <v>0</v>
      </c>
      <c r="DM24" s="1025"/>
      <c r="DN24" s="1025"/>
      <c r="DO24" s="1025"/>
      <c r="DP24" s="1026"/>
      <c r="DQ24" s="1024">
        <v>0</v>
      </c>
      <c r="DR24" s="1025"/>
      <c r="DS24" s="1025"/>
      <c r="DT24" s="1025"/>
      <c r="DU24" s="1026"/>
      <c r="DV24" s="1027"/>
      <c r="DW24" s="1028"/>
      <c r="DX24" s="1028"/>
      <c r="DY24" s="1028"/>
      <c r="DZ24" s="1029"/>
      <c r="EA24" s="243"/>
    </row>
    <row r="25" spans="1:131" s="236" customFormat="1" ht="26.25" customHeight="1" thickBot="1" x14ac:dyDescent="0.2">
      <c r="A25" s="1104" t="s">
        <v>378</v>
      </c>
      <c r="B25" s="1104"/>
      <c r="C25" s="1104"/>
      <c r="D25" s="1104"/>
      <c r="E25" s="1104"/>
      <c r="F25" s="1104"/>
      <c r="G25" s="1104"/>
      <c r="H25" s="1104"/>
      <c r="I25" s="1104"/>
      <c r="J25" s="1104"/>
      <c r="K25" s="1104"/>
      <c r="L25" s="1104"/>
      <c r="M25" s="1104"/>
      <c r="N25" s="1104"/>
      <c r="O25" s="1104"/>
      <c r="P25" s="1104"/>
      <c r="Q25" s="1104"/>
      <c r="R25" s="1104"/>
      <c r="S25" s="1104"/>
      <c r="T25" s="1104"/>
      <c r="U25" s="1104"/>
      <c r="V25" s="1104"/>
      <c r="W25" s="1104"/>
      <c r="X25" s="1104"/>
      <c r="Y25" s="1104"/>
      <c r="Z25" s="1104"/>
      <c r="AA25" s="1104"/>
      <c r="AB25" s="1104"/>
      <c r="AC25" s="1104"/>
      <c r="AD25" s="1104"/>
      <c r="AE25" s="1104"/>
      <c r="AF25" s="1104"/>
      <c r="AG25" s="1104"/>
      <c r="AH25" s="1104"/>
      <c r="AI25" s="1104"/>
      <c r="AJ25" s="1104"/>
      <c r="AK25" s="1104"/>
      <c r="AL25" s="1104"/>
      <c r="AM25" s="1104"/>
      <c r="AN25" s="1104"/>
      <c r="AO25" s="1104"/>
      <c r="AP25" s="1104"/>
      <c r="AQ25" s="1104"/>
      <c r="AR25" s="1104"/>
      <c r="AS25" s="1104"/>
      <c r="AT25" s="1104"/>
      <c r="AU25" s="1104"/>
      <c r="AV25" s="1104"/>
      <c r="AW25" s="1104"/>
      <c r="AX25" s="1104"/>
      <c r="AY25" s="1104"/>
      <c r="AZ25" s="1104"/>
      <c r="BA25" s="1104"/>
      <c r="BB25" s="1104"/>
      <c r="BC25" s="1104"/>
      <c r="BD25" s="1104"/>
      <c r="BE25" s="1104"/>
      <c r="BF25" s="1104"/>
      <c r="BG25" s="1104"/>
      <c r="BH25" s="1104"/>
      <c r="BI25" s="1104"/>
      <c r="BJ25" s="241"/>
      <c r="BK25" s="241"/>
      <c r="BL25" s="241"/>
      <c r="BM25" s="241"/>
      <c r="BN25" s="241"/>
      <c r="BO25" s="254"/>
      <c r="BP25" s="254"/>
      <c r="BQ25" s="251">
        <v>19</v>
      </c>
      <c r="BR25" s="252"/>
      <c r="BS25" s="1049" t="s">
        <v>580</v>
      </c>
      <c r="BT25" s="1050" t="s">
        <v>580</v>
      </c>
      <c r="BU25" s="1050" t="s">
        <v>580</v>
      </c>
      <c r="BV25" s="1050" t="s">
        <v>580</v>
      </c>
      <c r="BW25" s="1050" t="s">
        <v>580</v>
      </c>
      <c r="BX25" s="1050" t="s">
        <v>580</v>
      </c>
      <c r="BY25" s="1050" t="s">
        <v>580</v>
      </c>
      <c r="BZ25" s="1050" t="s">
        <v>580</v>
      </c>
      <c r="CA25" s="1050" t="s">
        <v>580</v>
      </c>
      <c r="CB25" s="1050" t="s">
        <v>580</v>
      </c>
      <c r="CC25" s="1050" t="s">
        <v>580</v>
      </c>
      <c r="CD25" s="1050" t="s">
        <v>580</v>
      </c>
      <c r="CE25" s="1050" t="s">
        <v>580</v>
      </c>
      <c r="CF25" s="1050" t="s">
        <v>580</v>
      </c>
      <c r="CG25" s="1051" t="s">
        <v>580</v>
      </c>
      <c r="CH25" s="1024">
        <v>0</v>
      </c>
      <c r="CI25" s="1025"/>
      <c r="CJ25" s="1025"/>
      <c r="CK25" s="1025"/>
      <c r="CL25" s="1026"/>
      <c r="CM25" s="1024">
        <v>13</v>
      </c>
      <c r="CN25" s="1025"/>
      <c r="CO25" s="1025"/>
      <c r="CP25" s="1025"/>
      <c r="CQ25" s="1026"/>
      <c r="CR25" s="1024">
        <v>2</v>
      </c>
      <c r="CS25" s="1025"/>
      <c r="CT25" s="1025"/>
      <c r="CU25" s="1025"/>
      <c r="CV25" s="1026"/>
      <c r="CW25" s="1024">
        <v>14</v>
      </c>
      <c r="CX25" s="1025"/>
      <c r="CY25" s="1025"/>
      <c r="CZ25" s="1025"/>
      <c r="DA25" s="1026"/>
      <c r="DB25" s="1024">
        <v>0</v>
      </c>
      <c r="DC25" s="1025"/>
      <c r="DD25" s="1025"/>
      <c r="DE25" s="1025"/>
      <c r="DF25" s="1026"/>
      <c r="DG25" s="1024">
        <v>0</v>
      </c>
      <c r="DH25" s="1025"/>
      <c r="DI25" s="1025"/>
      <c r="DJ25" s="1025"/>
      <c r="DK25" s="1026"/>
      <c r="DL25" s="1024">
        <v>0</v>
      </c>
      <c r="DM25" s="1025"/>
      <c r="DN25" s="1025"/>
      <c r="DO25" s="1025"/>
      <c r="DP25" s="1026"/>
      <c r="DQ25" s="1024">
        <v>0</v>
      </c>
      <c r="DR25" s="1025"/>
      <c r="DS25" s="1025"/>
      <c r="DT25" s="1025"/>
      <c r="DU25" s="1026"/>
      <c r="DV25" s="1027"/>
      <c r="DW25" s="1028"/>
      <c r="DX25" s="1028"/>
      <c r="DY25" s="1028"/>
      <c r="DZ25" s="1029"/>
      <c r="EA25" s="235"/>
    </row>
    <row r="26" spans="1:131" s="236" customFormat="1" ht="26.25" customHeight="1" x14ac:dyDescent="0.15">
      <c r="A26" s="1030" t="s">
        <v>345</v>
      </c>
      <c r="B26" s="1031"/>
      <c r="C26" s="1031"/>
      <c r="D26" s="1031"/>
      <c r="E26" s="1031"/>
      <c r="F26" s="1031"/>
      <c r="G26" s="1031"/>
      <c r="H26" s="1031"/>
      <c r="I26" s="1031"/>
      <c r="J26" s="1031"/>
      <c r="K26" s="1031"/>
      <c r="L26" s="1031"/>
      <c r="M26" s="1031"/>
      <c r="N26" s="1031"/>
      <c r="O26" s="1031"/>
      <c r="P26" s="1032"/>
      <c r="Q26" s="1036" t="s">
        <v>379</v>
      </c>
      <c r="R26" s="1037"/>
      <c r="S26" s="1037"/>
      <c r="T26" s="1037"/>
      <c r="U26" s="1038"/>
      <c r="V26" s="1036" t="s">
        <v>380</v>
      </c>
      <c r="W26" s="1037"/>
      <c r="X26" s="1037"/>
      <c r="Y26" s="1037"/>
      <c r="Z26" s="1038"/>
      <c r="AA26" s="1036" t="s">
        <v>381</v>
      </c>
      <c r="AB26" s="1037"/>
      <c r="AC26" s="1037"/>
      <c r="AD26" s="1037"/>
      <c r="AE26" s="1037"/>
      <c r="AF26" s="1100" t="s">
        <v>382</v>
      </c>
      <c r="AG26" s="1043"/>
      <c r="AH26" s="1043"/>
      <c r="AI26" s="1043"/>
      <c r="AJ26" s="1101"/>
      <c r="AK26" s="1037" t="s">
        <v>383</v>
      </c>
      <c r="AL26" s="1037"/>
      <c r="AM26" s="1037"/>
      <c r="AN26" s="1037"/>
      <c r="AO26" s="1038"/>
      <c r="AP26" s="1036" t="s">
        <v>384</v>
      </c>
      <c r="AQ26" s="1037"/>
      <c r="AR26" s="1037"/>
      <c r="AS26" s="1037"/>
      <c r="AT26" s="1038"/>
      <c r="AU26" s="1036" t="s">
        <v>385</v>
      </c>
      <c r="AV26" s="1037"/>
      <c r="AW26" s="1037"/>
      <c r="AX26" s="1037"/>
      <c r="AY26" s="1038"/>
      <c r="AZ26" s="1036" t="s">
        <v>386</v>
      </c>
      <c r="BA26" s="1037"/>
      <c r="BB26" s="1037"/>
      <c r="BC26" s="1037"/>
      <c r="BD26" s="1038"/>
      <c r="BE26" s="1036" t="s">
        <v>352</v>
      </c>
      <c r="BF26" s="1037"/>
      <c r="BG26" s="1037"/>
      <c r="BH26" s="1037"/>
      <c r="BI26" s="1052"/>
      <c r="BJ26" s="241"/>
      <c r="BK26" s="241"/>
      <c r="BL26" s="241"/>
      <c r="BM26" s="241"/>
      <c r="BN26" s="241"/>
      <c r="BO26" s="254"/>
      <c r="BP26" s="254"/>
      <c r="BQ26" s="251">
        <v>20</v>
      </c>
      <c r="BR26" s="252"/>
      <c r="BS26" s="1049" t="s">
        <v>581</v>
      </c>
      <c r="BT26" s="1050" t="s">
        <v>581</v>
      </c>
      <c r="BU26" s="1050" t="s">
        <v>581</v>
      </c>
      <c r="BV26" s="1050" t="s">
        <v>581</v>
      </c>
      <c r="BW26" s="1050" t="s">
        <v>581</v>
      </c>
      <c r="BX26" s="1050" t="s">
        <v>581</v>
      </c>
      <c r="BY26" s="1050" t="s">
        <v>581</v>
      </c>
      <c r="BZ26" s="1050" t="s">
        <v>581</v>
      </c>
      <c r="CA26" s="1050" t="s">
        <v>581</v>
      </c>
      <c r="CB26" s="1050" t="s">
        <v>581</v>
      </c>
      <c r="CC26" s="1050" t="s">
        <v>581</v>
      </c>
      <c r="CD26" s="1050" t="s">
        <v>581</v>
      </c>
      <c r="CE26" s="1050" t="s">
        <v>581</v>
      </c>
      <c r="CF26" s="1050" t="s">
        <v>581</v>
      </c>
      <c r="CG26" s="1051" t="s">
        <v>581</v>
      </c>
      <c r="CH26" s="1024">
        <v>4</v>
      </c>
      <c r="CI26" s="1025"/>
      <c r="CJ26" s="1025"/>
      <c r="CK26" s="1025"/>
      <c r="CL26" s="1026"/>
      <c r="CM26" s="1024">
        <v>557</v>
      </c>
      <c r="CN26" s="1025"/>
      <c r="CO26" s="1025"/>
      <c r="CP26" s="1025"/>
      <c r="CQ26" s="1026"/>
      <c r="CR26" s="1024">
        <v>150</v>
      </c>
      <c r="CS26" s="1025"/>
      <c r="CT26" s="1025"/>
      <c r="CU26" s="1025"/>
      <c r="CV26" s="1026"/>
      <c r="CW26" s="1024">
        <v>9</v>
      </c>
      <c r="CX26" s="1025"/>
      <c r="CY26" s="1025"/>
      <c r="CZ26" s="1025"/>
      <c r="DA26" s="1026"/>
      <c r="DB26" s="1024">
        <v>0</v>
      </c>
      <c r="DC26" s="1025"/>
      <c r="DD26" s="1025"/>
      <c r="DE26" s="1025"/>
      <c r="DF26" s="1026"/>
      <c r="DG26" s="1024">
        <v>0</v>
      </c>
      <c r="DH26" s="1025"/>
      <c r="DI26" s="1025"/>
      <c r="DJ26" s="1025"/>
      <c r="DK26" s="1026"/>
      <c r="DL26" s="1024">
        <v>0</v>
      </c>
      <c r="DM26" s="1025"/>
      <c r="DN26" s="1025"/>
      <c r="DO26" s="1025"/>
      <c r="DP26" s="1026"/>
      <c r="DQ26" s="1024">
        <v>0</v>
      </c>
      <c r="DR26" s="1025"/>
      <c r="DS26" s="1025"/>
      <c r="DT26" s="1025"/>
      <c r="DU26" s="1026"/>
      <c r="DV26" s="1027"/>
      <c r="DW26" s="1028"/>
      <c r="DX26" s="1028"/>
      <c r="DY26" s="1028"/>
      <c r="DZ26" s="1029"/>
      <c r="EA26" s="235"/>
    </row>
    <row r="27" spans="1:131" s="236" customFormat="1" ht="26.25" customHeight="1" thickBot="1" x14ac:dyDescent="0.2">
      <c r="A27" s="1033"/>
      <c r="B27" s="1034"/>
      <c r="C27" s="1034"/>
      <c r="D27" s="1034"/>
      <c r="E27" s="1034"/>
      <c r="F27" s="1034"/>
      <c r="G27" s="1034"/>
      <c r="H27" s="1034"/>
      <c r="I27" s="1034"/>
      <c r="J27" s="1034"/>
      <c r="K27" s="1034"/>
      <c r="L27" s="1034"/>
      <c r="M27" s="1034"/>
      <c r="N27" s="1034"/>
      <c r="O27" s="1034"/>
      <c r="P27" s="1035"/>
      <c r="Q27" s="1039"/>
      <c r="R27" s="1040"/>
      <c r="S27" s="1040"/>
      <c r="T27" s="1040"/>
      <c r="U27" s="1041"/>
      <c r="V27" s="1039"/>
      <c r="W27" s="1040"/>
      <c r="X27" s="1040"/>
      <c r="Y27" s="1040"/>
      <c r="Z27" s="1041"/>
      <c r="AA27" s="1039"/>
      <c r="AB27" s="1040"/>
      <c r="AC27" s="1040"/>
      <c r="AD27" s="1040"/>
      <c r="AE27" s="1040"/>
      <c r="AF27" s="1102"/>
      <c r="AG27" s="1046"/>
      <c r="AH27" s="1046"/>
      <c r="AI27" s="1046"/>
      <c r="AJ27" s="1103"/>
      <c r="AK27" s="1040"/>
      <c r="AL27" s="1040"/>
      <c r="AM27" s="1040"/>
      <c r="AN27" s="1040"/>
      <c r="AO27" s="1041"/>
      <c r="AP27" s="1039"/>
      <c r="AQ27" s="1040"/>
      <c r="AR27" s="1040"/>
      <c r="AS27" s="1040"/>
      <c r="AT27" s="1041"/>
      <c r="AU27" s="1039"/>
      <c r="AV27" s="1040"/>
      <c r="AW27" s="1040"/>
      <c r="AX27" s="1040"/>
      <c r="AY27" s="1041"/>
      <c r="AZ27" s="1039"/>
      <c r="BA27" s="1040"/>
      <c r="BB27" s="1040"/>
      <c r="BC27" s="1040"/>
      <c r="BD27" s="1041"/>
      <c r="BE27" s="1039"/>
      <c r="BF27" s="1040"/>
      <c r="BG27" s="1040"/>
      <c r="BH27" s="1040"/>
      <c r="BI27" s="1053"/>
      <c r="BJ27" s="241"/>
      <c r="BK27" s="241"/>
      <c r="BL27" s="241"/>
      <c r="BM27" s="241"/>
      <c r="BN27" s="241"/>
      <c r="BO27" s="254"/>
      <c r="BP27" s="254"/>
      <c r="BQ27" s="251">
        <v>21</v>
      </c>
      <c r="BR27" s="252"/>
      <c r="BS27" s="1049" t="s">
        <v>582</v>
      </c>
      <c r="BT27" s="1050" t="s">
        <v>582</v>
      </c>
      <c r="BU27" s="1050" t="s">
        <v>582</v>
      </c>
      <c r="BV27" s="1050" t="s">
        <v>582</v>
      </c>
      <c r="BW27" s="1050" t="s">
        <v>582</v>
      </c>
      <c r="BX27" s="1050" t="s">
        <v>582</v>
      </c>
      <c r="BY27" s="1050" t="s">
        <v>582</v>
      </c>
      <c r="BZ27" s="1050" t="s">
        <v>582</v>
      </c>
      <c r="CA27" s="1050" t="s">
        <v>582</v>
      </c>
      <c r="CB27" s="1050" t="s">
        <v>582</v>
      </c>
      <c r="CC27" s="1050" t="s">
        <v>582</v>
      </c>
      <c r="CD27" s="1050" t="s">
        <v>582</v>
      </c>
      <c r="CE27" s="1050" t="s">
        <v>582</v>
      </c>
      <c r="CF27" s="1050" t="s">
        <v>582</v>
      </c>
      <c r="CG27" s="1051" t="s">
        <v>582</v>
      </c>
      <c r="CH27" s="1024">
        <v>0</v>
      </c>
      <c r="CI27" s="1025"/>
      <c r="CJ27" s="1025"/>
      <c r="CK27" s="1025"/>
      <c r="CL27" s="1026"/>
      <c r="CM27" s="1024">
        <v>1311</v>
      </c>
      <c r="CN27" s="1025"/>
      <c r="CO27" s="1025"/>
      <c r="CP27" s="1025"/>
      <c r="CQ27" s="1026"/>
      <c r="CR27" s="1024">
        <v>186</v>
      </c>
      <c r="CS27" s="1025"/>
      <c r="CT27" s="1025"/>
      <c r="CU27" s="1025"/>
      <c r="CV27" s="1026"/>
      <c r="CW27" s="1024">
        <v>5</v>
      </c>
      <c r="CX27" s="1025"/>
      <c r="CY27" s="1025"/>
      <c r="CZ27" s="1025"/>
      <c r="DA27" s="1026"/>
      <c r="DB27" s="1024">
        <v>0</v>
      </c>
      <c r="DC27" s="1025"/>
      <c r="DD27" s="1025"/>
      <c r="DE27" s="1025"/>
      <c r="DF27" s="1026"/>
      <c r="DG27" s="1024">
        <v>0</v>
      </c>
      <c r="DH27" s="1025"/>
      <c r="DI27" s="1025"/>
      <c r="DJ27" s="1025"/>
      <c r="DK27" s="1026"/>
      <c r="DL27" s="1024">
        <v>0</v>
      </c>
      <c r="DM27" s="1025"/>
      <c r="DN27" s="1025"/>
      <c r="DO27" s="1025"/>
      <c r="DP27" s="1026"/>
      <c r="DQ27" s="1024">
        <v>0</v>
      </c>
      <c r="DR27" s="1025"/>
      <c r="DS27" s="1025"/>
      <c r="DT27" s="1025"/>
      <c r="DU27" s="1026"/>
      <c r="DV27" s="1027"/>
      <c r="DW27" s="1028"/>
      <c r="DX27" s="1028"/>
      <c r="DY27" s="1028"/>
      <c r="DZ27" s="1029"/>
      <c r="EA27" s="235"/>
    </row>
    <row r="28" spans="1:131" s="236" customFormat="1" ht="26.25" customHeight="1" thickTop="1" x14ac:dyDescent="0.15">
      <c r="A28" s="255">
        <v>1</v>
      </c>
      <c r="B28" s="1091" t="s">
        <v>387</v>
      </c>
      <c r="C28" s="1092"/>
      <c r="D28" s="1092"/>
      <c r="E28" s="1092"/>
      <c r="F28" s="1092"/>
      <c r="G28" s="1092"/>
      <c r="H28" s="1092"/>
      <c r="I28" s="1092"/>
      <c r="J28" s="1092"/>
      <c r="K28" s="1092"/>
      <c r="L28" s="1092"/>
      <c r="M28" s="1092"/>
      <c r="N28" s="1092"/>
      <c r="O28" s="1092"/>
      <c r="P28" s="1093"/>
      <c r="Q28" s="1094">
        <v>99303</v>
      </c>
      <c r="R28" s="1095"/>
      <c r="S28" s="1095"/>
      <c r="T28" s="1095"/>
      <c r="U28" s="1095"/>
      <c r="V28" s="1095">
        <v>94355</v>
      </c>
      <c r="W28" s="1095"/>
      <c r="X28" s="1095"/>
      <c r="Y28" s="1095"/>
      <c r="Z28" s="1095"/>
      <c r="AA28" s="1095">
        <v>4948</v>
      </c>
      <c r="AB28" s="1095"/>
      <c r="AC28" s="1095"/>
      <c r="AD28" s="1095"/>
      <c r="AE28" s="1096"/>
      <c r="AF28" s="1097" t="s">
        <v>388</v>
      </c>
      <c r="AG28" s="1095"/>
      <c r="AH28" s="1095"/>
      <c r="AI28" s="1095"/>
      <c r="AJ28" s="1098"/>
      <c r="AK28" s="1099">
        <v>5199</v>
      </c>
      <c r="AL28" s="1087"/>
      <c r="AM28" s="1087"/>
      <c r="AN28" s="1087"/>
      <c r="AO28" s="1087"/>
      <c r="AP28" s="1087" t="s">
        <v>560</v>
      </c>
      <c r="AQ28" s="1087"/>
      <c r="AR28" s="1087"/>
      <c r="AS28" s="1087"/>
      <c r="AT28" s="1087"/>
      <c r="AU28" s="1087">
        <v>0</v>
      </c>
      <c r="AV28" s="1087"/>
      <c r="AW28" s="1087"/>
      <c r="AX28" s="1087"/>
      <c r="AY28" s="1087"/>
      <c r="AZ28" s="1088" t="s">
        <v>496</v>
      </c>
      <c r="BA28" s="1088"/>
      <c r="BB28" s="1088"/>
      <c r="BC28" s="1088"/>
      <c r="BD28" s="1088"/>
      <c r="BE28" s="1089" t="s">
        <v>586</v>
      </c>
      <c r="BF28" s="1089"/>
      <c r="BG28" s="1089"/>
      <c r="BH28" s="1089"/>
      <c r="BI28" s="1090"/>
      <c r="BJ28" s="241"/>
      <c r="BK28" s="241"/>
      <c r="BL28" s="241"/>
      <c r="BM28" s="241"/>
      <c r="BN28" s="241"/>
      <c r="BO28" s="254"/>
      <c r="BP28" s="254"/>
      <c r="BQ28" s="251">
        <v>22</v>
      </c>
      <c r="BR28" s="252"/>
      <c r="BS28" s="1049" t="s">
        <v>583</v>
      </c>
      <c r="BT28" s="1050" t="s">
        <v>583</v>
      </c>
      <c r="BU28" s="1050" t="s">
        <v>583</v>
      </c>
      <c r="BV28" s="1050" t="s">
        <v>583</v>
      </c>
      <c r="BW28" s="1050" t="s">
        <v>583</v>
      </c>
      <c r="BX28" s="1050" t="s">
        <v>583</v>
      </c>
      <c r="BY28" s="1050" t="s">
        <v>583</v>
      </c>
      <c r="BZ28" s="1050" t="s">
        <v>583</v>
      </c>
      <c r="CA28" s="1050" t="s">
        <v>583</v>
      </c>
      <c r="CB28" s="1050" t="s">
        <v>583</v>
      </c>
      <c r="CC28" s="1050" t="s">
        <v>583</v>
      </c>
      <c r="CD28" s="1050" t="s">
        <v>583</v>
      </c>
      <c r="CE28" s="1050" t="s">
        <v>583</v>
      </c>
      <c r="CF28" s="1050" t="s">
        <v>583</v>
      </c>
      <c r="CG28" s="1051" t="s">
        <v>583</v>
      </c>
      <c r="CH28" s="1024">
        <v>24</v>
      </c>
      <c r="CI28" s="1025"/>
      <c r="CJ28" s="1025"/>
      <c r="CK28" s="1025"/>
      <c r="CL28" s="1026"/>
      <c r="CM28" s="1024">
        <v>256</v>
      </c>
      <c r="CN28" s="1025"/>
      <c r="CO28" s="1025"/>
      <c r="CP28" s="1025"/>
      <c r="CQ28" s="1026"/>
      <c r="CR28" s="1024">
        <v>6</v>
      </c>
      <c r="CS28" s="1025"/>
      <c r="CT28" s="1025"/>
      <c r="CU28" s="1025"/>
      <c r="CV28" s="1026"/>
      <c r="CW28" s="1024">
        <v>0</v>
      </c>
      <c r="CX28" s="1025"/>
      <c r="CY28" s="1025"/>
      <c r="CZ28" s="1025"/>
      <c r="DA28" s="1026"/>
      <c r="DB28" s="1024">
        <v>0</v>
      </c>
      <c r="DC28" s="1025"/>
      <c r="DD28" s="1025"/>
      <c r="DE28" s="1025"/>
      <c r="DF28" s="1026"/>
      <c r="DG28" s="1024">
        <v>0</v>
      </c>
      <c r="DH28" s="1025"/>
      <c r="DI28" s="1025"/>
      <c r="DJ28" s="1025"/>
      <c r="DK28" s="1026"/>
      <c r="DL28" s="1024">
        <v>0</v>
      </c>
      <c r="DM28" s="1025"/>
      <c r="DN28" s="1025"/>
      <c r="DO28" s="1025"/>
      <c r="DP28" s="1026"/>
      <c r="DQ28" s="1024">
        <v>0</v>
      </c>
      <c r="DR28" s="1025"/>
      <c r="DS28" s="1025"/>
      <c r="DT28" s="1025"/>
      <c r="DU28" s="1026"/>
      <c r="DV28" s="1027"/>
      <c r="DW28" s="1028"/>
      <c r="DX28" s="1028"/>
      <c r="DY28" s="1028"/>
      <c r="DZ28" s="1029"/>
      <c r="EA28" s="235"/>
    </row>
    <row r="29" spans="1:131" s="236" customFormat="1" ht="26.25" customHeight="1" x14ac:dyDescent="0.15">
      <c r="A29" s="255">
        <v>2</v>
      </c>
      <c r="B29" s="1078" t="s">
        <v>389</v>
      </c>
      <c r="C29" s="1079"/>
      <c r="D29" s="1079"/>
      <c r="E29" s="1079"/>
      <c r="F29" s="1079"/>
      <c r="G29" s="1079"/>
      <c r="H29" s="1079"/>
      <c r="I29" s="1079"/>
      <c r="J29" s="1079"/>
      <c r="K29" s="1079"/>
      <c r="L29" s="1079"/>
      <c r="M29" s="1079"/>
      <c r="N29" s="1079"/>
      <c r="O29" s="1079"/>
      <c r="P29" s="1080"/>
      <c r="Q29" s="1085">
        <v>382</v>
      </c>
      <c r="R29" s="1082"/>
      <c r="S29" s="1082"/>
      <c r="T29" s="1082"/>
      <c r="U29" s="1082"/>
      <c r="V29" s="1082">
        <v>380</v>
      </c>
      <c r="W29" s="1082"/>
      <c r="X29" s="1082"/>
      <c r="Y29" s="1082"/>
      <c r="Z29" s="1082"/>
      <c r="AA29" s="1082">
        <v>2</v>
      </c>
      <c r="AB29" s="1082"/>
      <c r="AC29" s="1082"/>
      <c r="AD29" s="1082"/>
      <c r="AE29" s="1086"/>
      <c r="AF29" s="1081" t="s">
        <v>388</v>
      </c>
      <c r="AG29" s="1082"/>
      <c r="AH29" s="1082"/>
      <c r="AI29" s="1082"/>
      <c r="AJ29" s="1083"/>
      <c r="AK29" s="1015">
        <v>257</v>
      </c>
      <c r="AL29" s="1006"/>
      <c r="AM29" s="1006"/>
      <c r="AN29" s="1006"/>
      <c r="AO29" s="1006"/>
      <c r="AP29" s="1006">
        <v>623</v>
      </c>
      <c r="AQ29" s="1006"/>
      <c r="AR29" s="1006"/>
      <c r="AS29" s="1006"/>
      <c r="AT29" s="1006"/>
      <c r="AU29" s="1006">
        <v>482</v>
      </c>
      <c r="AV29" s="1006"/>
      <c r="AW29" s="1006"/>
      <c r="AX29" s="1006"/>
      <c r="AY29" s="1006"/>
      <c r="AZ29" s="1084" t="s">
        <v>496</v>
      </c>
      <c r="BA29" s="1084"/>
      <c r="BB29" s="1084"/>
      <c r="BC29" s="1084"/>
      <c r="BD29" s="1084"/>
      <c r="BE29" s="1076" t="s">
        <v>586</v>
      </c>
      <c r="BF29" s="1076"/>
      <c r="BG29" s="1076"/>
      <c r="BH29" s="1076"/>
      <c r="BI29" s="1077"/>
      <c r="BJ29" s="241"/>
      <c r="BK29" s="241"/>
      <c r="BL29" s="241"/>
      <c r="BM29" s="241"/>
      <c r="BN29" s="241"/>
      <c r="BO29" s="254"/>
      <c r="BP29" s="254"/>
      <c r="BQ29" s="251">
        <v>23</v>
      </c>
      <c r="BR29" s="252"/>
      <c r="BS29" s="1049" t="s">
        <v>584</v>
      </c>
      <c r="BT29" s="1050" t="s">
        <v>584</v>
      </c>
      <c r="BU29" s="1050" t="s">
        <v>584</v>
      </c>
      <c r="BV29" s="1050" t="s">
        <v>584</v>
      </c>
      <c r="BW29" s="1050" t="s">
        <v>584</v>
      </c>
      <c r="BX29" s="1050" t="s">
        <v>584</v>
      </c>
      <c r="BY29" s="1050" t="s">
        <v>584</v>
      </c>
      <c r="BZ29" s="1050" t="s">
        <v>584</v>
      </c>
      <c r="CA29" s="1050" t="s">
        <v>584</v>
      </c>
      <c r="CB29" s="1050" t="s">
        <v>584</v>
      </c>
      <c r="CC29" s="1050" t="s">
        <v>584</v>
      </c>
      <c r="CD29" s="1050" t="s">
        <v>584</v>
      </c>
      <c r="CE29" s="1050" t="s">
        <v>584</v>
      </c>
      <c r="CF29" s="1050" t="s">
        <v>584</v>
      </c>
      <c r="CG29" s="1051" t="s">
        <v>584</v>
      </c>
      <c r="CH29" s="1024">
        <v>-5</v>
      </c>
      <c r="CI29" s="1025"/>
      <c r="CJ29" s="1025"/>
      <c r="CK29" s="1025"/>
      <c r="CL29" s="1026"/>
      <c r="CM29" s="1024">
        <v>-620</v>
      </c>
      <c r="CN29" s="1025"/>
      <c r="CO29" s="1025"/>
      <c r="CP29" s="1025"/>
      <c r="CQ29" s="1026"/>
      <c r="CR29" s="1024">
        <v>32</v>
      </c>
      <c r="CS29" s="1025"/>
      <c r="CT29" s="1025"/>
      <c r="CU29" s="1025"/>
      <c r="CV29" s="1026"/>
      <c r="CW29" s="1024">
        <v>0</v>
      </c>
      <c r="CX29" s="1025"/>
      <c r="CY29" s="1025"/>
      <c r="CZ29" s="1025"/>
      <c r="DA29" s="1026"/>
      <c r="DB29" s="1024">
        <v>109</v>
      </c>
      <c r="DC29" s="1025"/>
      <c r="DD29" s="1025"/>
      <c r="DE29" s="1025"/>
      <c r="DF29" s="1026"/>
      <c r="DG29" s="1024">
        <v>0</v>
      </c>
      <c r="DH29" s="1025"/>
      <c r="DI29" s="1025"/>
      <c r="DJ29" s="1025"/>
      <c r="DK29" s="1026"/>
      <c r="DL29" s="1024">
        <v>0</v>
      </c>
      <c r="DM29" s="1025"/>
      <c r="DN29" s="1025"/>
      <c r="DO29" s="1025"/>
      <c r="DP29" s="1026"/>
      <c r="DQ29" s="1024">
        <v>0</v>
      </c>
      <c r="DR29" s="1025"/>
      <c r="DS29" s="1025"/>
      <c r="DT29" s="1025"/>
      <c r="DU29" s="1026"/>
      <c r="DV29" s="1027"/>
      <c r="DW29" s="1028"/>
      <c r="DX29" s="1028"/>
      <c r="DY29" s="1028"/>
      <c r="DZ29" s="1029"/>
      <c r="EA29" s="235"/>
    </row>
    <row r="30" spans="1:131" s="236" customFormat="1" ht="26.25" customHeight="1" x14ac:dyDescent="0.15">
      <c r="A30" s="255">
        <v>3</v>
      </c>
      <c r="B30" s="1078" t="s">
        <v>390</v>
      </c>
      <c r="C30" s="1079"/>
      <c r="D30" s="1079"/>
      <c r="E30" s="1079"/>
      <c r="F30" s="1079"/>
      <c r="G30" s="1079"/>
      <c r="H30" s="1079"/>
      <c r="I30" s="1079"/>
      <c r="J30" s="1079"/>
      <c r="K30" s="1079"/>
      <c r="L30" s="1079"/>
      <c r="M30" s="1079"/>
      <c r="N30" s="1079"/>
      <c r="O30" s="1079"/>
      <c r="P30" s="1080"/>
      <c r="Q30" s="1085">
        <v>28949</v>
      </c>
      <c r="R30" s="1082"/>
      <c r="S30" s="1082"/>
      <c r="T30" s="1082"/>
      <c r="U30" s="1082"/>
      <c r="V30" s="1082">
        <v>27266</v>
      </c>
      <c r="W30" s="1082"/>
      <c r="X30" s="1082"/>
      <c r="Y30" s="1082"/>
      <c r="Z30" s="1082"/>
      <c r="AA30" s="1082">
        <v>1683</v>
      </c>
      <c r="AB30" s="1082"/>
      <c r="AC30" s="1082"/>
      <c r="AD30" s="1082"/>
      <c r="AE30" s="1086"/>
      <c r="AF30" s="1081">
        <v>5761</v>
      </c>
      <c r="AG30" s="1082"/>
      <c r="AH30" s="1082"/>
      <c r="AI30" s="1082"/>
      <c r="AJ30" s="1083"/>
      <c r="AK30" s="1015">
        <v>3730</v>
      </c>
      <c r="AL30" s="1006"/>
      <c r="AM30" s="1006"/>
      <c r="AN30" s="1006"/>
      <c r="AO30" s="1006"/>
      <c r="AP30" s="1006">
        <v>19563</v>
      </c>
      <c r="AQ30" s="1006"/>
      <c r="AR30" s="1006"/>
      <c r="AS30" s="1006"/>
      <c r="AT30" s="1006"/>
      <c r="AU30" s="1006">
        <v>10368</v>
      </c>
      <c r="AV30" s="1006"/>
      <c r="AW30" s="1006"/>
      <c r="AX30" s="1006"/>
      <c r="AY30" s="1006"/>
      <c r="AZ30" s="1084" t="s">
        <v>496</v>
      </c>
      <c r="BA30" s="1084"/>
      <c r="BB30" s="1084"/>
      <c r="BC30" s="1084"/>
      <c r="BD30" s="1084"/>
      <c r="BE30" s="1076" t="s">
        <v>391</v>
      </c>
      <c r="BF30" s="1076"/>
      <c r="BG30" s="1076"/>
      <c r="BH30" s="1076"/>
      <c r="BI30" s="1077"/>
      <c r="BJ30" s="241"/>
      <c r="BK30" s="241"/>
      <c r="BL30" s="241"/>
      <c r="BM30" s="241"/>
      <c r="BN30" s="241"/>
      <c r="BO30" s="254"/>
      <c r="BP30" s="254"/>
      <c r="BQ30" s="251">
        <v>24</v>
      </c>
      <c r="BR30" s="252"/>
      <c r="BS30" s="1049" t="s">
        <v>585</v>
      </c>
      <c r="BT30" s="1050" t="s">
        <v>585</v>
      </c>
      <c r="BU30" s="1050" t="s">
        <v>585</v>
      </c>
      <c r="BV30" s="1050" t="s">
        <v>585</v>
      </c>
      <c r="BW30" s="1050" t="s">
        <v>585</v>
      </c>
      <c r="BX30" s="1050" t="s">
        <v>585</v>
      </c>
      <c r="BY30" s="1050" t="s">
        <v>585</v>
      </c>
      <c r="BZ30" s="1050" t="s">
        <v>585</v>
      </c>
      <c r="CA30" s="1050" t="s">
        <v>585</v>
      </c>
      <c r="CB30" s="1050" t="s">
        <v>585</v>
      </c>
      <c r="CC30" s="1050" t="s">
        <v>585</v>
      </c>
      <c r="CD30" s="1050" t="s">
        <v>585</v>
      </c>
      <c r="CE30" s="1050" t="s">
        <v>585</v>
      </c>
      <c r="CF30" s="1050" t="s">
        <v>585</v>
      </c>
      <c r="CG30" s="1051" t="s">
        <v>585</v>
      </c>
      <c r="CH30" s="1024">
        <v>-5</v>
      </c>
      <c r="CI30" s="1025"/>
      <c r="CJ30" s="1025"/>
      <c r="CK30" s="1025"/>
      <c r="CL30" s="1026"/>
      <c r="CM30" s="1024">
        <v>97</v>
      </c>
      <c r="CN30" s="1025"/>
      <c r="CO30" s="1025"/>
      <c r="CP30" s="1025"/>
      <c r="CQ30" s="1026"/>
      <c r="CR30" s="1024">
        <v>0</v>
      </c>
      <c r="CS30" s="1025"/>
      <c r="CT30" s="1025"/>
      <c r="CU30" s="1025"/>
      <c r="CV30" s="1026"/>
      <c r="CW30" s="1024">
        <v>0</v>
      </c>
      <c r="CX30" s="1025"/>
      <c r="CY30" s="1025"/>
      <c r="CZ30" s="1025"/>
      <c r="DA30" s="1026"/>
      <c r="DB30" s="1024">
        <v>0</v>
      </c>
      <c r="DC30" s="1025"/>
      <c r="DD30" s="1025"/>
      <c r="DE30" s="1025"/>
      <c r="DF30" s="1026"/>
      <c r="DG30" s="1024">
        <v>0</v>
      </c>
      <c r="DH30" s="1025"/>
      <c r="DI30" s="1025"/>
      <c r="DJ30" s="1025"/>
      <c r="DK30" s="1026"/>
      <c r="DL30" s="1024">
        <v>0</v>
      </c>
      <c r="DM30" s="1025"/>
      <c r="DN30" s="1025"/>
      <c r="DO30" s="1025"/>
      <c r="DP30" s="1026"/>
      <c r="DQ30" s="1024">
        <v>0</v>
      </c>
      <c r="DR30" s="1025"/>
      <c r="DS30" s="1025"/>
      <c r="DT30" s="1025"/>
      <c r="DU30" s="1026"/>
      <c r="DV30" s="1027"/>
      <c r="DW30" s="1028"/>
      <c r="DX30" s="1028"/>
      <c r="DY30" s="1028"/>
      <c r="DZ30" s="1029"/>
      <c r="EA30" s="235"/>
    </row>
    <row r="31" spans="1:131" s="236" customFormat="1" ht="26.25" customHeight="1" x14ac:dyDescent="0.15">
      <c r="A31" s="255">
        <v>4</v>
      </c>
      <c r="B31" s="1078" t="s">
        <v>392</v>
      </c>
      <c r="C31" s="1079"/>
      <c r="D31" s="1079"/>
      <c r="E31" s="1079"/>
      <c r="F31" s="1079"/>
      <c r="G31" s="1079"/>
      <c r="H31" s="1079"/>
      <c r="I31" s="1079"/>
      <c r="J31" s="1079"/>
      <c r="K31" s="1079"/>
      <c r="L31" s="1079"/>
      <c r="M31" s="1079"/>
      <c r="N31" s="1079"/>
      <c r="O31" s="1079"/>
      <c r="P31" s="1080"/>
      <c r="Q31" s="1085">
        <v>2110</v>
      </c>
      <c r="R31" s="1082"/>
      <c r="S31" s="1082"/>
      <c r="T31" s="1082"/>
      <c r="U31" s="1082"/>
      <c r="V31" s="1082">
        <v>2092</v>
      </c>
      <c r="W31" s="1082"/>
      <c r="X31" s="1082"/>
      <c r="Y31" s="1082"/>
      <c r="Z31" s="1082"/>
      <c r="AA31" s="1082">
        <v>18</v>
      </c>
      <c r="AB31" s="1082"/>
      <c r="AC31" s="1082"/>
      <c r="AD31" s="1082"/>
      <c r="AE31" s="1086"/>
      <c r="AF31" s="1081">
        <v>30</v>
      </c>
      <c r="AG31" s="1082"/>
      <c r="AH31" s="1082"/>
      <c r="AI31" s="1082"/>
      <c r="AJ31" s="1083"/>
      <c r="AK31" s="1015">
        <v>314</v>
      </c>
      <c r="AL31" s="1006"/>
      <c r="AM31" s="1006"/>
      <c r="AN31" s="1006"/>
      <c r="AO31" s="1006"/>
      <c r="AP31" s="1006">
        <v>3102</v>
      </c>
      <c r="AQ31" s="1006"/>
      <c r="AR31" s="1006"/>
      <c r="AS31" s="1006"/>
      <c r="AT31" s="1006"/>
      <c r="AU31" s="1006">
        <v>2444</v>
      </c>
      <c r="AV31" s="1006"/>
      <c r="AW31" s="1006"/>
      <c r="AX31" s="1006"/>
      <c r="AY31" s="1006"/>
      <c r="AZ31" s="1084" t="s">
        <v>496</v>
      </c>
      <c r="BA31" s="1084"/>
      <c r="BB31" s="1084"/>
      <c r="BC31" s="1084"/>
      <c r="BD31" s="1084"/>
      <c r="BE31" s="1076" t="s">
        <v>391</v>
      </c>
      <c r="BF31" s="1076"/>
      <c r="BG31" s="1076"/>
      <c r="BH31" s="1076"/>
      <c r="BI31" s="1077"/>
      <c r="BJ31" s="241"/>
      <c r="BK31" s="241"/>
      <c r="BL31" s="241"/>
      <c r="BM31" s="241"/>
      <c r="BN31" s="241"/>
      <c r="BO31" s="254"/>
      <c r="BP31" s="254"/>
      <c r="BQ31" s="251">
        <v>25</v>
      </c>
      <c r="BR31" s="252"/>
      <c r="BS31" s="1049"/>
      <c r="BT31" s="1050"/>
      <c r="BU31" s="1050"/>
      <c r="BV31" s="1050"/>
      <c r="BW31" s="1050"/>
      <c r="BX31" s="1050"/>
      <c r="BY31" s="1050"/>
      <c r="BZ31" s="1050"/>
      <c r="CA31" s="1050"/>
      <c r="CB31" s="1050"/>
      <c r="CC31" s="1050"/>
      <c r="CD31" s="1050"/>
      <c r="CE31" s="1050"/>
      <c r="CF31" s="1050"/>
      <c r="CG31" s="1051"/>
      <c r="CH31" s="1024"/>
      <c r="CI31" s="1025"/>
      <c r="CJ31" s="1025"/>
      <c r="CK31" s="1025"/>
      <c r="CL31" s="1026"/>
      <c r="CM31" s="1024"/>
      <c r="CN31" s="1025"/>
      <c r="CO31" s="1025"/>
      <c r="CP31" s="1025"/>
      <c r="CQ31" s="1026"/>
      <c r="CR31" s="1024"/>
      <c r="CS31" s="1025"/>
      <c r="CT31" s="1025"/>
      <c r="CU31" s="1025"/>
      <c r="CV31" s="1026"/>
      <c r="CW31" s="1024"/>
      <c r="CX31" s="1025"/>
      <c r="CY31" s="1025"/>
      <c r="CZ31" s="1025"/>
      <c r="DA31" s="1026"/>
      <c r="DB31" s="1024"/>
      <c r="DC31" s="1025"/>
      <c r="DD31" s="1025"/>
      <c r="DE31" s="1025"/>
      <c r="DF31" s="1026"/>
      <c r="DG31" s="1024"/>
      <c r="DH31" s="1025"/>
      <c r="DI31" s="1025"/>
      <c r="DJ31" s="1025"/>
      <c r="DK31" s="1026"/>
      <c r="DL31" s="1024"/>
      <c r="DM31" s="1025"/>
      <c r="DN31" s="1025"/>
      <c r="DO31" s="1025"/>
      <c r="DP31" s="1026"/>
      <c r="DQ31" s="1024"/>
      <c r="DR31" s="1025"/>
      <c r="DS31" s="1025"/>
      <c r="DT31" s="1025"/>
      <c r="DU31" s="1026"/>
      <c r="DV31" s="1027"/>
      <c r="DW31" s="1028"/>
      <c r="DX31" s="1028"/>
      <c r="DY31" s="1028"/>
      <c r="DZ31" s="1029"/>
      <c r="EA31" s="235"/>
    </row>
    <row r="32" spans="1:131" s="236" customFormat="1" ht="26.25" customHeight="1" x14ac:dyDescent="0.15">
      <c r="A32" s="255">
        <v>5</v>
      </c>
      <c r="B32" s="1078" t="s">
        <v>393</v>
      </c>
      <c r="C32" s="1079"/>
      <c r="D32" s="1079"/>
      <c r="E32" s="1079"/>
      <c r="F32" s="1079"/>
      <c r="G32" s="1079"/>
      <c r="H32" s="1079"/>
      <c r="I32" s="1079"/>
      <c r="J32" s="1079"/>
      <c r="K32" s="1079"/>
      <c r="L32" s="1079"/>
      <c r="M32" s="1079"/>
      <c r="N32" s="1079"/>
      <c r="O32" s="1079"/>
      <c r="P32" s="1080"/>
      <c r="Q32" s="1085">
        <v>3050</v>
      </c>
      <c r="R32" s="1082"/>
      <c r="S32" s="1082"/>
      <c r="T32" s="1082"/>
      <c r="U32" s="1082"/>
      <c r="V32" s="1082">
        <v>3049</v>
      </c>
      <c r="W32" s="1082"/>
      <c r="X32" s="1082"/>
      <c r="Y32" s="1082"/>
      <c r="Z32" s="1082"/>
      <c r="AA32" s="1082">
        <v>1</v>
      </c>
      <c r="AB32" s="1082"/>
      <c r="AC32" s="1082"/>
      <c r="AD32" s="1082"/>
      <c r="AE32" s="1086"/>
      <c r="AF32" s="1081" t="s">
        <v>388</v>
      </c>
      <c r="AG32" s="1082"/>
      <c r="AH32" s="1082"/>
      <c r="AI32" s="1082"/>
      <c r="AJ32" s="1083"/>
      <c r="AK32" s="1015">
        <v>544</v>
      </c>
      <c r="AL32" s="1006"/>
      <c r="AM32" s="1006"/>
      <c r="AN32" s="1006"/>
      <c r="AO32" s="1006"/>
      <c r="AP32" s="1006">
        <v>5653</v>
      </c>
      <c r="AQ32" s="1006"/>
      <c r="AR32" s="1006"/>
      <c r="AS32" s="1006"/>
      <c r="AT32" s="1006"/>
      <c r="AU32" s="1006">
        <v>3455</v>
      </c>
      <c r="AV32" s="1006"/>
      <c r="AW32" s="1006"/>
      <c r="AX32" s="1006"/>
      <c r="AY32" s="1006"/>
      <c r="AZ32" s="1084" t="s">
        <v>496</v>
      </c>
      <c r="BA32" s="1084"/>
      <c r="BB32" s="1084"/>
      <c r="BC32" s="1084"/>
      <c r="BD32" s="1084"/>
      <c r="BE32" s="1076" t="s">
        <v>394</v>
      </c>
      <c r="BF32" s="1076"/>
      <c r="BG32" s="1076"/>
      <c r="BH32" s="1076"/>
      <c r="BI32" s="1077"/>
      <c r="BJ32" s="241"/>
      <c r="BK32" s="241"/>
      <c r="BL32" s="241"/>
      <c r="BM32" s="241"/>
      <c r="BN32" s="241"/>
      <c r="BO32" s="254"/>
      <c r="BP32" s="254"/>
      <c r="BQ32" s="251">
        <v>26</v>
      </c>
      <c r="BR32" s="252"/>
      <c r="BS32" s="1049"/>
      <c r="BT32" s="1050"/>
      <c r="BU32" s="1050"/>
      <c r="BV32" s="1050"/>
      <c r="BW32" s="1050"/>
      <c r="BX32" s="1050"/>
      <c r="BY32" s="1050"/>
      <c r="BZ32" s="1050"/>
      <c r="CA32" s="1050"/>
      <c r="CB32" s="1050"/>
      <c r="CC32" s="1050"/>
      <c r="CD32" s="1050"/>
      <c r="CE32" s="1050"/>
      <c r="CF32" s="1050"/>
      <c r="CG32" s="1051"/>
      <c r="CH32" s="1024"/>
      <c r="CI32" s="1025"/>
      <c r="CJ32" s="1025"/>
      <c r="CK32" s="1025"/>
      <c r="CL32" s="1026"/>
      <c r="CM32" s="1024"/>
      <c r="CN32" s="1025"/>
      <c r="CO32" s="1025"/>
      <c r="CP32" s="1025"/>
      <c r="CQ32" s="1026"/>
      <c r="CR32" s="1024"/>
      <c r="CS32" s="1025"/>
      <c r="CT32" s="1025"/>
      <c r="CU32" s="1025"/>
      <c r="CV32" s="1026"/>
      <c r="CW32" s="1024"/>
      <c r="CX32" s="1025"/>
      <c r="CY32" s="1025"/>
      <c r="CZ32" s="1025"/>
      <c r="DA32" s="1026"/>
      <c r="DB32" s="1024"/>
      <c r="DC32" s="1025"/>
      <c r="DD32" s="1025"/>
      <c r="DE32" s="1025"/>
      <c r="DF32" s="1026"/>
      <c r="DG32" s="1024"/>
      <c r="DH32" s="1025"/>
      <c r="DI32" s="1025"/>
      <c r="DJ32" s="1025"/>
      <c r="DK32" s="1026"/>
      <c r="DL32" s="1024"/>
      <c r="DM32" s="1025"/>
      <c r="DN32" s="1025"/>
      <c r="DO32" s="1025"/>
      <c r="DP32" s="1026"/>
      <c r="DQ32" s="1024"/>
      <c r="DR32" s="1025"/>
      <c r="DS32" s="1025"/>
      <c r="DT32" s="1025"/>
      <c r="DU32" s="1026"/>
      <c r="DV32" s="1027"/>
      <c r="DW32" s="1028"/>
      <c r="DX32" s="1028"/>
      <c r="DY32" s="1028"/>
      <c r="DZ32" s="1029"/>
      <c r="EA32" s="235"/>
    </row>
    <row r="33" spans="1:131" s="236" customFormat="1" ht="26.25" customHeight="1" x14ac:dyDescent="0.15">
      <c r="A33" s="255">
        <v>6</v>
      </c>
      <c r="B33" s="1078" t="s">
        <v>395</v>
      </c>
      <c r="C33" s="1079"/>
      <c r="D33" s="1079"/>
      <c r="E33" s="1079"/>
      <c r="F33" s="1079"/>
      <c r="G33" s="1079"/>
      <c r="H33" s="1079"/>
      <c r="I33" s="1079"/>
      <c r="J33" s="1079"/>
      <c r="K33" s="1079"/>
      <c r="L33" s="1079"/>
      <c r="M33" s="1079"/>
      <c r="N33" s="1079"/>
      <c r="O33" s="1079"/>
      <c r="P33" s="1080"/>
      <c r="Q33" s="1085">
        <v>1887</v>
      </c>
      <c r="R33" s="1082"/>
      <c r="S33" s="1082"/>
      <c r="T33" s="1082"/>
      <c r="U33" s="1082"/>
      <c r="V33" s="1082">
        <v>1887</v>
      </c>
      <c r="W33" s="1082"/>
      <c r="X33" s="1082"/>
      <c r="Y33" s="1082"/>
      <c r="Z33" s="1082"/>
      <c r="AA33" s="1082" t="s">
        <v>560</v>
      </c>
      <c r="AB33" s="1082"/>
      <c r="AC33" s="1082"/>
      <c r="AD33" s="1082"/>
      <c r="AE33" s="1086"/>
      <c r="AF33" s="1081" t="s">
        <v>388</v>
      </c>
      <c r="AG33" s="1082"/>
      <c r="AH33" s="1082"/>
      <c r="AI33" s="1082"/>
      <c r="AJ33" s="1083"/>
      <c r="AK33" s="1015">
        <v>98</v>
      </c>
      <c r="AL33" s="1006"/>
      <c r="AM33" s="1006"/>
      <c r="AN33" s="1006"/>
      <c r="AO33" s="1006"/>
      <c r="AP33" s="1006" t="s">
        <v>560</v>
      </c>
      <c r="AQ33" s="1006"/>
      <c r="AR33" s="1006"/>
      <c r="AS33" s="1006"/>
      <c r="AT33" s="1006"/>
      <c r="AU33" s="1006">
        <v>0</v>
      </c>
      <c r="AV33" s="1006"/>
      <c r="AW33" s="1006"/>
      <c r="AX33" s="1006"/>
      <c r="AY33" s="1006"/>
      <c r="AZ33" s="1084" t="s">
        <v>560</v>
      </c>
      <c r="BA33" s="1084"/>
      <c r="BB33" s="1084"/>
      <c r="BC33" s="1084"/>
      <c r="BD33" s="1084"/>
      <c r="BE33" s="1076" t="s">
        <v>394</v>
      </c>
      <c r="BF33" s="1076"/>
      <c r="BG33" s="1076"/>
      <c r="BH33" s="1076"/>
      <c r="BI33" s="1077"/>
      <c r="BJ33" s="241"/>
      <c r="BK33" s="241"/>
      <c r="BL33" s="241"/>
      <c r="BM33" s="241"/>
      <c r="BN33" s="241"/>
      <c r="BO33" s="254"/>
      <c r="BP33" s="254"/>
      <c r="BQ33" s="251">
        <v>27</v>
      </c>
      <c r="BR33" s="252"/>
      <c r="BS33" s="1049"/>
      <c r="BT33" s="1050"/>
      <c r="BU33" s="1050"/>
      <c r="BV33" s="1050"/>
      <c r="BW33" s="1050"/>
      <c r="BX33" s="1050"/>
      <c r="BY33" s="1050"/>
      <c r="BZ33" s="1050"/>
      <c r="CA33" s="1050"/>
      <c r="CB33" s="1050"/>
      <c r="CC33" s="1050"/>
      <c r="CD33" s="1050"/>
      <c r="CE33" s="1050"/>
      <c r="CF33" s="1050"/>
      <c r="CG33" s="1051"/>
      <c r="CH33" s="1024"/>
      <c r="CI33" s="1025"/>
      <c r="CJ33" s="1025"/>
      <c r="CK33" s="1025"/>
      <c r="CL33" s="1026"/>
      <c r="CM33" s="1024"/>
      <c r="CN33" s="1025"/>
      <c r="CO33" s="1025"/>
      <c r="CP33" s="1025"/>
      <c r="CQ33" s="1026"/>
      <c r="CR33" s="1024"/>
      <c r="CS33" s="1025"/>
      <c r="CT33" s="1025"/>
      <c r="CU33" s="1025"/>
      <c r="CV33" s="1026"/>
      <c r="CW33" s="1024"/>
      <c r="CX33" s="1025"/>
      <c r="CY33" s="1025"/>
      <c r="CZ33" s="1025"/>
      <c r="DA33" s="1026"/>
      <c r="DB33" s="1024"/>
      <c r="DC33" s="1025"/>
      <c r="DD33" s="1025"/>
      <c r="DE33" s="1025"/>
      <c r="DF33" s="1026"/>
      <c r="DG33" s="1024"/>
      <c r="DH33" s="1025"/>
      <c r="DI33" s="1025"/>
      <c r="DJ33" s="1025"/>
      <c r="DK33" s="1026"/>
      <c r="DL33" s="1024"/>
      <c r="DM33" s="1025"/>
      <c r="DN33" s="1025"/>
      <c r="DO33" s="1025"/>
      <c r="DP33" s="1026"/>
      <c r="DQ33" s="1024"/>
      <c r="DR33" s="1025"/>
      <c r="DS33" s="1025"/>
      <c r="DT33" s="1025"/>
      <c r="DU33" s="1026"/>
      <c r="DV33" s="1027"/>
      <c r="DW33" s="1028"/>
      <c r="DX33" s="1028"/>
      <c r="DY33" s="1028"/>
      <c r="DZ33" s="1029"/>
      <c r="EA33" s="235"/>
    </row>
    <row r="34" spans="1:131" s="236" customFormat="1" ht="26.25" customHeight="1" x14ac:dyDescent="0.15">
      <c r="A34" s="255">
        <v>7</v>
      </c>
      <c r="B34" s="1078" t="s">
        <v>396</v>
      </c>
      <c r="C34" s="1079"/>
      <c r="D34" s="1079"/>
      <c r="E34" s="1079"/>
      <c r="F34" s="1079"/>
      <c r="G34" s="1079"/>
      <c r="H34" s="1079"/>
      <c r="I34" s="1079"/>
      <c r="J34" s="1079"/>
      <c r="K34" s="1079"/>
      <c r="L34" s="1079"/>
      <c r="M34" s="1079"/>
      <c r="N34" s="1079"/>
      <c r="O34" s="1079"/>
      <c r="P34" s="1080"/>
      <c r="Q34" s="1085">
        <v>41</v>
      </c>
      <c r="R34" s="1082"/>
      <c r="S34" s="1082"/>
      <c r="T34" s="1082"/>
      <c r="U34" s="1082"/>
      <c r="V34" s="1082">
        <v>41</v>
      </c>
      <c r="W34" s="1082"/>
      <c r="X34" s="1082"/>
      <c r="Y34" s="1082"/>
      <c r="Z34" s="1082"/>
      <c r="AA34" s="1082" t="s">
        <v>560</v>
      </c>
      <c r="AB34" s="1082"/>
      <c r="AC34" s="1082"/>
      <c r="AD34" s="1082"/>
      <c r="AE34" s="1086"/>
      <c r="AF34" s="1081" t="s">
        <v>119</v>
      </c>
      <c r="AG34" s="1082"/>
      <c r="AH34" s="1082"/>
      <c r="AI34" s="1082"/>
      <c r="AJ34" s="1083"/>
      <c r="AK34" s="1015" t="s">
        <v>560</v>
      </c>
      <c r="AL34" s="1006"/>
      <c r="AM34" s="1006"/>
      <c r="AN34" s="1006"/>
      <c r="AO34" s="1006"/>
      <c r="AP34" s="1006" t="s">
        <v>560</v>
      </c>
      <c r="AQ34" s="1006"/>
      <c r="AR34" s="1006"/>
      <c r="AS34" s="1006"/>
      <c r="AT34" s="1006"/>
      <c r="AU34" s="1006">
        <v>0</v>
      </c>
      <c r="AV34" s="1006"/>
      <c r="AW34" s="1006"/>
      <c r="AX34" s="1006"/>
      <c r="AY34" s="1006"/>
      <c r="AZ34" s="1084" t="s">
        <v>560</v>
      </c>
      <c r="BA34" s="1084"/>
      <c r="BB34" s="1084"/>
      <c r="BC34" s="1084"/>
      <c r="BD34" s="1084"/>
      <c r="BE34" s="1076" t="s">
        <v>394</v>
      </c>
      <c r="BF34" s="1076"/>
      <c r="BG34" s="1076"/>
      <c r="BH34" s="1076"/>
      <c r="BI34" s="1077"/>
      <c r="BJ34" s="241"/>
      <c r="BK34" s="241"/>
      <c r="BL34" s="241"/>
      <c r="BM34" s="241"/>
      <c r="BN34" s="241"/>
      <c r="BO34" s="254"/>
      <c r="BP34" s="254"/>
      <c r="BQ34" s="251">
        <v>28</v>
      </c>
      <c r="BR34" s="252"/>
      <c r="BS34" s="1049"/>
      <c r="BT34" s="1050"/>
      <c r="BU34" s="1050"/>
      <c r="BV34" s="1050"/>
      <c r="BW34" s="1050"/>
      <c r="BX34" s="1050"/>
      <c r="BY34" s="1050"/>
      <c r="BZ34" s="1050"/>
      <c r="CA34" s="1050"/>
      <c r="CB34" s="1050"/>
      <c r="CC34" s="1050"/>
      <c r="CD34" s="1050"/>
      <c r="CE34" s="1050"/>
      <c r="CF34" s="1050"/>
      <c r="CG34" s="1051"/>
      <c r="CH34" s="1024"/>
      <c r="CI34" s="1025"/>
      <c r="CJ34" s="1025"/>
      <c r="CK34" s="1025"/>
      <c r="CL34" s="1026"/>
      <c r="CM34" s="1024"/>
      <c r="CN34" s="1025"/>
      <c r="CO34" s="1025"/>
      <c r="CP34" s="1025"/>
      <c r="CQ34" s="1026"/>
      <c r="CR34" s="1024"/>
      <c r="CS34" s="1025"/>
      <c r="CT34" s="1025"/>
      <c r="CU34" s="1025"/>
      <c r="CV34" s="1026"/>
      <c r="CW34" s="1024"/>
      <c r="CX34" s="1025"/>
      <c r="CY34" s="1025"/>
      <c r="CZ34" s="1025"/>
      <c r="DA34" s="1026"/>
      <c r="DB34" s="1024"/>
      <c r="DC34" s="1025"/>
      <c r="DD34" s="1025"/>
      <c r="DE34" s="1025"/>
      <c r="DF34" s="1026"/>
      <c r="DG34" s="1024"/>
      <c r="DH34" s="1025"/>
      <c r="DI34" s="1025"/>
      <c r="DJ34" s="1025"/>
      <c r="DK34" s="1026"/>
      <c r="DL34" s="1024"/>
      <c r="DM34" s="1025"/>
      <c r="DN34" s="1025"/>
      <c r="DO34" s="1025"/>
      <c r="DP34" s="1026"/>
      <c r="DQ34" s="1024"/>
      <c r="DR34" s="1025"/>
      <c r="DS34" s="1025"/>
      <c r="DT34" s="1025"/>
      <c r="DU34" s="1026"/>
      <c r="DV34" s="1027"/>
      <c r="DW34" s="1028"/>
      <c r="DX34" s="1028"/>
      <c r="DY34" s="1028"/>
      <c r="DZ34" s="1029"/>
      <c r="EA34" s="235"/>
    </row>
    <row r="35" spans="1:131" s="236" customFormat="1" ht="26.25" customHeight="1" x14ac:dyDescent="0.15">
      <c r="A35" s="255">
        <v>8</v>
      </c>
      <c r="B35" s="1078"/>
      <c r="C35" s="1079"/>
      <c r="D35" s="1079"/>
      <c r="E35" s="1079"/>
      <c r="F35" s="1079"/>
      <c r="G35" s="1079"/>
      <c r="H35" s="1079"/>
      <c r="I35" s="1079"/>
      <c r="J35" s="1079"/>
      <c r="K35" s="1079"/>
      <c r="L35" s="1079"/>
      <c r="M35" s="1079"/>
      <c r="N35" s="1079"/>
      <c r="O35" s="1079"/>
      <c r="P35" s="1080"/>
      <c r="Q35" s="1085"/>
      <c r="R35" s="1082"/>
      <c r="S35" s="1082"/>
      <c r="T35" s="1082"/>
      <c r="U35" s="1082"/>
      <c r="V35" s="1082"/>
      <c r="W35" s="1082"/>
      <c r="X35" s="1082"/>
      <c r="Y35" s="1082"/>
      <c r="Z35" s="1082"/>
      <c r="AA35" s="1082"/>
      <c r="AB35" s="1082"/>
      <c r="AC35" s="1082"/>
      <c r="AD35" s="1082"/>
      <c r="AE35" s="1086"/>
      <c r="AF35" s="1081"/>
      <c r="AG35" s="1082"/>
      <c r="AH35" s="1082"/>
      <c r="AI35" s="1082"/>
      <c r="AJ35" s="1083"/>
      <c r="AK35" s="1015"/>
      <c r="AL35" s="1006"/>
      <c r="AM35" s="1006"/>
      <c r="AN35" s="1006"/>
      <c r="AO35" s="1006"/>
      <c r="AP35" s="1006"/>
      <c r="AQ35" s="1006"/>
      <c r="AR35" s="1006"/>
      <c r="AS35" s="1006"/>
      <c r="AT35" s="1006"/>
      <c r="AU35" s="1006"/>
      <c r="AV35" s="1006"/>
      <c r="AW35" s="1006"/>
      <c r="AX35" s="1006"/>
      <c r="AY35" s="1006"/>
      <c r="AZ35" s="1084"/>
      <c r="BA35" s="1084"/>
      <c r="BB35" s="1084"/>
      <c r="BC35" s="1084"/>
      <c r="BD35" s="1084"/>
      <c r="BE35" s="1076"/>
      <c r="BF35" s="1076"/>
      <c r="BG35" s="1076"/>
      <c r="BH35" s="1076"/>
      <c r="BI35" s="1077"/>
      <c r="BJ35" s="241"/>
      <c r="BK35" s="241"/>
      <c r="BL35" s="241"/>
      <c r="BM35" s="241"/>
      <c r="BN35" s="241"/>
      <c r="BO35" s="254"/>
      <c r="BP35" s="254"/>
      <c r="BQ35" s="251">
        <v>29</v>
      </c>
      <c r="BR35" s="252"/>
      <c r="BS35" s="1049"/>
      <c r="BT35" s="1050"/>
      <c r="BU35" s="1050"/>
      <c r="BV35" s="1050"/>
      <c r="BW35" s="1050"/>
      <c r="BX35" s="1050"/>
      <c r="BY35" s="1050"/>
      <c r="BZ35" s="1050"/>
      <c r="CA35" s="1050"/>
      <c r="CB35" s="1050"/>
      <c r="CC35" s="1050"/>
      <c r="CD35" s="1050"/>
      <c r="CE35" s="1050"/>
      <c r="CF35" s="1050"/>
      <c r="CG35" s="1051"/>
      <c r="CH35" s="1024"/>
      <c r="CI35" s="1025"/>
      <c r="CJ35" s="1025"/>
      <c r="CK35" s="1025"/>
      <c r="CL35" s="1026"/>
      <c r="CM35" s="1024"/>
      <c r="CN35" s="1025"/>
      <c r="CO35" s="1025"/>
      <c r="CP35" s="1025"/>
      <c r="CQ35" s="1026"/>
      <c r="CR35" s="1024"/>
      <c r="CS35" s="1025"/>
      <c r="CT35" s="1025"/>
      <c r="CU35" s="1025"/>
      <c r="CV35" s="1026"/>
      <c r="CW35" s="1024"/>
      <c r="CX35" s="1025"/>
      <c r="CY35" s="1025"/>
      <c r="CZ35" s="1025"/>
      <c r="DA35" s="1026"/>
      <c r="DB35" s="1024"/>
      <c r="DC35" s="1025"/>
      <c r="DD35" s="1025"/>
      <c r="DE35" s="1025"/>
      <c r="DF35" s="1026"/>
      <c r="DG35" s="1024"/>
      <c r="DH35" s="1025"/>
      <c r="DI35" s="1025"/>
      <c r="DJ35" s="1025"/>
      <c r="DK35" s="1026"/>
      <c r="DL35" s="1024"/>
      <c r="DM35" s="1025"/>
      <c r="DN35" s="1025"/>
      <c r="DO35" s="1025"/>
      <c r="DP35" s="1026"/>
      <c r="DQ35" s="1024"/>
      <c r="DR35" s="1025"/>
      <c r="DS35" s="1025"/>
      <c r="DT35" s="1025"/>
      <c r="DU35" s="1026"/>
      <c r="DV35" s="1027"/>
      <c r="DW35" s="1028"/>
      <c r="DX35" s="1028"/>
      <c r="DY35" s="1028"/>
      <c r="DZ35" s="1029"/>
      <c r="EA35" s="235"/>
    </row>
    <row r="36" spans="1:131" s="236" customFormat="1" ht="26.25" customHeight="1" x14ac:dyDescent="0.15">
      <c r="A36" s="255">
        <v>9</v>
      </c>
      <c r="B36" s="1078"/>
      <c r="C36" s="1079"/>
      <c r="D36" s="1079"/>
      <c r="E36" s="1079"/>
      <c r="F36" s="1079"/>
      <c r="G36" s="1079"/>
      <c r="H36" s="1079"/>
      <c r="I36" s="1079"/>
      <c r="J36" s="1079"/>
      <c r="K36" s="1079"/>
      <c r="L36" s="1079"/>
      <c r="M36" s="1079"/>
      <c r="N36" s="1079"/>
      <c r="O36" s="1079"/>
      <c r="P36" s="1080"/>
      <c r="Q36" s="1085"/>
      <c r="R36" s="1082"/>
      <c r="S36" s="1082"/>
      <c r="T36" s="1082"/>
      <c r="U36" s="1082"/>
      <c r="V36" s="1082"/>
      <c r="W36" s="1082"/>
      <c r="X36" s="1082"/>
      <c r="Y36" s="1082"/>
      <c r="Z36" s="1082"/>
      <c r="AA36" s="1082"/>
      <c r="AB36" s="1082"/>
      <c r="AC36" s="1082"/>
      <c r="AD36" s="1082"/>
      <c r="AE36" s="1086"/>
      <c r="AF36" s="1081"/>
      <c r="AG36" s="1082"/>
      <c r="AH36" s="1082"/>
      <c r="AI36" s="1082"/>
      <c r="AJ36" s="1083"/>
      <c r="AK36" s="1015"/>
      <c r="AL36" s="1006"/>
      <c r="AM36" s="1006"/>
      <c r="AN36" s="1006"/>
      <c r="AO36" s="1006"/>
      <c r="AP36" s="1006"/>
      <c r="AQ36" s="1006"/>
      <c r="AR36" s="1006"/>
      <c r="AS36" s="1006"/>
      <c r="AT36" s="1006"/>
      <c r="AU36" s="1006"/>
      <c r="AV36" s="1006"/>
      <c r="AW36" s="1006"/>
      <c r="AX36" s="1006"/>
      <c r="AY36" s="1006"/>
      <c r="AZ36" s="1084"/>
      <c r="BA36" s="1084"/>
      <c r="BB36" s="1084"/>
      <c r="BC36" s="1084"/>
      <c r="BD36" s="1084"/>
      <c r="BE36" s="1076"/>
      <c r="BF36" s="1076"/>
      <c r="BG36" s="1076"/>
      <c r="BH36" s="1076"/>
      <c r="BI36" s="1077"/>
      <c r="BJ36" s="241"/>
      <c r="BK36" s="241"/>
      <c r="BL36" s="241"/>
      <c r="BM36" s="241"/>
      <c r="BN36" s="241"/>
      <c r="BO36" s="254"/>
      <c r="BP36" s="254"/>
      <c r="BQ36" s="251">
        <v>30</v>
      </c>
      <c r="BR36" s="252"/>
      <c r="BS36" s="1049"/>
      <c r="BT36" s="1050"/>
      <c r="BU36" s="1050"/>
      <c r="BV36" s="1050"/>
      <c r="BW36" s="1050"/>
      <c r="BX36" s="1050"/>
      <c r="BY36" s="1050"/>
      <c r="BZ36" s="1050"/>
      <c r="CA36" s="1050"/>
      <c r="CB36" s="1050"/>
      <c r="CC36" s="1050"/>
      <c r="CD36" s="1050"/>
      <c r="CE36" s="1050"/>
      <c r="CF36" s="1050"/>
      <c r="CG36" s="1051"/>
      <c r="CH36" s="1024"/>
      <c r="CI36" s="1025"/>
      <c r="CJ36" s="1025"/>
      <c r="CK36" s="1025"/>
      <c r="CL36" s="1026"/>
      <c r="CM36" s="1024"/>
      <c r="CN36" s="1025"/>
      <c r="CO36" s="1025"/>
      <c r="CP36" s="1025"/>
      <c r="CQ36" s="1026"/>
      <c r="CR36" s="1024"/>
      <c r="CS36" s="1025"/>
      <c r="CT36" s="1025"/>
      <c r="CU36" s="1025"/>
      <c r="CV36" s="1026"/>
      <c r="CW36" s="1024"/>
      <c r="CX36" s="1025"/>
      <c r="CY36" s="1025"/>
      <c r="CZ36" s="1025"/>
      <c r="DA36" s="1026"/>
      <c r="DB36" s="1024"/>
      <c r="DC36" s="1025"/>
      <c r="DD36" s="1025"/>
      <c r="DE36" s="1025"/>
      <c r="DF36" s="1026"/>
      <c r="DG36" s="1024"/>
      <c r="DH36" s="1025"/>
      <c r="DI36" s="1025"/>
      <c r="DJ36" s="1025"/>
      <c r="DK36" s="1026"/>
      <c r="DL36" s="1024"/>
      <c r="DM36" s="1025"/>
      <c r="DN36" s="1025"/>
      <c r="DO36" s="1025"/>
      <c r="DP36" s="1026"/>
      <c r="DQ36" s="1024"/>
      <c r="DR36" s="1025"/>
      <c r="DS36" s="1025"/>
      <c r="DT36" s="1025"/>
      <c r="DU36" s="1026"/>
      <c r="DV36" s="1027"/>
      <c r="DW36" s="1028"/>
      <c r="DX36" s="1028"/>
      <c r="DY36" s="1028"/>
      <c r="DZ36" s="1029"/>
      <c r="EA36" s="235"/>
    </row>
    <row r="37" spans="1:131" s="236" customFormat="1" ht="26.25" customHeight="1" x14ac:dyDescent="0.15">
      <c r="A37" s="255">
        <v>10</v>
      </c>
      <c r="B37" s="1078"/>
      <c r="C37" s="1079"/>
      <c r="D37" s="1079"/>
      <c r="E37" s="1079"/>
      <c r="F37" s="1079"/>
      <c r="G37" s="1079"/>
      <c r="H37" s="1079"/>
      <c r="I37" s="1079"/>
      <c r="J37" s="1079"/>
      <c r="K37" s="1079"/>
      <c r="L37" s="1079"/>
      <c r="M37" s="1079"/>
      <c r="N37" s="1079"/>
      <c r="O37" s="1079"/>
      <c r="P37" s="1080"/>
      <c r="Q37" s="1085"/>
      <c r="R37" s="1082"/>
      <c r="S37" s="1082"/>
      <c r="T37" s="1082"/>
      <c r="U37" s="1082"/>
      <c r="V37" s="1082"/>
      <c r="W37" s="1082"/>
      <c r="X37" s="1082"/>
      <c r="Y37" s="1082"/>
      <c r="Z37" s="1082"/>
      <c r="AA37" s="1082"/>
      <c r="AB37" s="1082"/>
      <c r="AC37" s="1082"/>
      <c r="AD37" s="1082"/>
      <c r="AE37" s="1086"/>
      <c r="AF37" s="1081"/>
      <c r="AG37" s="1082"/>
      <c r="AH37" s="1082"/>
      <c r="AI37" s="1082"/>
      <c r="AJ37" s="1083"/>
      <c r="AK37" s="1015"/>
      <c r="AL37" s="1006"/>
      <c r="AM37" s="1006"/>
      <c r="AN37" s="1006"/>
      <c r="AO37" s="1006"/>
      <c r="AP37" s="1006"/>
      <c r="AQ37" s="1006"/>
      <c r="AR37" s="1006"/>
      <c r="AS37" s="1006"/>
      <c r="AT37" s="1006"/>
      <c r="AU37" s="1006"/>
      <c r="AV37" s="1006"/>
      <c r="AW37" s="1006"/>
      <c r="AX37" s="1006"/>
      <c r="AY37" s="1006"/>
      <c r="AZ37" s="1084"/>
      <c r="BA37" s="1084"/>
      <c r="BB37" s="1084"/>
      <c r="BC37" s="1084"/>
      <c r="BD37" s="1084"/>
      <c r="BE37" s="1076"/>
      <c r="BF37" s="1076"/>
      <c r="BG37" s="1076"/>
      <c r="BH37" s="1076"/>
      <c r="BI37" s="1077"/>
      <c r="BJ37" s="241"/>
      <c r="BK37" s="241"/>
      <c r="BL37" s="241"/>
      <c r="BM37" s="241"/>
      <c r="BN37" s="241"/>
      <c r="BO37" s="254"/>
      <c r="BP37" s="254"/>
      <c r="BQ37" s="251">
        <v>31</v>
      </c>
      <c r="BR37" s="252"/>
      <c r="BS37" s="1049"/>
      <c r="BT37" s="1050"/>
      <c r="BU37" s="1050"/>
      <c r="BV37" s="1050"/>
      <c r="BW37" s="1050"/>
      <c r="BX37" s="1050"/>
      <c r="BY37" s="1050"/>
      <c r="BZ37" s="1050"/>
      <c r="CA37" s="1050"/>
      <c r="CB37" s="1050"/>
      <c r="CC37" s="1050"/>
      <c r="CD37" s="1050"/>
      <c r="CE37" s="1050"/>
      <c r="CF37" s="1050"/>
      <c r="CG37" s="1051"/>
      <c r="CH37" s="1024"/>
      <c r="CI37" s="1025"/>
      <c r="CJ37" s="1025"/>
      <c r="CK37" s="1025"/>
      <c r="CL37" s="1026"/>
      <c r="CM37" s="1024"/>
      <c r="CN37" s="1025"/>
      <c r="CO37" s="1025"/>
      <c r="CP37" s="1025"/>
      <c r="CQ37" s="1026"/>
      <c r="CR37" s="1024"/>
      <c r="CS37" s="1025"/>
      <c r="CT37" s="1025"/>
      <c r="CU37" s="1025"/>
      <c r="CV37" s="1026"/>
      <c r="CW37" s="1024"/>
      <c r="CX37" s="1025"/>
      <c r="CY37" s="1025"/>
      <c r="CZ37" s="1025"/>
      <c r="DA37" s="1026"/>
      <c r="DB37" s="1024"/>
      <c r="DC37" s="1025"/>
      <c r="DD37" s="1025"/>
      <c r="DE37" s="1025"/>
      <c r="DF37" s="1026"/>
      <c r="DG37" s="1024"/>
      <c r="DH37" s="1025"/>
      <c r="DI37" s="1025"/>
      <c r="DJ37" s="1025"/>
      <c r="DK37" s="1026"/>
      <c r="DL37" s="1024"/>
      <c r="DM37" s="1025"/>
      <c r="DN37" s="1025"/>
      <c r="DO37" s="1025"/>
      <c r="DP37" s="1026"/>
      <c r="DQ37" s="1024"/>
      <c r="DR37" s="1025"/>
      <c r="DS37" s="1025"/>
      <c r="DT37" s="1025"/>
      <c r="DU37" s="1026"/>
      <c r="DV37" s="1027"/>
      <c r="DW37" s="1028"/>
      <c r="DX37" s="1028"/>
      <c r="DY37" s="1028"/>
      <c r="DZ37" s="1029"/>
      <c r="EA37" s="235"/>
    </row>
    <row r="38" spans="1:131" s="236" customFormat="1" ht="26.25" customHeight="1" x14ac:dyDescent="0.15">
      <c r="A38" s="255">
        <v>11</v>
      </c>
      <c r="B38" s="1078"/>
      <c r="C38" s="1079"/>
      <c r="D38" s="1079"/>
      <c r="E38" s="1079"/>
      <c r="F38" s="1079"/>
      <c r="G38" s="1079"/>
      <c r="H38" s="1079"/>
      <c r="I38" s="1079"/>
      <c r="J38" s="1079"/>
      <c r="K38" s="1079"/>
      <c r="L38" s="1079"/>
      <c r="M38" s="1079"/>
      <c r="N38" s="1079"/>
      <c r="O38" s="1079"/>
      <c r="P38" s="1080"/>
      <c r="Q38" s="1085"/>
      <c r="R38" s="1082"/>
      <c r="S38" s="1082"/>
      <c r="T38" s="1082"/>
      <c r="U38" s="1082"/>
      <c r="V38" s="1082"/>
      <c r="W38" s="1082"/>
      <c r="X38" s="1082"/>
      <c r="Y38" s="1082"/>
      <c r="Z38" s="1082"/>
      <c r="AA38" s="1082"/>
      <c r="AB38" s="1082"/>
      <c r="AC38" s="1082"/>
      <c r="AD38" s="1082"/>
      <c r="AE38" s="1086"/>
      <c r="AF38" s="1081"/>
      <c r="AG38" s="1082"/>
      <c r="AH38" s="1082"/>
      <c r="AI38" s="1082"/>
      <c r="AJ38" s="1083"/>
      <c r="AK38" s="1015"/>
      <c r="AL38" s="1006"/>
      <c r="AM38" s="1006"/>
      <c r="AN38" s="1006"/>
      <c r="AO38" s="1006"/>
      <c r="AP38" s="1006"/>
      <c r="AQ38" s="1006"/>
      <c r="AR38" s="1006"/>
      <c r="AS38" s="1006"/>
      <c r="AT38" s="1006"/>
      <c r="AU38" s="1006"/>
      <c r="AV38" s="1006"/>
      <c r="AW38" s="1006"/>
      <c r="AX38" s="1006"/>
      <c r="AY38" s="1006"/>
      <c r="AZ38" s="1084"/>
      <c r="BA38" s="1084"/>
      <c r="BB38" s="1084"/>
      <c r="BC38" s="1084"/>
      <c r="BD38" s="1084"/>
      <c r="BE38" s="1076"/>
      <c r="BF38" s="1076"/>
      <c r="BG38" s="1076"/>
      <c r="BH38" s="1076"/>
      <c r="BI38" s="1077"/>
      <c r="BJ38" s="241"/>
      <c r="BK38" s="241"/>
      <c r="BL38" s="241"/>
      <c r="BM38" s="241"/>
      <c r="BN38" s="241"/>
      <c r="BO38" s="254"/>
      <c r="BP38" s="254"/>
      <c r="BQ38" s="251">
        <v>32</v>
      </c>
      <c r="BR38" s="252"/>
      <c r="BS38" s="1049"/>
      <c r="BT38" s="1050"/>
      <c r="BU38" s="1050"/>
      <c r="BV38" s="1050"/>
      <c r="BW38" s="1050"/>
      <c r="BX38" s="1050"/>
      <c r="BY38" s="1050"/>
      <c r="BZ38" s="1050"/>
      <c r="CA38" s="1050"/>
      <c r="CB38" s="1050"/>
      <c r="CC38" s="1050"/>
      <c r="CD38" s="1050"/>
      <c r="CE38" s="1050"/>
      <c r="CF38" s="1050"/>
      <c r="CG38" s="1051"/>
      <c r="CH38" s="1024"/>
      <c r="CI38" s="1025"/>
      <c r="CJ38" s="1025"/>
      <c r="CK38" s="1025"/>
      <c r="CL38" s="1026"/>
      <c r="CM38" s="1024"/>
      <c r="CN38" s="1025"/>
      <c r="CO38" s="1025"/>
      <c r="CP38" s="1025"/>
      <c r="CQ38" s="1026"/>
      <c r="CR38" s="1024"/>
      <c r="CS38" s="1025"/>
      <c r="CT38" s="1025"/>
      <c r="CU38" s="1025"/>
      <c r="CV38" s="1026"/>
      <c r="CW38" s="1024"/>
      <c r="CX38" s="1025"/>
      <c r="CY38" s="1025"/>
      <c r="CZ38" s="1025"/>
      <c r="DA38" s="1026"/>
      <c r="DB38" s="1024"/>
      <c r="DC38" s="1025"/>
      <c r="DD38" s="1025"/>
      <c r="DE38" s="1025"/>
      <c r="DF38" s="1026"/>
      <c r="DG38" s="1024"/>
      <c r="DH38" s="1025"/>
      <c r="DI38" s="1025"/>
      <c r="DJ38" s="1025"/>
      <c r="DK38" s="1026"/>
      <c r="DL38" s="1024"/>
      <c r="DM38" s="1025"/>
      <c r="DN38" s="1025"/>
      <c r="DO38" s="1025"/>
      <c r="DP38" s="1026"/>
      <c r="DQ38" s="1024"/>
      <c r="DR38" s="1025"/>
      <c r="DS38" s="1025"/>
      <c r="DT38" s="1025"/>
      <c r="DU38" s="1026"/>
      <c r="DV38" s="1027"/>
      <c r="DW38" s="1028"/>
      <c r="DX38" s="1028"/>
      <c r="DY38" s="1028"/>
      <c r="DZ38" s="1029"/>
      <c r="EA38" s="235"/>
    </row>
    <row r="39" spans="1:131" s="236" customFormat="1" ht="26.25" customHeight="1" x14ac:dyDescent="0.15">
      <c r="A39" s="255">
        <v>12</v>
      </c>
      <c r="B39" s="1078"/>
      <c r="C39" s="1079"/>
      <c r="D39" s="1079"/>
      <c r="E39" s="1079"/>
      <c r="F39" s="1079"/>
      <c r="G39" s="1079"/>
      <c r="H39" s="1079"/>
      <c r="I39" s="1079"/>
      <c r="J39" s="1079"/>
      <c r="K39" s="1079"/>
      <c r="L39" s="1079"/>
      <c r="M39" s="1079"/>
      <c r="N39" s="1079"/>
      <c r="O39" s="1079"/>
      <c r="P39" s="1080"/>
      <c r="Q39" s="1085"/>
      <c r="R39" s="1082"/>
      <c r="S39" s="1082"/>
      <c r="T39" s="1082"/>
      <c r="U39" s="1082"/>
      <c r="V39" s="1082"/>
      <c r="W39" s="1082"/>
      <c r="X39" s="1082"/>
      <c r="Y39" s="1082"/>
      <c r="Z39" s="1082"/>
      <c r="AA39" s="1082"/>
      <c r="AB39" s="1082"/>
      <c r="AC39" s="1082"/>
      <c r="AD39" s="1082"/>
      <c r="AE39" s="1086"/>
      <c r="AF39" s="1081"/>
      <c r="AG39" s="1082"/>
      <c r="AH39" s="1082"/>
      <c r="AI39" s="1082"/>
      <c r="AJ39" s="1083"/>
      <c r="AK39" s="1015"/>
      <c r="AL39" s="1006"/>
      <c r="AM39" s="1006"/>
      <c r="AN39" s="1006"/>
      <c r="AO39" s="1006"/>
      <c r="AP39" s="1006"/>
      <c r="AQ39" s="1006"/>
      <c r="AR39" s="1006"/>
      <c r="AS39" s="1006"/>
      <c r="AT39" s="1006"/>
      <c r="AU39" s="1006"/>
      <c r="AV39" s="1006"/>
      <c r="AW39" s="1006"/>
      <c r="AX39" s="1006"/>
      <c r="AY39" s="1006"/>
      <c r="AZ39" s="1084"/>
      <c r="BA39" s="1084"/>
      <c r="BB39" s="1084"/>
      <c r="BC39" s="1084"/>
      <c r="BD39" s="1084"/>
      <c r="BE39" s="1076"/>
      <c r="BF39" s="1076"/>
      <c r="BG39" s="1076"/>
      <c r="BH39" s="1076"/>
      <c r="BI39" s="1077"/>
      <c r="BJ39" s="241"/>
      <c r="BK39" s="241"/>
      <c r="BL39" s="241"/>
      <c r="BM39" s="241"/>
      <c r="BN39" s="241"/>
      <c r="BO39" s="254"/>
      <c r="BP39" s="254"/>
      <c r="BQ39" s="251">
        <v>33</v>
      </c>
      <c r="BR39" s="252"/>
      <c r="BS39" s="1049"/>
      <c r="BT39" s="1050"/>
      <c r="BU39" s="1050"/>
      <c r="BV39" s="1050"/>
      <c r="BW39" s="1050"/>
      <c r="BX39" s="1050"/>
      <c r="BY39" s="1050"/>
      <c r="BZ39" s="1050"/>
      <c r="CA39" s="1050"/>
      <c r="CB39" s="1050"/>
      <c r="CC39" s="1050"/>
      <c r="CD39" s="1050"/>
      <c r="CE39" s="1050"/>
      <c r="CF39" s="1050"/>
      <c r="CG39" s="1051"/>
      <c r="CH39" s="1024"/>
      <c r="CI39" s="1025"/>
      <c r="CJ39" s="1025"/>
      <c r="CK39" s="1025"/>
      <c r="CL39" s="1026"/>
      <c r="CM39" s="1024"/>
      <c r="CN39" s="1025"/>
      <c r="CO39" s="1025"/>
      <c r="CP39" s="1025"/>
      <c r="CQ39" s="1026"/>
      <c r="CR39" s="1024"/>
      <c r="CS39" s="1025"/>
      <c r="CT39" s="1025"/>
      <c r="CU39" s="1025"/>
      <c r="CV39" s="1026"/>
      <c r="CW39" s="1024"/>
      <c r="CX39" s="1025"/>
      <c r="CY39" s="1025"/>
      <c r="CZ39" s="1025"/>
      <c r="DA39" s="1026"/>
      <c r="DB39" s="1024"/>
      <c r="DC39" s="1025"/>
      <c r="DD39" s="1025"/>
      <c r="DE39" s="1025"/>
      <c r="DF39" s="1026"/>
      <c r="DG39" s="1024"/>
      <c r="DH39" s="1025"/>
      <c r="DI39" s="1025"/>
      <c r="DJ39" s="1025"/>
      <c r="DK39" s="1026"/>
      <c r="DL39" s="1024"/>
      <c r="DM39" s="1025"/>
      <c r="DN39" s="1025"/>
      <c r="DO39" s="1025"/>
      <c r="DP39" s="1026"/>
      <c r="DQ39" s="1024"/>
      <c r="DR39" s="1025"/>
      <c r="DS39" s="1025"/>
      <c r="DT39" s="1025"/>
      <c r="DU39" s="1026"/>
      <c r="DV39" s="1027"/>
      <c r="DW39" s="1028"/>
      <c r="DX39" s="1028"/>
      <c r="DY39" s="1028"/>
      <c r="DZ39" s="1029"/>
      <c r="EA39" s="235"/>
    </row>
    <row r="40" spans="1:131" s="236" customFormat="1" ht="26.25" customHeight="1" x14ac:dyDescent="0.15">
      <c r="A40" s="250">
        <v>13</v>
      </c>
      <c r="B40" s="1078"/>
      <c r="C40" s="1079"/>
      <c r="D40" s="1079"/>
      <c r="E40" s="1079"/>
      <c r="F40" s="1079"/>
      <c r="G40" s="1079"/>
      <c r="H40" s="1079"/>
      <c r="I40" s="1079"/>
      <c r="J40" s="1079"/>
      <c r="K40" s="1079"/>
      <c r="L40" s="1079"/>
      <c r="M40" s="1079"/>
      <c r="N40" s="1079"/>
      <c r="O40" s="1079"/>
      <c r="P40" s="1080"/>
      <c r="Q40" s="1085"/>
      <c r="R40" s="1082"/>
      <c r="S40" s="1082"/>
      <c r="T40" s="1082"/>
      <c r="U40" s="1082"/>
      <c r="V40" s="1082"/>
      <c r="W40" s="1082"/>
      <c r="X40" s="1082"/>
      <c r="Y40" s="1082"/>
      <c r="Z40" s="1082"/>
      <c r="AA40" s="1082"/>
      <c r="AB40" s="1082"/>
      <c r="AC40" s="1082"/>
      <c r="AD40" s="1082"/>
      <c r="AE40" s="1086"/>
      <c r="AF40" s="1081"/>
      <c r="AG40" s="1082"/>
      <c r="AH40" s="1082"/>
      <c r="AI40" s="1082"/>
      <c r="AJ40" s="1083"/>
      <c r="AK40" s="1015"/>
      <c r="AL40" s="1006"/>
      <c r="AM40" s="1006"/>
      <c r="AN40" s="1006"/>
      <c r="AO40" s="1006"/>
      <c r="AP40" s="1006"/>
      <c r="AQ40" s="1006"/>
      <c r="AR40" s="1006"/>
      <c r="AS40" s="1006"/>
      <c r="AT40" s="1006"/>
      <c r="AU40" s="1006"/>
      <c r="AV40" s="1006"/>
      <c r="AW40" s="1006"/>
      <c r="AX40" s="1006"/>
      <c r="AY40" s="1006"/>
      <c r="AZ40" s="1084"/>
      <c r="BA40" s="1084"/>
      <c r="BB40" s="1084"/>
      <c r="BC40" s="1084"/>
      <c r="BD40" s="1084"/>
      <c r="BE40" s="1076"/>
      <c r="BF40" s="1076"/>
      <c r="BG40" s="1076"/>
      <c r="BH40" s="1076"/>
      <c r="BI40" s="1077"/>
      <c r="BJ40" s="241"/>
      <c r="BK40" s="241"/>
      <c r="BL40" s="241"/>
      <c r="BM40" s="241"/>
      <c r="BN40" s="241"/>
      <c r="BO40" s="254"/>
      <c r="BP40" s="254"/>
      <c r="BQ40" s="251">
        <v>34</v>
      </c>
      <c r="BR40" s="252"/>
      <c r="BS40" s="1049"/>
      <c r="BT40" s="1050"/>
      <c r="BU40" s="1050"/>
      <c r="BV40" s="1050"/>
      <c r="BW40" s="1050"/>
      <c r="BX40" s="1050"/>
      <c r="BY40" s="1050"/>
      <c r="BZ40" s="1050"/>
      <c r="CA40" s="1050"/>
      <c r="CB40" s="1050"/>
      <c r="CC40" s="1050"/>
      <c r="CD40" s="1050"/>
      <c r="CE40" s="1050"/>
      <c r="CF40" s="1050"/>
      <c r="CG40" s="1051"/>
      <c r="CH40" s="1024"/>
      <c r="CI40" s="1025"/>
      <c r="CJ40" s="1025"/>
      <c r="CK40" s="1025"/>
      <c r="CL40" s="1026"/>
      <c r="CM40" s="1024"/>
      <c r="CN40" s="1025"/>
      <c r="CO40" s="1025"/>
      <c r="CP40" s="1025"/>
      <c r="CQ40" s="1026"/>
      <c r="CR40" s="1024"/>
      <c r="CS40" s="1025"/>
      <c r="CT40" s="1025"/>
      <c r="CU40" s="1025"/>
      <c r="CV40" s="1026"/>
      <c r="CW40" s="1024"/>
      <c r="CX40" s="1025"/>
      <c r="CY40" s="1025"/>
      <c r="CZ40" s="1025"/>
      <c r="DA40" s="1026"/>
      <c r="DB40" s="1024"/>
      <c r="DC40" s="1025"/>
      <c r="DD40" s="1025"/>
      <c r="DE40" s="1025"/>
      <c r="DF40" s="1026"/>
      <c r="DG40" s="1024"/>
      <c r="DH40" s="1025"/>
      <c r="DI40" s="1025"/>
      <c r="DJ40" s="1025"/>
      <c r="DK40" s="1026"/>
      <c r="DL40" s="1024"/>
      <c r="DM40" s="1025"/>
      <c r="DN40" s="1025"/>
      <c r="DO40" s="1025"/>
      <c r="DP40" s="1026"/>
      <c r="DQ40" s="1024"/>
      <c r="DR40" s="1025"/>
      <c r="DS40" s="1025"/>
      <c r="DT40" s="1025"/>
      <c r="DU40" s="1026"/>
      <c r="DV40" s="1027"/>
      <c r="DW40" s="1028"/>
      <c r="DX40" s="1028"/>
      <c r="DY40" s="1028"/>
      <c r="DZ40" s="1029"/>
      <c r="EA40" s="235"/>
    </row>
    <row r="41" spans="1:131" s="236" customFormat="1" ht="26.25" customHeight="1" x14ac:dyDescent="0.15">
      <c r="A41" s="250">
        <v>14</v>
      </c>
      <c r="B41" s="1078"/>
      <c r="C41" s="1079"/>
      <c r="D41" s="1079"/>
      <c r="E41" s="1079"/>
      <c r="F41" s="1079"/>
      <c r="G41" s="1079"/>
      <c r="H41" s="1079"/>
      <c r="I41" s="1079"/>
      <c r="J41" s="1079"/>
      <c r="K41" s="1079"/>
      <c r="L41" s="1079"/>
      <c r="M41" s="1079"/>
      <c r="N41" s="1079"/>
      <c r="O41" s="1079"/>
      <c r="P41" s="1080"/>
      <c r="Q41" s="1085"/>
      <c r="R41" s="1082"/>
      <c r="S41" s="1082"/>
      <c r="T41" s="1082"/>
      <c r="U41" s="1082"/>
      <c r="V41" s="1082"/>
      <c r="W41" s="1082"/>
      <c r="X41" s="1082"/>
      <c r="Y41" s="1082"/>
      <c r="Z41" s="1082"/>
      <c r="AA41" s="1082"/>
      <c r="AB41" s="1082"/>
      <c r="AC41" s="1082"/>
      <c r="AD41" s="1082"/>
      <c r="AE41" s="1086"/>
      <c r="AF41" s="1081"/>
      <c r="AG41" s="1082"/>
      <c r="AH41" s="1082"/>
      <c r="AI41" s="1082"/>
      <c r="AJ41" s="1083"/>
      <c r="AK41" s="1015"/>
      <c r="AL41" s="1006"/>
      <c r="AM41" s="1006"/>
      <c r="AN41" s="1006"/>
      <c r="AO41" s="1006"/>
      <c r="AP41" s="1006"/>
      <c r="AQ41" s="1006"/>
      <c r="AR41" s="1006"/>
      <c r="AS41" s="1006"/>
      <c r="AT41" s="1006"/>
      <c r="AU41" s="1006"/>
      <c r="AV41" s="1006"/>
      <c r="AW41" s="1006"/>
      <c r="AX41" s="1006"/>
      <c r="AY41" s="1006"/>
      <c r="AZ41" s="1084"/>
      <c r="BA41" s="1084"/>
      <c r="BB41" s="1084"/>
      <c r="BC41" s="1084"/>
      <c r="BD41" s="1084"/>
      <c r="BE41" s="1076"/>
      <c r="BF41" s="1076"/>
      <c r="BG41" s="1076"/>
      <c r="BH41" s="1076"/>
      <c r="BI41" s="1077"/>
      <c r="BJ41" s="241"/>
      <c r="BK41" s="241"/>
      <c r="BL41" s="241"/>
      <c r="BM41" s="241"/>
      <c r="BN41" s="241"/>
      <c r="BO41" s="254"/>
      <c r="BP41" s="254"/>
      <c r="BQ41" s="251">
        <v>35</v>
      </c>
      <c r="BR41" s="252"/>
      <c r="BS41" s="1049"/>
      <c r="BT41" s="1050"/>
      <c r="BU41" s="1050"/>
      <c r="BV41" s="1050"/>
      <c r="BW41" s="1050"/>
      <c r="BX41" s="1050"/>
      <c r="BY41" s="1050"/>
      <c r="BZ41" s="1050"/>
      <c r="CA41" s="1050"/>
      <c r="CB41" s="1050"/>
      <c r="CC41" s="1050"/>
      <c r="CD41" s="1050"/>
      <c r="CE41" s="1050"/>
      <c r="CF41" s="1050"/>
      <c r="CG41" s="1051"/>
      <c r="CH41" s="1024"/>
      <c r="CI41" s="1025"/>
      <c r="CJ41" s="1025"/>
      <c r="CK41" s="1025"/>
      <c r="CL41" s="1026"/>
      <c r="CM41" s="1024"/>
      <c r="CN41" s="1025"/>
      <c r="CO41" s="1025"/>
      <c r="CP41" s="1025"/>
      <c r="CQ41" s="1026"/>
      <c r="CR41" s="1024"/>
      <c r="CS41" s="1025"/>
      <c r="CT41" s="1025"/>
      <c r="CU41" s="1025"/>
      <c r="CV41" s="1026"/>
      <c r="CW41" s="1024"/>
      <c r="CX41" s="1025"/>
      <c r="CY41" s="1025"/>
      <c r="CZ41" s="1025"/>
      <c r="DA41" s="1026"/>
      <c r="DB41" s="1024"/>
      <c r="DC41" s="1025"/>
      <c r="DD41" s="1025"/>
      <c r="DE41" s="1025"/>
      <c r="DF41" s="1026"/>
      <c r="DG41" s="1024"/>
      <c r="DH41" s="1025"/>
      <c r="DI41" s="1025"/>
      <c r="DJ41" s="1025"/>
      <c r="DK41" s="1026"/>
      <c r="DL41" s="1024"/>
      <c r="DM41" s="1025"/>
      <c r="DN41" s="1025"/>
      <c r="DO41" s="1025"/>
      <c r="DP41" s="1026"/>
      <c r="DQ41" s="1024"/>
      <c r="DR41" s="1025"/>
      <c r="DS41" s="1025"/>
      <c r="DT41" s="1025"/>
      <c r="DU41" s="1026"/>
      <c r="DV41" s="1027"/>
      <c r="DW41" s="1028"/>
      <c r="DX41" s="1028"/>
      <c r="DY41" s="1028"/>
      <c r="DZ41" s="1029"/>
      <c r="EA41" s="235"/>
    </row>
    <row r="42" spans="1:131" s="236" customFormat="1" ht="26.25" customHeight="1" x14ac:dyDescent="0.15">
      <c r="A42" s="250">
        <v>15</v>
      </c>
      <c r="B42" s="1078"/>
      <c r="C42" s="1079"/>
      <c r="D42" s="1079"/>
      <c r="E42" s="1079"/>
      <c r="F42" s="1079"/>
      <c r="G42" s="1079"/>
      <c r="H42" s="1079"/>
      <c r="I42" s="1079"/>
      <c r="J42" s="1079"/>
      <c r="K42" s="1079"/>
      <c r="L42" s="1079"/>
      <c r="M42" s="1079"/>
      <c r="N42" s="1079"/>
      <c r="O42" s="1079"/>
      <c r="P42" s="1080"/>
      <c r="Q42" s="1085"/>
      <c r="R42" s="1082"/>
      <c r="S42" s="1082"/>
      <c r="T42" s="1082"/>
      <c r="U42" s="1082"/>
      <c r="V42" s="1082"/>
      <c r="W42" s="1082"/>
      <c r="X42" s="1082"/>
      <c r="Y42" s="1082"/>
      <c r="Z42" s="1082"/>
      <c r="AA42" s="1082"/>
      <c r="AB42" s="1082"/>
      <c r="AC42" s="1082"/>
      <c r="AD42" s="1082"/>
      <c r="AE42" s="1086"/>
      <c r="AF42" s="1081"/>
      <c r="AG42" s="1082"/>
      <c r="AH42" s="1082"/>
      <c r="AI42" s="1082"/>
      <c r="AJ42" s="1083"/>
      <c r="AK42" s="1015"/>
      <c r="AL42" s="1006"/>
      <c r="AM42" s="1006"/>
      <c r="AN42" s="1006"/>
      <c r="AO42" s="1006"/>
      <c r="AP42" s="1006"/>
      <c r="AQ42" s="1006"/>
      <c r="AR42" s="1006"/>
      <c r="AS42" s="1006"/>
      <c r="AT42" s="1006"/>
      <c r="AU42" s="1006"/>
      <c r="AV42" s="1006"/>
      <c r="AW42" s="1006"/>
      <c r="AX42" s="1006"/>
      <c r="AY42" s="1006"/>
      <c r="AZ42" s="1084"/>
      <c r="BA42" s="1084"/>
      <c r="BB42" s="1084"/>
      <c r="BC42" s="1084"/>
      <c r="BD42" s="1084"/>
      <c r="BE42" s="1076"/>
      <c r="BF42" s="1076"/>
      <c r="BG42" s="1076"/>
      <c r="BH42" s="1076"/>
      <c r="BI42" s="1077"/>
      <c r="BJ42" s="241"/>
      <c r="BK42" s="241"/>
      <c r="BL42" s="241"/>
      <c r="BM42" s="241"/>
      <c r="BN42" s="241"/>
      <c r="BO42" s="254"/>
      <c r="BP42" s="254"/>
      <c r="BQ42" s="251">
        <v>36</v>
      </c>
      <c r="BR42" s="252"/>
      <c r="BS42" s="1049"/>
      <c r="BT42" s="1050"/>
      <c r="BU42" s="1050"/>
      <c r="BV42" s="1050"/>
      <c r="BW42" s="1050"/>
      <c r="BX42" s="1050"/>
      <c r="BY42" s="1050"/>
      <c r="BZ42" s="1050"/>
      <c r="CA42" s="1050"/>
      <c r="CB42" s="1050"/>
      <c r="CC42" s="1050"/>
      <c r="CD42" s="1050"/>
      <c r="CE42" s="1050"/>
      <c r="CF42" s="1050"/>
      <c r="CG42" s="1051"/>
      <c r="CH42" s="1024"/>
      <c r="CI42" s="1025"/>
      <c r="CJ42" s="1025"/>
      <c r="CK42" s="1025"/>
      <c r="CL42" s="1026"/>
      <c r="CM42" s="1024"/>
      <c r="CN42" s="1025"/>
      <c r="CO42" s="1025"/>
      <c r="CP42" s="1025"/>
      <c r="CQ42" s="1026"/>
      <c r="CR42" s="1024"/>
      <c r="CS42" s="1025"/>
      <c r="CT42" s="1025"/>
      <c r="CU42" s="1025"/>
      <c r="CV42" s="1026"/>
      <c r="CW42" s="1024"/>
      <c r="CX42" s="1025"/>
      <c r="CY42" s="1025"/>
      <c r="CZ42" s="1025"/>
      <c r="DA42" s="1026"/>
      <c r="DB42" s="1024"/>
      <c r="DC42" s="1025"/>
      <c r="DD42" s="1025"/>
      <c r="DE42" s="1025"/>
      <c r="DF42" s="1026"/>
      <c r="DG42" s="1024"/>
      <c r="DH42" s="1025"/>
      <c r="DI42" s="1025"/>
      <c r="DJ42" s="1025"/>
      <c r="DK42" s="1026"/>
      <c r="DL42" s="1024"/>
      <c r="DM42" s="1025"/>
      <c r="DN42" s="1025"/>
      <c r="DO42" s="1025"/>
      <c r="DP42" s="1026"/>
      <c r="DQ42" s="1024"/>
      <c r="DR42" s="1025"/>
      <c r="DS42" s="1025"/>
      <c r="DT42" s="1025"/>
      <c r="DU42" s="1026"/>
      <c r="DV42" s="1027"/>
      <c r="DW42" s="1028"/>
      <c r="DX42" s="1028"/>
      <c r="DY42" s="1028"/>
      <c r="DZ42" s="1029"/>
      <c r="EA42" s="235"/>
    </row>
    <row r="43" spans="1:131" s="236" customFormat="1" ht="26.25" customHeight="1" x14ac:dyDescent="0.15">
      <c r="A43" s="250">
        <v>16</v>
      </c>
      <c r="B43" s="1078"/>
      <c r="C43" s="1079"/>
      <c r="D43" s="1079"/>
      <c r="E43" s="1079"/>
      <c r="F43" s="1079"/>
      <c r="G43" s="1079"/>
      <c r="H43" s="1079"/>
      <c r="I43" s="1079"/>
      <c r="J43" s="1079"/>
      <c r="K43" s="1079"/>
      <c r="L43" s="1079"/>
      <c r="M43" s="1079"/>
      <c r="N43" s="1079"/>
      <c r="O43" s="1079"/>
      <c r="P43" s="1080"/>
      <c r="Q43" s="1085"/>
      <c r="R43" s="1082"/>
      <c r="S43" s="1082"/>
      <c r="T43" s="1082"/>
      <c r="U43" s="1082"/>
      <c r="V43" s="1082"/>
      <c r="W43" s="1082"/>
      <c r="X43" s="1082"/>
      <c r="Y43" s="1082"/>
      <c r="Z43" s="1082"/>
      <c r="AA43" s="1082"/>
      <c r="AB43" s="1082"/>
      <c r="AC43" s="1082"/>
      <c r="AD43" s="1082"/>
      <c r="AE43" s="1086"/>
      <c r="AF43" s="1081"/>
      <c r="AG43" s="1082"/>
      <c r="AH43" s="1082"/>
      <c r="AI43" s="1082"/>
      <c r="AJ43" s="1083"/>
      <c r="AK43" s="1015"/>
      <c r="AL43" s="1006"/>
      <c r="AM43" s="1006"/>
      <c r="AN43" s="1006"/>
      <c r="AO43" s="1006"/>
      <c r="AP43" s="1006"/>
      <c r="AQ43" s="1006"/>
      <c r="AR43" s="1006"/>
      <c r="AS43" s="1006"/>
      <c r="AT43" s="1006"/>
      <c r="AU43" s="1006"/>
      <c r="AV43" s="1006"/>
      <c r="AW43" s="1006"/>
      <c r="AX43" s="1006"/>
      <c r="AY43" s="1006"/>
      <c r="AZ43" s="1084"/>
      <c r="BA43" s="1084"/>
      <c r="BB43" s="1084"/>
      <c r="BC43" s="1084"/>
      <c r="BD43" s="1084"/>
      <c r="BE43" s="1076"/>
      <c r="BF43" s="1076"/>
      <c r="BG43" s="1076"/>
      <c r="BH43" s="1076"/>
      <c r="BI43" s="1077"/>
      <c r="BJ43" s="241"/>
      <c r="BK43" s="241"/>
      <c r="BL43" s="241"/>
      <c r="BM43" s="241"/>
      <c r="BN43" s="241"/>
      <c r="BO43" s="254"/>
      <c r="BP43" s="254"/>
      <c r="BQ43" s="251">
        <v>37</v>
      </c>
      <c r="BR43" s="252"/>
      <c r="BS43" s="1049"/>
      <c r="BT43" s="1050"/>
      <c r="BU43" s="1050"/>
      <c r="BV43" s="1050"/>
      <c r="BW43" s="1050"/>
      <c r="BX43" s="1050"/>
      <c r="BY43" s="1050"/>
      <c r="BZ43" s="1050"/>
      <c r="CA43" s="1050"/>
      <c r="CB43" s="1050"/>
      <c r="CC43" s="1050"/>
      <c r="CD43" s="1050"/>
      <c r="CE43" s="1050"/>
      <c r="CF43" s="1050"/>
      <c r="CG43" s="1051"/>
      <c r="CH43" s="1024"/>
      <c r="CI43" s="1025"/>
      <c r="CJ43" s="1025"/>
      <c r="CK43" s="1025"/>
      <c r="CL43" s="1026"/>
      <c r="CM43" s="1024"/>
      <c r="CN43" s="1025"/>
      <c r="CO43" s="1025"/>
      <c r="CP43" s="1025"/>
      <c r="CQ43" s="1026"/>
      <c r="CR43" s="1024"/>
      <c r="CS43" s="1025"/>
      <c r="CT43" s="1025"/>
      <c r="CU43" s="1025"/>
      <c r="CV43" s="1026"/>
      <c r="CW43" s="1024"/>
      <c r="CX43" s="1025"/>
      <c r="CY43" s="1025"/>
      <c r="CZ43" s="1025"/>
      <c r="DA43" s="1026"/>
      <c r="DB43" s="1024"/>
      <c r="DC43" s="1025"/>
      <c r="DD43" s="1025"/>
      <c r="DE43" s="1025"/>
      <c r="DF43" s="1026"/>
      <c r="DG43" s="1024"/>
      <c r="DH43" s="1025"/>
      <c r="DI43" s="1025"/>
      <c r="DJ43" s="1025"/>
      <c r="DK43" s="1026"/>
      <c r="DL43" s="1024"/>
      <c r="DM43" s="1025"/>
      <c r="DN43" s="1025"/>
      <c r="DO43" s="1025"/>
      <c r="DP43" s="1026"/>
      <c r="DQ43" s="1024"/>
      <c r="DR43" s="1025"/>
      <c r="DS43" s="1025"/>
      <c r="DT43" s="1025"/>
      <c r="DU43" s="1026"/>
      <c r="DV43" s="1027"/>
      <c r="DW43" s="1028"/>
      <c r="DX43" s="1028"/>
      <c r="DY43" s="1028"/>
      <c r="DZ43" s="1029"/>
      <c r="EA43" s="235"/>
    </row>
    <row r="44" spans="1:131" s="236" customFormat="1" ht="26.25" customHeight="1" x14ac:dyDescent="0.15">
      <c r="A44" s="250">
        <v>17</v>
      </c>
      <c r="B44" s="1078"/>
      <c r="C44" s="1079"/>
      <c r="D44" s="1079"/>
      <c r="E44" s="1079"/>
      <c r="F44" s="1079"/>
      <c r="G44" s="1079"/>
      <c r="H44" s="1079"/>
      <c r="I44" s="1079"/>
      <c r="J44" s="1079"/>
      <c r="K44" s="1079"/>
      <c r="L44" s="1079"/>
      <c r="M44" s="1079"/>
      <c r="N44" s="1079"/>
      <c r="O44" s="1079"/>
      <c r="P44" s="1080"/>
      <c r="Q44" s="1085"/>
      <c r="R44" s="1082"/>
      <c r="S44" s="1082"/>
      <c r="T44" s="1082"/>
      <c r="U44" s="1082"/>
      <c r="V44" s="1082"/>
      <c r="W44" s="1082"/>
      <c r="X44" s="1082"/>
      <c r="Y44" s="1082"/>
      <c r="Z44" s="1082"/>
      <c r="AA44" s="1082"/>
      <c r="AB44" s="1082"/>
      <c r="AC44" s="1082"/>
      <c r="AD44" s="1082"/>
      <c r="AE44" s="1086"/>
      <c r="AF44" s="1081"/>
      <c r="AG44" s="1082"/>
      <c r="AH44" s="1082"/>
      <c r="AI44" s="1082"/>
      <c r="AJ44" s="1083"/>
      <c r="AK44" s="1015"/>
      <c r="AL44" s="1006"/>
      <c r="AM44" s="1006"/>
      <c r="AN44" s="1006"/>
      <c r="AO44" s="1006"/>
      <c r="AP44" s="1006"/>
      <c r="AQ44" s="1006"/>
      <c r="AR44" s="1006"/>
      <c r="AS44" s="1006"/>
      <c r="AT44" s="1006"/>
      <c r="AU44" s="1006"/>
      <c r="AV44" s="1006"/>
      <c r="AW44" s="1006"/>
      <c r="AX44" s="1006"/>
      <c r="AY44" s="1006"/>
      <c r="AZ44" s="1084"/>
      <c r="BA44" s="1084"/>
      <c r="BB44" s="1084"/>
      <c r="BC44" s="1084"/>
      <c r="BD44" s="1084"/>
      <c r="BE44" s="1076"/>
      <c r="BF44" s="1076"/>
      <c r="BG44" s="1076"/>
      <c r="BH44" s="1076"/>
      <c r="BI44" s="1077"/>
      <c r="BJ44" s="241"/>
      <c r="BK44" s="241"/>
      <c r="BL44" s="241"/>
      <c r="BM44" s="241"/>
      <c r="BN44" s="241"/>
      <c r="BO44" s="254"/>
      <c r="BP44" s="254"/>
      <c r="BQ44" s="251">
        <v>38</v>
      </c>
      <c r="BR44" s="252"/>
      <c r="BS44" s="1049"/>
      <c r="BT44" s="1050"/>
      <c r="BU44" s="1050"/>
      <c r="BV44" s="1050"/>
      <c r="BW44" s="1050"/>
      <c r="BX44" s="1050"/>
      <c r="BY44" s="1050"/>
      <c r="BZ44" s="1050"/>
      <c r="CA44" s="1050"/>
      <c r="CB44" s="1050"/>
      <c r="CC44" s="1050"/>
      <c r="CD44" s="1050"/>
      <c r="CE44" s="1050"/>
      <c r="CF44" s="1050"/>
      <c r="CG44" s="1051"/>
      <c r="CH44" s="1024"/>
      <c r="CI44" s="1025"/>
      <c r="CJ44" s="1025"/>
      <c r="CK44" s="1025"/>
      <c r="CL44" s="1026"/>
      <c r="CM44" s="1024"/>
      <c r="CN44" s="1025"/>
      <c r="CO44" s="1025"/>
      <c r="CP44" s="1025"/>
      <c r="CQ44" s="1026"/>
      <c r="CR44" s="1024"/>
      <c r="CS44" s="1025"/>
      <c r="CT44" s="1025"/>
      <c r="CU44" s="1025"/>
      <c r="CV44" s="1026"/>
      <c r="CW44" s="1024"/>
      <c r="CX44" s="1025"/>
      <c r="CY44" s="1025"/>
      <c r="CZ44" s="1025"/>
      <c r="DA44" s="1026"/>
      <c r="DB44" s="1024"/>
      <c r="DC44" s="1025"/>
      <c r="DD44" s="1025"/>
      <c r="DE44" s="1025"/>
      <c r="DF44" s="1026"/>
      <c r="DG44" s="1024"/>
      <c r="DH44" s="1025"/>
      <c r="DI44" s="1025"/>
      <c r="DJ44" s="1025"/>
      <c r="DK44" s="1026"/>
      <c r="DL44" s="1024"/>
      <c r="DM44" s="1025"/>
      <c r="DN44" s="1025"/>
      <c r="DO44" s="1025"/>
      <c r="DP44" s="1026"/>
      <c r="DQ44" s="1024"/>
      <c r="DR44" s="1025"/>
      <c r="DS44" s="1025"/>
      <c r="DT44" s="1025"/>
      <c r="DU44" s="1026"/>
      <c r="DV44" s="1027"/>
      <c r="DW44" s="1028"/>
      <c r="DX44" s="1028"/>
      <c r="DY44" s="1028"/>
      <c r="DZ44" s="1029"/>
      <c r="EA44" s="235"/>
    </row>
    <row r="45" spans="1:131" s="236" customFormat="1" ht="26.25" customHeight="1" x14ac:dyDescent="0.15">
      <c r="A45" s="250">
        <v>18</v>
      </c>
      <c r="B45" s="1078"/>
      <c r="C45" s="1079"/>
      <c r="D45" s="1079"/>
      <c r="E45" s="1079"/>
      <c r="F45" s="1079"/>
      <c r="G45" s="1079"/>
      <c r="H45" s="1079"/>
      <c r="I45" s="1079"/>
      <c r="J45" s="1079"/>
      <c r="K45" s="1079"/>
      <c r="L45" s="1079"/>
      <c r="M45" s="1079"/>
      <c r="N45" s="1079"/>
      <c r="O45" s="1079"/>
      <c r="P45" s="1080"/>
      <c r="Q45" s="1085"/>
      <c r="R45" s="1082"/>
      <c r="S45" s="1082"/>
      <c r="T45" s="1082"/>
      <c r="U45" s="1082"/>
      <c r="V45" s="1082"/>
      <c r="W45" s="1082"/>
      <c r="X45" s="1082"/>
      <c r="Y45" s="1082"/>
      <c r="Z45" s="1082"/>
      <c r="AA45" s="1082"/>
      <c r="AB45" s="1082"/>
      <c r="AC45" s="1082"/>
      <c r="AD45" s="1082"/>
      <c r="AE45" s="1086"/>
      <c r="AF45" s="1081"/>
      <c r="AG45" s="1082"/>
      <c r="AH45" s="1082"/>
      <c r="AI45" s="1082"/>
      <c r="AJ45" s="1083"/>
      <c r="AK45" s="1015"/>
      <c r="AL45" s="1006"/>
      <c r="AM45" s="1006"/>
      <c r="AN45" s="1006"/>
      <c r="AO45" s="1006"/>
      <c r="AP45" s="1006"/>
      <c r="AQ45" s="1006"/>
      <c r="AR45" s="1006"/>
      <c r="AS45" s="1006"/>
      <c r="AT45" s="1006"/>
      <c r="AU45" s="1006"/>
      <c r="AV45" s="1006"/>
      <c r="AW45" s="1006"/>
      <c r="AX45" s="1006"/>
      <c r="AY45" s="1006"/>
      <c r="AZ45" s="1084"/>
      <c r="BA45" s="1084"/>
      <c r="BB45" s="1084"/>
      <c r="BC45" s="1084"/>
      <c r="BD45" s="1084"/>
      <c r="BE45" s="1076"/>
      <c r="BF45" s="1076"/>
      <c r="BG45" s="1076"/>
      <c r="BH45" s="1076"/>
      <c r="BI45" s="1077"/>
      <c r="BJ45" s="241"/>
      <c r="BK45" s="241"/>
      <c r="BL45" s="241"/>
      <c r="BM45" s="241"/>
      <c r="BN45" s="241"/>
      <c r="BO45" s="254"/>
      <c r="BP45" s="254"/>
      <c r="BQ45" s="251">
        <v>39</v>
      </c>
      <c r="BR45" s="252"/>
      <c r="BS45" s="1049"/>
      <c r="BT45" s="1050"/>
      <c r="BU45" s="1050"/>
      <c r="BV45" s="1050"/>
      <c r="BW45" s="1050"/>
      <c r="BX45" s="1050"/>
      <c r="BY45" s="1050"/>
      <c r="BZ45" s="1050"/>
      <c r="CA45" s="1050"/>
      <c r="CB45" s="1050"/>
      <c r="CC45" s="1050"/>
      <c r="CD45" s="1050"/>
      <c r="CE45" s="1050"/>
      <c r="CF45" s="1050"/>
      <c r="CG45" s="1051"/>
      <c r="CH45" s="1024"/>
      <c r="CI45" s="1025"/>
      <c r="CJ45" s="1025"/>
      <c r="CK45" s="1025"/>
      <c r="CL45" s="1026"/>
      <c r="CM45" s="1024"/>
      <c r="CN45" s="1025"/>
      <c r="CO45" s="1025"/>
      <c r="CP45" s="1025"/>
      <c r="CQ45" s="1026"/>
      <c r="CR45" s="1024"/>
      <c r="CS45" s="1025"/>
      <c r="CT45" s="1025"/>
      <c r="CU45" s="1025"/>
      <c r="CV45" s="1026"/>
      <c r="CW45" s="1024"/>
      <c r="CX45" s="1025"/>
      <c r="CY45" s="1025"/>
      <c r="CZ45" s="1025"/>
      <c r="DA45" s="1026"/>
      <c r="DB45" s="1024"/>
      <c r="DC45" s="1025"/>
      <c r="DD45" s="1025"/>
      <c r="DE45" s="1025"/>
      <c r="DF45" s="1026"/>
      <c r="DG45" s="1024"/>
      <c r="DH45" s="1025"/>
      <c r="DI45" s="1025"/>
      <c r="DJ45" s="1025"/>
      <c r="DK45" s="1026"/>
      <c r="DL45" s="1024"/>
      <c r="DM45" s="1025"/>
      <c r="DN45" s="1025"/>
      <c r="DO45" s="1025"/>
      <c r="DP45" s="1026"/>
      <c r="DQ45" s="1024"/>
      <c r="DR45" s="1025"/>
      <c r="DS45" s="1025"/>
      <c r="DT45" s="1025"/>
      <c r="DU45" s="1026"/>
      <c r="DV45" s="1027"/>
      <c r="DW45" s="1028"/>
      <c r="DX45" s="1028"/>
      <c r="DY45" s="1028"/>
      <c r="DZ45" s="1029"/>
      <c r="EA45" s="235"/>
    </row>
    <row r="46" spans="1:131" s="236" customFormat="1" ht="26.25" customHeight="1" x14ac:dyDescent="0.15">
      <c r="A46" s="250">
        <v>19</v>
      </c>
      <c r="B46" s="1078"/>
      <c r="C46" s="1079"/>
      <c r="D46" s="1079"/>
      <c r="E46" s="1079"/>
      <c r="F46" s="1079"/>
      <c r="G46" s="1079"/>
      <c r="H46" s="1079"/>
      <c r="I46" s="1079"/>
      <c r="J46" s="1079"/>
      <c r="K46" s="1079"/>
      <c r="L46" s="1079"/>
      <c r="M46" s="1079"/>
      <c r="N46" s="1079"/>
      <c r="O46" s="1079"/>
      <c r="P46" s="1080"/>
      <c r="Q46" s="1085"/>
      <c r="R46" s="1082"/>
      <c r="S46" s="1082"/>
      <c r="T46" s="1082"/>
      <c r="U46" s="1082"/>
      <c r="V46" s="1082"/>
      <c r="W46" s="1082"/>
      <c r="X46" s="1082"/>
      <c r="Y46" s="1082"/>
      <c r="Z46" s="1082"/>
      <c r="AA46" s="1082"/>
      <c r="AB46" s="1082"/>
      <c r="AC46" s="1082"/>
      <c r="AD46" s="1082"/>
      <c r="AE46" s="1086"/>
      <c r="AF46" s="1081"/>
      <c r="AG46" s="1082"/>
      <c r="AH46" s="1082"/>
      <c r="AI46" s="1082"/>
      <c r="AJ46" s="1083"/>
      <c r="AK46" s="1015"/>
      <c r="AL46" s="1006"/>
      <c r="AM46" s="1006"/>
      <c r="AN46" s="1006"/>
      <c r="AO46" s="1006"/>
      <c r="AP46" s="1006"/>
      <c r="AQ46" s="1006"/>
      <c r="AR46" s="1006"/>
      <c r="AS46" s="1006"/>
      <c r="AT46" s="1006"/>
      <c r="AU46" s="1006"/>
      <c r="AV46" s="1006"/>
      <c r="AW46" s="1006"/>
      <c r="AX46" s="1006"/>
      <c r="AY46" s="1006"/>
      <c r="AZ46" s="1084"/>
      <c r="BA46" s="1084"/>
      <c r="BB46" s="1084"/>
      <c r="BC46" s="1084"/>
      <c r="BD46" s="1084"/>
      <c r="BE46" s="1076"/>
      <c r="BF46" s="1076"/>
      <c r="BG46" s="1076"/>
      <c r="BH46" s="1076"/>
      <c r="BI46" s="1077"/>
      <c r="BJ46" s="241"/>
      <c r="BK46" s="241"/>
      <c r="BL46" s="241"/>
      <c r="BM46" s="241"/>
      <c r="BN46" s="241"/>
      <c r="BO46" s="254"/>
      <c r="BP46" s="254"/>
      <c r="BQ46" s="251">
        <v>40</v>
      </c>
      <c r="BR46" s="252"/>
      <c r="BS46" s="1049"/>
      <c r="BT46" s="1050"/>
      <c r="BU46" s="1050"/>
      <c r="BV46" s="1050"/>
      <c r="BW46" s="1050"/>
      <c r="BX46" s="1050"/>
      <c r="BY46" s="1050"/>
      <c r="BZ46" s="1050"/>
      <c r="CA46" s="1050"/>
      <c r="CB46" s="1050"/>
      <c r="CC46" s="1050"/>
      <c r="CD46" s="1050"/>
      <c r="CE46" s="1050"/>
      <c r="CF46" s="1050"/>
      <c r="CG46" s="1051"/>
      <c r="CH46" s="1024"/>
      <c r="CI46" s="1025"/>
      <c r="CJ46" s="1025"/>
      <c r="CK46" s="1025"/>
      <c r="CL46" s="1026"/>
      <c r="CM46" s="1024"/>
      <c r="CN46" s="1025"/>
      <c r="CO46" s="1025"/>
      <c r="CP46" s="1025"/>
      <c r="CQ46" s="1026"/>
      <c r="CR46" s="1024"/>
      <c r="CS46" s="1025"/>
      <c r="CT46" s="1025"/>
      <c r="CU46" s="1025"/>
      <c r="CV46" s="1026"/>
      <c r="CW46" s="1024"/>
      <c r="CX46" s="1025"/>
      <c r="CY46" s="1025"/>
      <c r="CZ46" s="1025"/>
      <c r="DA46" s="1026"/>
      <c r="DB46" s="1024"/>
      <c r="DC46" s="1025"/>
      <c r="DD46" s="1025"/>
      <c r="DE46" s="1025"/>
      <c r="DF46" s="1026"/>
      <c r="DG46" s="1024"/>
      <c r="DH46" s="1025"/>
      <c r="DI46" s="1025"/>
      <c r="DJ46" s="1025"/>
      <c r="DK46" s="1026"/>
      <c r="DL46" s="1024"/>
      <c r="DM46" s="1025"/>
      <c r="DN46" s="1025"/>
      <c r="DO46" s="1025"/>
      <c r="DP46" s="1026"/>
      <c r="DQ46" s="1024"/>
      <c r="DR46" s="1025"/>
      <c r="DS46" s="1025"/>
      <c r="DT46" s="1025"/>
      <c r="DU46" s="1026"/>
      <c r="DV46" s="1027"/>
      <c r="DW46" s="1028"/>
      <c r="DX46" s="1028"/>
      <c r="DY46" s="1028"/>
      <c r="DZ46" s="1029"/>
      <c r="EA46" s="235"/>
    </row>
    <row r="47" spans="1:131" s="236" customFormat="1" ht="26.25" customHeight="1" x14ac:dyDescent="0.15">
      <c r="A47" s="250">
        <v>20</v>
      </c>
      <c r="B47" s="1078"/>
      <c r="C47" s="1079"/>
      <c r="D47" s="1079"/>
      <c r="E47" s="1079"/>
      <c r="F47" s="1079"/>
      <c r="G47" s="1079"/>
      <c r="H47" s="1079"/>
      <c r="I47" s="1079"/>
      <c r="J47" s="1079"/>
      <c r="K47" s="1079"/>
      <c r="L47" s="1079"/>
      <c r="M47" s="1079"/>
      <c r="N47" s="1079"/>
      <c r="O47" s="1079"/>
      <c r="P47" s="1080"/>
      <c r="Q47" s="1085"/>
      <c r="R47" s="1082"/>
      <c r="S47" s="1082"/>
      <c r="T47" s="1082"/>
      <c r="U47" s="1082"/>
      <c r="V47" s="1082"/>
      <c r="W47" s="1082"/>
      <c r="X47" s="1082"/>
      <c r="Y47" s="1082"/>
      <c r="Z47" s="1082"/>
      <c r="AA47" s="1082"/>
      <c r="AB47" s="1082"/>
      <c r="AC47" s="1082"/>
      <c r="AD47" s="1082"/>
      <c r="AE47" s="1086"/>
      <c r="AF47" s="1081"/>
      <c r="AG47" s="1082"/>
      <c r="AH47" s="1082"/>
      <c r="AI47" s="1082"/>
      <c r="AJ47" s="1083"/>
      <c r="AK47" s="1015"/>
      <c r="AL47" s="1006"/>
      <c r="AM47" s="1006"/>
      <c r="AN47" s="1006"/>
      <c r="AO47" s="1006"/>
      <c r="AP47" s="1006"/>
      <c r="AQ47" s="1006"/>
      <c r="AR47" s="1006"/>
      <c r="AS47" s="1006"/>
      <c r="AT47" s="1006"/>
      <c r="AU47" s="1006"/>
      <c r="AV47" s="1006"/>
      <c r="AW47" s="1006"/>
      <c r="AX47" s="1006"/>
      <c r="AY47" s="1006"/>
      <c r="AZ47" s="1084"/>
      <c r="BA47" s="1084"/>
      <c r="BB47" s="1084"/>
      <c r="BC47" s="1084"/>
      <c r="BD47" s="1084"/>
      <c r="BE47" s="1076"/>
      <c r="BF47" s="1076"/>
      <c r="BG47" s="1076"/>
      <c r="BH47" s="1076"/>
      <c r="BI47" s="1077"/>
      <c r="BJ47" s="241"/>
      <c r="BK47" s="241"/>
      <c r="BL47" s="241"/>
      <c r="BM47" s="241"/>
      <c r="BN47" s="241"/>
      <c r="BO47" s="254"/>
      <c r="BP47" s="254"/>
      <c r="BQ47" s="251">
        <v>41</v>
      </c>
      <c r="BR47" s="252"/>
      <c r="BS47" s="1049"/>
      <c r="BT47" s="1050"/>
      <c r="BU47" s="1050"/>
      <c r="BV47" s="1050"/>
      <c r="BW47" s="1050"/>
      <c r="BX47" s="1050"/>
      <c r="BY47" s="1050"/>
      <c r="BZ47" s="1050"/>
      <c r="CA47" s="1050"/>
      <c r="CB47" s="1050"/>
      <c r="CC47" s="1050"/>
      <c r="CD47" s="1050"/>
      <c r="CE47" s="1050"/>
      <c r="CF47" s="1050"/>
      <c r="CG47" s="1051"/>
      <c r="CH47" s="1024"/>
      <c r="CI47" s="1025"/>
      <c r="CJ47" s="1025"/>
      <c r="CK47" s="1025"/>
      <c r="CL47" s="1026"/>
      <c r="CM47" s="1024"/>
      <c r="CN47" s="1025"/>
      <c r="CO47" s="1025"/>
      <c r="CP47" s="1025"/>
      <c r="CQ47" s="1026"/>
      <c r="CR47" s="1024"/>
      <c r="CS47" s="1025"/>
      <c r="CT47" s="1025"/>
      <c r="CU47" s="1025"/>
      <c r="CV47" s="1026"/>
      <c r="CW47" s="1024"/>
      <c r="CX47" s="1025"/>
      <c r="CY47" s="1025"/>
      <c r="CZ47" s="1025"/>
      <c r="DA47" s="1026"/>
      <c r="DB47" s="1024"/>
      <c r="DC47" s="1025"/>
      <c r="DD47" s="1025"/>
      <c r="DE47" s="1025"/>
      <c r="DF47" s="1026"/>
      <c r="DG47" s="1024"/>
      <c r="DH47" s="1025"/>
      <c r="DI47" s="1025"/>
      <c r="DJ47" s="1025"/>
      <c r="DK47" s="1026"/>
      <c r="DL47" s="1024"/>
      <c r="DM47" s="1025"/>
      <c r="DN47" s="1025"/>
      <c r="DO47" s="1025"/>
      <c r="DP47" s="1026"/>
      <c r="DQ47" s="1024"/>
      <c r="DR47" s="1025"/>
      <c r="DS47" s="1025"/>
      <c r="DT47" s="1025"/>
      <c r="DU47" s="1026"/>
      <c r="DV47" s="1027"/>
      <c r="DW47" s="1028"/>
      <c r="DX47" s="1028"/>
      <c r="DY47" s="1028"/>
      <c r="DZ47" s="1029"/>
      <c r="EA47" s="235"/>
    </row>
    <row r="48" spans="1:131" s="236" customFormat="1" ht="26.25" customHeight="1" x14ac:dyDescent="0.15">
      <c r="A48" s="250">
        <v>21</v>
      </c>
      <c r="B48" s="1078"/>
      <c r="C48" s="1079"/>
      <c r="D48" s="1079"/>
      <c r="E48" s="1079"/>
      <c r="F48" s="1079"/>
      <c r="G48" s="1079"/>
      <c r="H48" s="1079"/>
      <c r="I48" s="1079"/>
      <c r="J48" s="1079"/>
      <c r="K48" s="1079"/>
      <c r="L48" s="1079"/>
      <c r="M48" s="1079"/>
      <c r="N48" s="1079"/>
      <c r="O48" s="1079"/>
      <c r="P48" s="1080"/>
      <c r="Q48" s="1085"/>
      <c r="R48" s="1082"/>
      <c r="S48" s="1082"/>
      <c r="T48" s="1082"/>
      <c r="U48" s="1082"/>
      <c r="V48" s="1082"/>
      <c r="W48" s="1082"/>
      <c r="X48" s="1082"/>
      <c r="Y48" s="1082"/>
      <c r="Z48" s="1082"/>
      <c r="AA48" s="1082"/>
      <c r="AB48" s="1082"/>
      <c r="AC48" s="1082"/>
      <c r="AD48" s="1082"/>
      <c r="AE48" s="1086"/>
      <c r="AF48" s="1081"/>
      <c r="AG48" s="1082"/>
      <c r="AH48" s="1082"/>
      <c r="AI48" s="1082"/>
      <c r="AJ48" s="1083"/>
      <c r="AK48" s="1015"/>
      <c r="AL48" s="1006"/>
      <c r="AM48" s="1006"/>
      <c r="AN48" s="1006"/>
      <c r="AO48" s="1006"/>
      <c r="AP48" s="1006"/>
      <c r="AQ48" s="1006"/>
      <c r="AR48" s="1006"/>
      <c r="AS48" s="1006"/>
      <c r="AT48" s="1006"/>
      <c r="AU48" s="1006"/>
      <c r="AV48" s="1006"/>
      <c r="AW48" s="1006"/>
      <c r="AX48" s="1006"/>
      <c r="AY48" s="1006"/>
      <c r="AZ48" s="1084"/>
      <c r="BA48" s="1084"/>
      <c r="BB48" s="1084"/>
      <c r="BC48" s="1084"/>
      <c r="BD48" s="1084"/>
      <c r="BE48" s="1076"/>
      <c r="BF48" s="1076"/>
      <c r="BG48" s="1076"/>
      <c r="BH48" s="1076"/>
      <c r="BI48" s="1077"/>
      <c r="BJ48" s="241"/>
      <c r="BK48" s="241"/>
      <c r="BL48" s="241"/>
      <c r="BM48" s="241"/>
      <c r="BN48" s="241"/>
      <c r="BO48" s="254"/>
      <c r="BP48" s="254"/>
      <c r="BQ48" s="251">
        <v>42</v>
      </c>
      <c r="BR48" s="252"/>
      <c r="BS48" s="1049"/>
      <c r="BT48" s="1050"/>
      <c r="BU48" s="1050"/>
      <c r="BV48" s="1050"/>
      <c r="BW48" s="1050"/>
      <c r="BX48" s="1050"/>
      <c r="BY48" s="1050"/>
      <c r="BZ48" s="1050"/>
      <c r="CA48" s="1050"/>
      <c r="CB48" s="1050"/>
      <c r="CC48" s="1050"/>
      <c r="CD48" s="1050"/>
      <c r="CE48" s="1050"/>
      <c r="CF48" s="1050"/>
      <c r="CG48" s="1051"/>
      <c r="CH48" s="1024"/>
      <c r="CI48" s="1025"/>
      <c r="CJ48" s="1025"/>
      <c r="CK48" s="1025"/>
      <c r="CL48" s="1026"/>
      <c r="CM48" s="1024"/>
      <c r="CN48" s="1025"/>
      <c r="CO48" s="1025"/>
      <c r="CP48" s="1025"/>
      <c r="CQ48" s="1026"/>
      <c r="CR48" s="1024"/>
      <c r="CS48" s="1025"/>
      <c r="CT48" s="1025"/>
      <c r="CU48" s="1025"/>
      <c r="CV48" s="1026"/>
      <c r="CW48" s="1024"/>
      <c r="CX48" s="1025"/>
      <c r="CY48" s="1025"/>
      <c r="CZ48" s="1025"/>
      <c r="DA48" s="1026"/>
      <c r="DB48" s="1024"/>
      <c r="DC48" s="1025"/>
      <c r="DD48" s="1025"/>
      <c r="DE48" s="1025"/>
      <c r="DF48" s="1026"/>
      <c r="DG48" s="1024"/>
      <c r="DH48" s="1025"/>
      <c r="DI48" s="1025"/>
      <c r="DJ48" s="1025"/>
      <c r="DK48" s="1026"/>
      <c r="DL48" s="1024"/>
      <c r="DM48" s="1025"/>
      <c r="DN48" s="1025"/>
      <c r="DO48" s="1025"/>
      <c r="DP48" s="1026"/>
      <c r="DQ48" s="1024"/>
      <c r="DR48" s="1025"/>
      <c r="DS48" s="1025"/>
      <c r="DT48" s="1025"/>
      <c r="DU48" s="1026"/>
      <c r="DV48" s="1027"/>
      <c r="DW48" s="1028"/>
      <c r="DX48" s="1028"/>
      <c r="DY48" s="1028"/>
      <c r="DZ48" s="1029"/>
      <c r="EA48" s="235"/>
    </row>
    <row r="49" spans="1:131" s="236" customFormat="1" ht="26.25" customHeight="1" x14ac:dyDescent="0.15">
      <c r="A49" s="250">
        <v>22</v>
      </c>
      <c r="B49" s="1078"/>
      <c r="C49" s="1079"/>
      <c r="D49" s="1079"/>
      <c r="E49" s="1079"/>
      <c r="F49" s="1079"/>
      <c r="G49" s="1079"/>
      <c r="H49" s="1079"/>
      <c r="I49" s="1079"/>
      <c r="J49" s="1079"/>
      <c r="K49" s="1079"/>
      <c r="L49" s="1079"/>
      <c r="M49" s="1079"/>
      <c r="N49" s="1079"/>
      <c r="O49" s="1079"/>
      <c r="P49" s="1080"/>
      <c r="Q49" s="1085"/>
      <c r="R49" s="1082"/>
      <c r="S49" s="1082"/>
      <c r="T49" s="1082"/>
      <c r="U49" s="1082"/>
      <c r="V49" s="1082"/>
      <c r="W49" s="1082"/>
      <c r="X49" s="1082"/>
      <c r="Y49" s="1082"/>
      <c r="Z49" s="1082"/>
      <c r="AA49" s="1082"/>
      <c r="AB49" s="1082"/>
      <c r="AC49" s="1082"/>
      <c r="AD49" s="1082"/>
      <c r="AE49" s="1086"/>
      <c r="AF49" s="1081"/>
      <c r="AG49" s="1082"/>
      <c r="AH49" s="1082"/>
      <c r="AI49" s="1082"/>
      <c r="AJ49" s="1083"/>
      <c r="AK49" s="1015"/>
      <c r="AL49" s="1006"/>
      <c r="AM49" s="1006"/>
      <c r="AN49" s="1006"/>
      <c r="AO49" s="1006"/>
      <c r="AP49" s="1006"/>
      <c r="AQ49" s="1006"/>
      <c r="AR49" s="1006"/>
      <c r="AS49" s="1006"/>
      <c r="AT49" s="1006"/>
      <c r="AU49" s="1006"/>
      <c r="AV49" s="1006"/>
      <c r="AW49" s="1006"/>
      <c r="AX49" s="1006"/>
      <c r="AY49" s="1006"/>
      <c r="AZ49" s="1084"/>
      <c r="BA49" s="1084"/>
      <c r="BB49" s="1084"/>
      <c r="BC49" s="1084"/>
      <c r="BD49" s="1084"/>
      <c r="BE49" s="1076"/>
      <c r="BF49" s="1076"/>
      <c r="BG49" s="1076"/>
      <c r="BH49" s="1076"/>
      <c r="BI49" s="1077"/>
      <c r="BJ49" s="241"/>
      <c r="BK49" s="241"/>
      <c r="BL49" s="241"/>
      <c r="BM49" s="241"/>
      <c r="BN49" s="241"/>
      <c r="BO49" s="254"/>
      <c r="BP49" s="254"/>
      <c r="BQ49" s="251">
        <v>43</v>
      </c>
      <c r="BR49" s="252"/>
      <c r="BS49" s="1049"/>
      <c r="BT49" s="1050"/>
      <c r="BU49" s="1050"/>
      <c r="BV49" s="1050"/>
      <c r="BW49" s="1050"/>
      <c r="BX49" s="1050"/>
      <c r="BY49" s="1050"/>
      <c r="BZ49" s="1050"/>
      <c r="CA49" s="1050"/>
      <c r="CB49" s="1050"/>
      <c r="CC49" s="1050"/>
      <c r="CD49" s="1050"/>
      <c r="CE49" s="1050"/>
      <c r="CF49" s="1050"/>
      <c r="CG49" s="1051"/>
      <c r="CH49" s="1024"/>
      <c r="CI49" s="1025"/>
      <c r="CJ49" s="1025"/>
      <c r="CK49" s="1025"/>
      <c r="CL49" s="1026"/>
      <c r="CM49" s="1024"/>
      <c r="CN49" s="1025"/>
      <c r="CO49" s="1025"/>
      <c r="CP49" s="1025"/>
      <c r="CQ49" s="1026"/>
      <c r="CR49" s="1024"/>
      <c r="CS49" s="1025"/>
      <c r="CT49" s="1025"/>
      <c r="CU49" s="1025"/>
      <c r="CV49" s="1026"/>
      <c r="CW49" s="1024"/>
      <c r="CX49" s="1025"/>
      <c r="CY49" s="1025"/>
      <c r="CZ49" s="1025"/>
      <c r="DA49" s="1026"/>
      <c r="DB49" s="1024"/>
      <c r="DC49" s="1025"/>
      <c r="DD49" s="1025"/>
      <c r="DE49" s="1025"/>
      <c r="DF49" s="1026"/>
      <c r="DG49" s="1024"/>
      <c r="DH49" s="1025"/>
      <c r="DI49" s="1025"/>
      <c r="DJ49" s="1025"/>
      <c r="DK49" s="1026"/>
      <c r="DL49" s="1024"/>
      <c r="DM49" s="1025"/>
      <c r="DN49" s="1025"/>
      <c r="DO49" s="1025"/>
      <c r="DP49" s="1026"/>
      <c r="DQ49" s="1024"/>
      <c r="DR49" s="1025"/>
      <c r="DS49" s="1025"/>
      <c r="DT49" s="1025"/>
      <c r="DU49" s="1026"/>
      <c r="DV49" s="1027"/>
      <c r="DW49" s="1028"/>
      <c r="DX49" s="1028"/>
      <c r="DY49" s="1028"/>
      <c r="DZ49" s="1029"/>
      <c r="EA49" s="235"/>
    </row>
    <row r="50" spans="1:131" s="236" customFormat="1" ht="26.25" customHeight="1" x14ac:dyDescent="0.15">
      <c r="A50" s="250">
        <v>23</v>
      </c>
      <c r="B50" s="1078"/>
      <c r="C50" s="1079"/>
      <c r="D50" s="1079"/>
      <c r="E50" s="1079"/>
      <c r="F50" s="1079"/>
      <c r="G50" s="1079"/>
      <c r="H50" s="1079"/>
      <c r="I50" s="1079"/>
      <c r="J50" s="1079"/>
      <c r="K50" s="1079"/>
      <c r="L50" s="1079"/>
      <c r="M50" s="1079"/>
      <c r="N50" s="1079"/>
      <c r="O50" s="1079"/>
      <c r="P50" s="1080"/>
      <c r="Q50" s="1074"/>
      <c r="R50" s="1055"/>
      <c r="S50" s="1055"/>
      <c r="T50" s="1055"/>
      <c r="U50" s="1055"/>
      <c r="V50" s="1055"/>
      <c r="W50" s="1055"/>
      <c r="X50" s="1055"/>
      <c r="Y50" s="1055"/>
      <c r="Z50" s="1055"/>
      <c r="AA50" s="1055"/>
      <c r="AB50" s="1055"/>
      <c r="AC50" s="1055"/>
      <c r="AD50" s="1055"/>
      <c r="AE50" s="1075"/>
      <c r="AF50" s="1081"/>
      <c r="AG50" s="1082"/>
      <c r="AH50" s="1082"/>
      <c r="AI50" s="1082"/>
      <c r="AJ50" s="1083"/>
      <c r="AK50" s="1057"/>
      <c r="AL50" s="1055"/>
      <c r="AM50" s="1055"/>
      <c r="AN50" s="1055"/>
      <c r="AO50" s="1055"/>
      <c r="AP50" s="1055"/>
      <c r="AQ50" s="1055"/>
      <c r="AR50" s="1055"/>
      <c r="AS50" s="1055"/>
      <c r="AT50" s="1055"/>
      <c r="AU50" s="1055"/>
      <c r="AV50" s="1055"/>
      <c r="AW50" s="1055"/>
      <c r="AX50" s="1055"/>
      <c r="AY50" s="1055"/>
      <c r="AZ50" s="1058"/>
      <c r="BA50" s="1058"/>
      <c r="BB50" s="1058"/>
      <c r="BC50" s="1058"/>
      <c r="BD50" s="1058"/>
      <c r="BE50" s="1076"/>
      <c r="BF50" s="1076"/>
      <c r="BG50" s="1076"/>
      <c r="BH50" s="1076"/>
      <c r="BI50" s="1077"/>
      <c r="BJ50" s="241"/>
      <c r="BK50" s="241"/>
      <c r="BL50" s="241"/>
      <c r="BM50" s="241"/>
      <c r="BN50" s="241"/>
      <c r="BO50" s="254"/>
      <c r="BP50" s="254"/>
      <c r="BQ50" s="251">
        <v>44</v>
      </c>
      <c r="BR50" s="252"/>
      <c r="BS50" s="1049"/>
      <c r="BT50" s="1050"/>
      <c r="BU50" s="1050"/>
      <c r="BV50" s="1050"/>
      <c r="BW50" s="1050"/>
      <c r="BX50" s="1050"/>
      <c r="BY50" s="1050"/>
      <c r="BZ50" s="1050"/>
      <c r="CA50" s="1050"/>
      <c r="CB50" s="1050"/>
      <c r="CC50" s="1050"/>
      <c r="CD50" s="1050"/>
      <c r="CE50" s="1050"/>
      <c r="CF50" s="1050"/>
      <c r="CG50" s="1051"/>
      <c r="CH50" s="1024"/>
      <c r="CI50" s="1025"/>
      <c r="CJ50" s="1025"/>
      <c r="CK50" s="1025"/>
      <c r="CL50" s="1026"/>
      <c r="CM50" s="1024"/>
      <c r="CN50" s="1025"/>
      <c r="CO50" s="1025"/>
      <c r="CP50" s="1025"/>
      <c r="CQ50" s="1026"/>
      <c r="CR50" s="1024"/>
      <c r="CS50" s="1025"/>
      <c r="CT50" s="1025"/>
      <c r="CU50" s="1025"/>
      <c r="CV50" s="1026"/>
      <c r="CW50" s="1024"/>
      <c r="CX50" s="1025"/>
      <c r="CY50" s="1025"/>
      <c r="CZ50" s="1025"/>
      <c r="DA50" s="1026"/>
      <c r="DB50" s="1024"/>
      <c r="DC50" s="1025"/>
      <c r="DD50" s="1025"/>
      <c r="DE50" s="1025"/>
      <c r="DF50" s="1026"/>
      <c r="DG50" s="1024"/>
      <c r="DH50" s="1025"/>
      <c r="DI50" s="1025"/>
      <c r="DJ50" s="1025"/>
      <c r="DK50" s="1026"/>
      <c r="DL50" s="1024"/>
      <c r="DM50" s="1025"/>
      <c r="DN50" s="1025"/>
      <c r="DO50" s="1025"/>
      <c r="DP50" s="1026"/>
      <c r="DQ50" s="1024"/>
      <c r="DR50" s="1025"/>
      <c r="DS50" s="1025"/>
      <c r="DT50" s="1025"/>
      <c r="DU50" s="1026"/>
      <c r="DV50" s="1027"/>
      <c r="DW50" s="1028"/>
      <c r="DX50" s="1028"/>
      <c r="DY50" s="1028"/>
      <c r="DZ50" s="1029"/>
      <c r="EA50" s="235"/>
    </row>
    <row r="51" spans="1:131" s="236" customFormat="1" ht="26.25" customHeight="1" x14ac:dyDescent="0.15">
      <c r="A51" s="250">
        <v>24</v>
      </c>
      <c r="B51" s="1078"/>
      <c r="C51" s="1079"/>
      <c r="D51" s="1079"/>
      <c r="E51" s="1079"/>
      <c r="F51" s="1079"/>
      <c r="G51" s="1079"/>
      <c r="H51" s="1079"/>
      <c r="I51" s="1079"/>
      <c r="J51" s="1079"/>
      <c r="K51" s="1079"/>
      <c r="L51" s="1079"/>
      <c r="M51" s="1079"/>
      <c r="N51" s="1079"/>
      <c r="O51" s="1079"/>
      <c r="P51" s="1080"/>
      <c r="Q51" s="1074"/>
      <c r="R51" s="1055"/>
      <c r="S51" s="1055"/>
      <c r="T51" s="1055"/>
      <c r="U51" s="1055"/>
      <c r="V51" s="1055"/>
      <c r="W51" s="1055"/>
      <c r="X51" s="1055"/>
      <c r="Y51" s="1055"/>
      <c r="Z51" s="1055"/>
      <c r="AA51" s="1055"/>
      <c r="AB51" s="1055"/>
      <c r="AC51" s="1055"/>
      <c r="AD51" s="1055"/>
      <c r="AE51" s="1075"/>
      <c r="AF51" s="1081"/>
      <c r="AG51" s="1082"/>
      <c r="AH51" s="1082"/>
      <c r="AI51" s="1082"/>
      <c r="AJ51" s="1083"/>
      <c r="AK51" s="1057"/>
      <c r="AL51" s="1055"/>
      <c r="AM51" s="1055"/>
      <c r="AN51" s="1055"/>
      <c r="AO51" s="1055"/>
      <c r="AP51" s="1055"/>
      <c r="AQ51" s="1055"/>
      <c r="AR51" s="1055"/>
      <c r="AS51" s="1055"/>
      <c r="AT51" s="1055"/>
      <c r="AU51" s="1055"/>
      <c r="AV51" s="1055"/>
      <c r="AW51" s="1055"/>
      <c r="AX51" s="1055"/>
      <c r="AY51" s="1055"/>
      <c r="AZ51" s="1058"/>
      <c r="BA51" s="1058"/>
      <c r="BB51" s="1058"/>
      <c r="BC51" s="1058"/>
      <c r="BD51" s="1058"/>
      <c r="BE51" s="1076"/>
      <c r="BF51" s="1076"/>
      <c r="BG51" s="1076"/>
      <c r="BH51" s="1076"/>
      <c r="BI51" s="1077"/>
      <c r="BJ51" s="241"/>
      <c r="BK51" s="241"/>
      <c r="BL51" s="241"/>
      <c r="BM51" s="241"/>
      <c r="BN51" s="241"/>
      <c r="BO51" s="254"/>
      <c r="BP51" s="254"/>
      <c r="BQ51" s="251">
        <v>45</v>
      </c>
      <c r="BR51" s="252"/>
      <c r="BS51" s="1049"/>
      <c r="BT51" s="1050"/>
      <c r="BU51" s="1050"/>
      <c r="BV51" s="1050"/>
      <c r="BW51" s="1050"/>
      <c r="BX51" s="1050"/>
      <c r="BY51" s="1050"/>
      <c r="BZ51" s="1050"/>
      <c r="CA51" s="1050"/>
      <c r="CB51" s="1050"/>
      <c r="CC51" s="1050"/>
      <c r="CD51" s="1050"/>
      <c r="CE51" s="1050"/>
      <c r="CF51" s="1050"/>
      <c r="CG51" s="1051"/>
      <c r="CH51" s="1024"/>
      <c r="CI51" s="1025"/>
      <c r="CJ51" s="1025"/>
      <c r="CK51" s="1025"/>
      <c r="CL51" s="1026"/>
      <c r="CM51" s="1024"/>
      <c r="CN51" s="1025"/>
      <c r="CO51" s="1025"/>
      <c r="CP51" s="1025"/>
      <c r="CQ51" s="1026"/>
      <c r="CR51" s="1024"/>
      <c r="CS51" s="1025"/>
      <c r="CT51" s="1025"/>
      <c r="CU51" s="1025"/>
      <c r="CV51" s="1026"/>
      <c r="CW51" s="1024"/>
      <c r="CX51" s="1025"/>
      <c r="CY51" s="1025"/>
      <c r="CZ51" s="1025"/>
      <c r="DA51" s="1026"/>
      <c r="DB51" s="1024"/>
      <c r="DC51" s="1025"/>
      <c r="DD51" s="1025"/>
      <c r="DE51" s="1025"/>
      <c r="DF51" s="1026"/>
      <c r="DG51" s="1024"/>
      <c r="DH51" s="1025"/>
      <c r="DI51" s="1025"/>
      <c r="DJ51" s="1025"/>
      <c r="DK51" s="1026"/>
      <c r="DL51" s="1024"/>
      <c r="DM51" s="1025"/>
      <c r="DN51" s="1025"/>
      <c r="DO51" s="1025"/>
      <c r="DP51" s="1026"/>
      <c r="DQ51" s="1024"/>
      <c r="DR51" s="1025"/>
      <c r="DS51" s="1025"/>
      <c r="DT51" s="1025"/>
      <c r="DU51" s="1026"/>
      <c r="DV51" s="1027"/>
      <c r="DW51" s="1028"/>
      <c r="DX51" s="1028"/>
      <c r="DY51" s="1028"/>
      <c r="DZ51" s="1029"/>
      <c r="EA51" s="235"/>
    </row>
    <row r="52" spans="1:131" s="236" customFormat="1" ht="26.25" customHeight="1" x14ac:dyDescent="0.15">
      <c r="A52" s="250">
        <v>25</v>
      </c>
      <c r="B52" s="1078"/>
      <c r="C52" s="1079"/>
      <c r="D52" s="1079"/>
      <c r="E52" s="1079"/>
      <c r="F52" s="1079"/>
      <c r="G52" s="1079"/>
      <c r="H52" s="1079"/>
      <c r="I52" s="1079"/>
      <c r="J52" s="1079"/>
      <c r="K52" s="1079"/>
      <c r="L52" s="1079"/>
      <c r="M52" s="1079"/>
      <c r="N52" s="1079"/>
      <c r="O52" s="1079"/>
      <c r="P52" s="1080"/>
      <c r="Q52" s="1074"/>
      <c r="R52" s="1055"/>
      <c r="S52" s="1055"/>
      <c r="T52" s="1055"/>
      <c r="U52" s="1055"/>
      <c r="V52" s="1055"/>
      <c r="W52" s="1055"/>
      <c r="X52" s="1055"/>
      <c r="Y52" s="1055"/>
      <c r="Z52" s="1055"/>
      <c r="AA52" s="1055"/>
      <c r="AB52" s="1055"/>
      <c r="AC52" s="1055"/>
      <c r="AD52" s="1055"/>
      <c r="AE52" s="1075"/>
      <c r="AF52" s="1081"/>
      <c r="AG52" s="1082"/>
      <c r="AH52" s="1082"/>
      <c r="AI52" s="1082"/>
      <c r="AJ52" s="1083"/>
      <c r="AK52" s="1057"/>
      <c r="AL52" s="1055"/>
      <c r="AM52" s="1055"/>
      <c r="AN52" s="1055"/>
      <c r="AO52" s="1055"/>
      <c r="AP52" s="1055"/>
      <c r="AQ52" s="1055"/>
      <c r="AR52" s="1055"/>
      <c r="AS52" s="1055"/>
      <c r="AT52" s="1055"/>
      <c r="AU52" s="1055"/>
      <c r="AV52" s="1055"/>
      <c r="AW52" s="1055"/>
      <c r="AX52" s="1055"/>
      <c r="AY52" s="1055"/>
      <c r="AZ52" s="1058"/>
      <c r="BA52" s="1058"/>
      <c r="BB52" s="1058"/>
      <c r="BC52" s="1058"/>
      <c r="BD52" s="1058"/>
      <c r="BE52" s="1076"/>
      <c r="BF52" s="1076"/>
      <c r="BG52" s="1076"/>
      <c r="BH52" s="1076"/>
      <c r="BI52" s="1077"/>
      <c r="BJ52" s="241"/>
      <c r="BK52" s="241"/>
      <c r="BL52" s="241"/>
      <c r="BM52" s="241"/>
      <c r="BN52" s="241"/>
      <c r="BO52" s="254"/>
      <c r="BP52" s="254"/>
      <c r="BQ52" s="251">
        <v>46</v>
      </c>
      <c r="BR52" s="252"/>
      <c r="BS52" s="1049"/>
      <c r="BT52" s="1050"/>
      <c r="BU52" s="1050"/>
      <c r="BV52" s="1050"/>
      <c r="BW52" s="1050"/>
      <c r="BX52" s="1050"/>
      <c r="BY52" s="1050"/>
      <c r="BZ52" s="1050"/>
      <c r="CA52" s="1050"/>
      <c r="CB52" s="1050"/>
      <c r="CC52" s="1050"/>
      <c r="CD52" s="1050"/>
      <c r="CE52" s="1050"/>
      <c r="CF52" s="1050"/>
      <c r="CG52" s="1051"/>
      <c r="CH52" s="1024"/>
      <c r="CI52" s="1025"/>
      <c r="CJ52" s="1025"/>
      <c r="CK52" s="1025"/>
      <c r="CL52" s="1026"/>
      <c r="CM52" s="1024"/>
      <c r="CN52" s="1025"/>
      <c r="CO52" s="1025"/>
      <c r="CP52" s="1025"/>
      <c r="CQ52" s="1026"/>
      <c r="CR52" s="1024"/>
      <c r="CS52" s="1025"/>
      <c r="CT52" s="1025"/>
      <c r="CU52" s="1025"/>
      <c r="CV52" s="1026"/>
      <c r="CW52" s="1024"/>
      <c r="CX52" s="1025"/>
      <c r="CY52" s="1025"/>
      <c r="CZ52" s="1025"/>
      <c r="DA52" s="1026"/>
      <c r="DB52" s="1024"/>
      <c r="DC52" s="1025"/>
      <c r="DD52" s="1025"/>
      <c r="DE52" s="1025"/>
      <c r="DF52" s="1026"/>
      <c r="DG52" s="1024"/>
      <c r="DH52" s="1025"/>
      <c r="DI52" s="1025"/>
      <c r="DJ52" s="1025"/>
      <c r="DK52" s="1026"/>
      <c r="DL52" s="1024"/>
      <c r="DM52" s="1025"/>
      <c r="DN52" s="1025"/>
      <c r="DO52" s="1025"/>
      <c r="DP52" s="1026"/>
      <c r="DQ52" s="1024"/>
      <c r="DR52" s="1025"/>
      <c r="DS52" s="1025"/>
      <c r="DT52" s="1025"/>
      <c r="DU52" s="1026"/>
      <c r="DV52" s="1027"/>
      <c r="DW52" s="1028"/>
      <c r="DX52" s="1028"/>
      <c r="DY52" s="1028"/>
      <c r="DZ52" s="1029"/>
      <c r="EA52" s="235"/>
    </row>
    <row r="53" spans="1:131" s="236" customFormat="1" ht="26.25" customHeight="1" x14ac:dyDescent="0.15">
      <c r="A53" s="250">
        <v>26</v>
      </c>
      <c r="B53" s="1078"/>
      <c r="C53" s="1079"/>
      <c r="D53" s="1079"/>
      <c r="E53" s="1079"/>
      <c r="F53" s="1079"/>
      <c r="G53" s="1079"/>
      <c r="H53" s="1079"/>
      <c r="I53" s="1079"/>
      <c r="J53" s="1079"/>
      <c r="K53" s="1079"/>
      <c r="L53" s="1079"/>
      <c r="M53" s="1079"/>
      <c r="N53" s="1079"/>
      <c r="O53" s="1079"/>
      <c r="P53" s="1080"/>
      <c r="Q53" s="1074"/>
      <c r="R53" s="1055"/>
      <c r="S53" s="1055"/>
      <c r="T53" s="1055"/>
      <c r="U53" s="1055"/>
      <c r="V53" s="1055"/>
      <c r="W53" s="1055"/>
      <c r="X53" s="1055"/>
      <c r="Y53" s="1055"/>
      <c r="Z53" s="1055"/>
      <c r="AA53" s="1055"/>
      <c r="AB53" s="1055"/>
      <c r="AC53" s="1055"/>
      <c r="AD53" s="1055"/>
      <c r="AE53" s="1075"/>
      <c r="AF53" s="1081"/>
      <c r="AG53" s="1082"/>
      <c r="AH53" s="1082"/>
      <c r="AI53" s="1082"/>
      <c r="AJ53" s="1083"/>
      <c r="AK53" s="1057"/>
      <c r="AL53" s="1055"/>
      <c r="AM53" s="1055"/>
      <c r="AN53" s="1055"/>
      <c r="AO53" s="1055"/>
      <c r="AP53" s="1055"/>
      <c r="AQ53" s="1055"/>
      <c r="AR53" s="1055"/>
      <c r="AS53" s="1055"/>
      <c r="AT53" s="1055"/>
      <c r="AU53" s="1055"/>
      <c r="AV53" s="1055"/>
      <c r="AW53" s="1055"/>
      <c r="AX53" s="1055"/>
      <c r="AY53" s="1055"/>
      <c r="AZ53" s="1058"/>
      <c r="BA53" s="1058"/>
      <c r="BB53" s="1058"/>
      <c r="BC53" s="1058"/>
      <c r="BD53" s="1058"/>
      <c r="BE53" s="1076"/>
      <c r="BF53" s="1076"/>
      <c r="BG53" s="1076"/>
      <c r="BH53" s="1076"/>
      <c r="BI53" s="1077"/>
      <c r="BJ53" s="241"/>
      <c r="BK53" s="241"/>
      <c r="BL53" s="241"/>
      <c r="BM53" s="241"/>
      <c r="BN53" s="241"/>
      <c r="BO53" s="254"/>
      <c r="BP53" s="254"/>
      <c r="BQ53" s="251">
        <v>47</v>
      </c>
      <c r="BR53" s="252"/>
      <c r="BS53" s="1049"/>
      <c r="BT53" s="1050"/>
      <c r="BU53" s="1050"/>
      <c r="BV53" s="1050"/>
      <c r="BW53" s="1050"/>
      <c r="BX53" s="1050"/>
      <c r="BY53" s="1050"/>
      <c r="BZ53" s="1050"/>
      <c r="CA53" s="1050"/>
      <c r="CB53" s="1050"/>
      <c r="CC53" s="1050"/>
      <c r="CD53" s="1050"/>
      <c r="CE53" s="1050"/>
      <c r="CF53" s="1050"/>
      <c r="CG53" s="1051"/>
      <c r="CH53" s="1024"/>
      <c r="CI53" s="1025"/>
      <c r="CJ53" s="1025"/>
      <c r="CK53" s="1025"/>
      <c r="CL53" s="1026"/>
      <c r="CM53" s="1024"/>
      <c r="CN53" s="1025"/>
      <c r="CO53" s="1025"/>
      <c r="CP53" s="1025"/>
      <c r="CQ53" s="1026"/>
      <c r="CR53" s="1024"/>
      <c r="CS53" s="1025"/>
      <c r="CT53" s="1025"/>
      <c r="CU53" s="1025"/>
      <c r="CV53" s="1026"/>
      <c r="CW53" s="1024"/>
      <c r="CX53" s="1025"/>
      <c r="CY53" s="1025"/>
      <c r="CZ53" s="1025"/>
      <c r="DA53" s="1026"/>
      <c r="DB53" s="1024"/>
      <c r="DC53" s="1025"/>
      <c r="DD53" s="1025"/>
      <c r="DE53" s="1025"/>
      <c r="DF53" s="1026"/>
      <c r="DG53" s="1024"/>
      <c r="DH53" s="1025"/>
      <c r="DI53" s="1025"/>
      <c r="DJ53" s="1025"/>
      <c r="DK53" s="1026"/>
      <c r="DL53" s="1024"/>
      <c r="DM53" s="1025"/>
      <c r="DN53" s="1025"/>
      <c r="DO53" s="1025"/>
      <c r="DP53" s="1026"/>
      <c r="DQ53" s="1024"/>
      <c r="DR53" s="1025"/>
      <c r="DS53" s="1025"/>
      <c r="DT53" s="1025"/>
      <c r="DU53" s="1026"/>
      <c r="DV53" s="1027"/>
      <c r="DW53" s="1028"/>
      <c r="DX53" s="1028"/>
      <c r="DY53" s="1028"/>
      <c r="DZ53" s="1029"/>
      <c r="EA53" s="235"/>
    </row>
    <row r="54" spans="1:131" s="236" customFormat="1" ht="26.25" customHeight="1" x14ac:dyDescent="0.15">
      <c r="A54" s="250">
        <v>27</v>
      </c>
      <c r="B54" s="1078"/>
      <c r="C54" s="1079"/>
      <c r="D54" s="1079"/>
      <c r="E54" s="1079"/>
      <c r="F54" s="1079"/>
      <c r="G54" s="1079"/>
      <c r="H54" s="1079"/>
      <c r="I54" s="1079"/>
      <c r="J54" s="1079"/>
      <c r="K54" s="1079"/>
      <c r="L54" s="1079"/>
      <c r="M54" s="1079"/>
      <c r="N54" s="1079"/>
      <c r="O54" s="1079"/>
      <c r="P54" s="1080"/>
      <c r="Q54" s="1074"/>
      <c r="R54" s="1055"/>
      <c r="S54" s="1055"/>
      <c r="T54" s="1055"/>
      <c r="U54" s="1055"/>
      <c r="V54" s="1055"/>
      <c r="W54" s="1055"/>
      <c r="X54" s="1055"/>
      <c r="Y54" s="1055"/>
      <c r="Z54" s="1055"/>
      <c r="AA54" s="1055"/>
      <c r="AB54" s="1055"/>
      <c r="AC54" s="1055"/>
      <c r="AD54" s="1055"/>
      <c r="AE54" s="1075"/>
      <c r="AF54" s="1081"/>
      <c r="AG54" s="1082"/>
      <c r="AH54" s="1082"/>
      <c r="AI54" s="1082"/>
      <c r="AJ54" s="1083"/>
      <c r="AK54" s="1057"/>
      <c r="AL54" s="1055"/>
      <c r="AM54" s="1055"/>
      <c r="AN54" s="1055"/>
      <c r="AO54" s="1055"/>
      <c r="AP54" s="1055"/>
      <c r="AQ54" s="1055"/>
      <c r="AR54" s="1055"/>
      <c r="AS54" s="1055"/>
      <c r="AT54" s="1055"/>
      <c r="AU54" s="1055"/>
      <c r="AV54" s="1055"/>
      <c r="AW54" s="1055"/>
      <c r="AX54" s="1055"/>
      <c r="AY54" s="1055"/>
      <c r="AZ54" s="1058"/>
      <c r="BA54" s="1058"/>
      <c r="BB54" s="1058"/>
      <c r="BC54" s="1058"/>
      <c r="BD54" s="1058"/>
      <c r="BE54" s="1076"/>
      <c r="BF54" s="1076"/>
      <c r="BG54" s="1076"/>
      <c r="BH54" s="1076"/>
      <c r="BI54" s="1077"/>
      <c r="BJ54" s="241"/>
      <c r="BK54" s="241"/>
      <c r="BL54" s="241"/>
      <c r="BM54" s="241"/>
      <c r="BN54" s="241"/>
      <c r="BO54" s="254"/>
      <c r="BP54" s="254"/>
      <c r="BQ54" s="251">
        <v>48</v>
      </c>
      <c r="BR54" s="252"/>
      <c r="BS54" s="1049"/>
      <c r="BT54" s="1050"/>
      <c r="BU54" s="1050"/>
      <c r="BV54" s="1050"/>
      <c r="BW54" s="1050"/>
      <c r="BX54" s="1050"/>
      <c r="BY54" s="1050"/>
      <c r="BZ54" s="1050"/>
      <c r="CA54" s="1050"/>
      <c r="CB54" s="1050"/>
      <c r="CC54" s="1050"/>
      <c r="CD54" s="1050"/>
      <c r="CE54" s="1050"/>
      <c r="CF54" s="1050"/>
      <c r="CG54" s="1051"/>
      <c r="CH54" s="1024"/>
      <c r="CI54" s="1025"/>
      <c r="CJ54" s="1025"/>
      <c r="CK54" s="1025"/>
      <c r="CL54" s="1026"/>
      <c r="CM54" s="1024"/>
      <c r="CN54" s="1025"/>
      <c r="CO54" s="1025"/>
      <c r="CP54" s="1025"/>
      <c r="CQ54" s="1026"/>
      <c r="CR54" s="1024"/>
      <c r="CS54" s="1025"/>
      <c r="CT54" s="1025"/>
      <c r="CU54" s="1025"/>
      <c r="CV54" s="1026"/>
      <c r="CW54" s="1024"/>
      <c r="CX54" s="1025"/>
      <c r="CY54" s="1025"/>
      <c r="CZ54" s="1025"/>
      <c r="DA54" s="1026"/>
      <c r="DB54" s="1024"/>
      <c r="DC54" s="1025"/>
      <c r="DD54" s="1025"/>
      <c r="DE54" s="1025"/>
      <c r="DF54" s="1026"/>
      <c r="DG54" s="1024"/>
      <c r="DH54" s="1025"/>
      <c r="DI54" s="1025"/>
      <c r="DJ54" s="1025"/>
      <c r="DK54" s="1026"/>
      <c r="DL54" s="1024"/>
      <c r="DM54" s="1025"/>
      <c r="DN54" s="1025"/>
      <c r="DO54" s="1025"/>
      <c r="DP54" s="1026"/>
      <c r="DQ54" s="1024"/>
      <c r="DR54" s="1025"/>
      <c r="DS54" s="1025"/>
      <c r="DT54" s="1025"/>
      <c r="DU54" s="1026"/>
      <c r="DV54" s="1027"/>
      <c r="DW54" s="1028"/>
      <c r="DX54" s="1028"/>
      <c r="DY54" s="1028"/>
      <c r="DZ54" s="1029"/>
      <c r="EA54" s="235"/>
    </row>
    <row r="55" spans="1:131" s="236" customFormat="1" ht="26.25" customHeight="1" x14ac:dyDescent="0.15">
      <c r="A55" s="250">
        <v>28</v>
      </c>
      <c r="B55" s="1078"/>
      <c r="C55" s="1079"/>
      <c r="D55" s="1079"/>
      <c r="E55" s="1079"/>
      <c r="F55" s="1079"/>
      <c r="G55" s="1079"/>
      <c r="H55" s="1079"/>
      <c r="I55" s="1079"/>
      <c r="J55" s="1079"/>
      <c r="K55" s="1079"/>
      <c r="L55" s="1079"/>
      <c r="M55" s="1079"/>
      <c r="N55" s="1079"/>
      <c r="O55" s="1079"/>
      <c r="P55" s="1080"/>
      <c r="Q55" s="1074"/>
      <c r="R55" s="1055"/>
      <c r="S55" s="1055"/>
      <c r="T55" s="1055"/>
      <c r="U55" s="1055"/>
      <c r="V55" s="1055"/>
      <c r="W55" s="1055"/>
      <c r="X55" s="1055"/>
      <c r="Y55" s="1055"/>
      <c r="Z55" s="1055"/>
      <c r="AA55" s="1055"/>
      <c r="AB55" s="1055"/>
      <c r="AC55" s="1055"/>
      <c r="AD55" s="1055"/>
      <c r="AE55" s="1075"/>
      <c r="AF55" s="1081"/>
      <c r="AG55" s="1082"/>
      <c r="AH55" s="1082"/>
      <c r="AI55" s="1082"/>
      <c r="AJ55" s="1083"/>
      <c r="AK55" s="1057"/>
      <c r="AL55" s="1055"/>
      <c r="AM55" s="1055"/>
      <c r="AN55" s="1055"/>
      <c r="AO55" s="1055"/>
      <c r="AP55" s="1055"/>
      <c r="AQ55" s="1055"/>
      <c r="AR55" s="1055"/>
      <c r="AS55" s="1055"/>
      <c r="AT55" s="1055"/>
      <c r="AU55" s="1055"/>
      <c r="AV55" s="1055"/>
      <c r="AW55" s="1055"/>
      <c r="AX55" s="1055"/>
      <c r="AY55" s="1055"/>
      <c r="AZ55" s="1058"/>
      <c r="BA55" s="1058"/>
      <c r="BB55" s="1058"/>
      <c r="BC55" s="1058"/>
      <c r="BD55" s="1058"/>
      <c r="BE55" s="1076"/>
      <c r="BF55" s="1076"/>
      <c r="BG55" s="1076"/>
      <c r="BH55" s="1076"/>
      <c r="BI55" s="1077"/>
      <c r="BJ55" s="241"/>
      <c r="BK55" s="241"/>
      <c r="BL55" s="241"/>
      <c r="BM55" s="241"/>
      <c r="BN55" s="241"/>
      <c r="BO55" s="254"/>
      <c r="BP55" s="254"/>
      <c r="BQ55" s="251">
        <v>49</v>
      </c>
      <c r="BR55" s="252"/>
      <c r="BS55" s="1049"/>
      <c r="BT55" s="1050"/>
      <c r="BU55" s="1050"/>
      <c r="BV55" s="1050"/>
      <c r="BW55" s="1050"/>
      <c r="BX55" s="1050"/>
      <c r="BY55" s="1050"/>
      <c r="BZ55" s="1050"/>
      <c r="CA55" s="1050"/>
      <c r="CB55" s="1050"/>
      <c r="CC55" s="1050"/>
      <c r="CD55" s="1050"/>
      <c r="CE55" s="1050"/>
      <c r="CF55" s="1050"/>
      <c r="CG55" s="1051"/>
      <c r="CH55" s="1024"/>
      <c r="CI55" s="1025"/>
      <c r="CJ55" s="1025"/>
      <c r="CK55" s="1025"/>
      <c r="CL55" s="1026"/>
      <c r="CM55" s="1024"/>
      <c r="CN55" s="1025"/>
      <c r="CO55" s="1025"/>
      <c r="CP55" s="1025"/>
      <c r="CQ55" s="1026"/>
      <c r="CR55" s="1024"/>
      <c r="CS55" s="1025"/>
      <c r="CT55" s="1025"/>
      <c r="CU55" s="1025"/>
      <c r="CV55" s="1026"/>
      <c r="CW55" s="1024"/>
      <c r="CX55" s="1025"/>
      <c r="CY55" s="1025"/>
      <c r="CZ55" s="1025"/>
      <c r="DA55" s="1026"/>
      <c r="DB55" s="1024"/>
      <c r="DC55" s="1025"/>
      <c r="DD55" s="1025"/>
      <c r="DE55" s="1025"/>
      <c r="DF55" s="1026"/>
      <c r="DG55" s="1024"/>
      <c r="DH55" s="1025"/>
      <c r="DI55" s="1025"/>
      <c r="DJ55" s="1025"/>
      <c r="DK55" s="1026"/>
      <c r="DL55" s="1024"/>
      <c r="DM55" s="1025"/>
      <c r="DN55" s="1025"/>
      <c r="DO55" s="1025"/>
      <c r="DP55" s="1026"/>
      <c r="DQ55" s="1024"/>
      <c r="DR55" s="1025"/>
      <c r="DS55" s="1025"/>
      <c r="DT55" s="1025"/>
      <c r="DU55" s="1026"/>
      <c r="DV55" s="1027"/>
      <c r="DW55" s="1028"/>
      <c r="DX55" s="1028"/>
      <c r="DY55" s="1028"/>
      <c r="DZ55" s="1029"/>
      <c r="EA55" s="235"/>
    </row>
    <row r="56" spans="1:131" s="236" customFormat="1" ht="26.25" customHeight="1" x14ac:dyDescent="0.15">
      <c r="A56" s="250">
        <v>29</v>
      </c>
      <c r="B56" s="1078"/>
      <c r="C56" s="1079"/>
      <c r="D56" s="1079"/>
      <c r="E56" s="1079"/>
      <c r="F56" s="1079"/>
      <c r="G56" s="1079"/>
      <c r="H56" s="1079"/>
      <c r="I56" s="1079"/>
      <c r="J56" s="1079"/>
      <c r="K56" s="1079"/>
      <c r="L56" s="1079"/>
      <c r="M56" s="1079"/>
      <c r="N56" s="1079"/>
      <c r="O56" s="1079"/>
      <c r="P56" s="1080"/>
      <c r="Q56" s="1074"/>
      <c r="R56" s="1055"/>
      <c r="S56" s="1055"/>
      <c r="T56" s="1055"/>
      <c r="U56" s="1055"/>
      <c r="V56" s="1055"/>
      <c r="W56" s="1055"/>
      <c r="X56" s="1055"/>
      <c r="Y56" s="1055"/>
      <c r="Z56" s="1055"/>
      <c r="AA56" s="1055"/>
      <c r="AB56" s="1055"/>
      <c r="AC56" s="1055"/>
      <c r="AD56" s="1055"/>
      <c r="AE56" s="1075"/>
      <c r="AF56" s="1081"/>
      <c r="AG56" s="1082"/>
      <c r="AH56" s="1082"/>
      <c r="AI56" s="1082"/>
      <c r="AJ56" s="1083"/>
      <c r="AK56" s="1057"/>
      <c r="AL56" s="1055"/>
      <c r="AM56" s="1055"/>
      <c r="AN56" s="1055"/>
      <c r="AO56" s="1055"/>
      <c r="AP56" s="1055"/>
      <c r="AQ56" s="1055"/>
      <c r="AR56" s="1055"/>
      <c r="AS56" s="1055"/>
      <c r="AT56" s="1055"/>
      <c r="AU56" s="1055"/>
      <c r="AV56" s="1055"/>
      <c r="AW56" s="1055"/>
      <c r="AX56" s="1055"/>
      <c r="AY56" s="1055"/>
      <c r="AZ56" s="1058"/>
      <c r="BA56" s="1058"/>
      <c r="BB56" s="1058"/>
      <c r="BC56" s="1058"/>
      <c r="BD56" s="1058"/>
      <c r="BE56" s="1076"/>
      <c r="BF56" s="1076"/>
      <c r="BG56" s="1076"/>
      <c r="BH56" s="1076"/>
      <c r="BI56" s="1077"/>
      <c r="BJ56" s="241"/>
      <c r="BK56" s="241"/>
      <c r="BL56" s="241"/>
      <c r="BM56" s="241"/>
      <c r="BN56" s="241"/>
      <c r="BO56" s="254"/>
      <c r="BP56" s="254"/>
      <c r="BQ56" s="251">
        <v>50</v>
      </c>
      <c r="BR56" s="252"/>
      <c r="BS56" s="1049"/>
      <c r="BT56" s="1050"/>
      <c r="BU56" s="1050"/>
      <c r="BV56" s="1050"/>
      <c r="BW56" s="1050"/>
      <c r="BX56" s="1050"/>
      <c r="BY56" s="1050"/>
      <c r="BZ56" s="1050"/>
      <c r="CA56" s="1050"/>
      <c r="CB56" s="1050"/>
      <c r="CC56" s="1050"/>
      <c r="CD56" s="1050"/>
      <c r="CE56" s="1050"/>
      <c r="CF56" s="1050"/>
      <c r="CG56" s="1051"/>
      <c r="CH56" s="1024"/>
      <c r="CI56" s="1025"/>
      <c r="CJ56" s="1025"/>
      <c r="CK56" s="1025"/>
      <c r="CL56" s="1026"/>
      <c r="CM56" s="1024"/>
      <c r="CN56" s="1025"/>
      <c r="CO56" s="1025"/>
      <c r="CP56" s="1025"/>
      <c r="CQ56" s="1026"/>
      <c r="CR56" s="1024"/>
      <c r="CS56" s="1025"/>
      <c r="CT56" s="1025"/>
      <c r="CU56" s="1025"/>
      <c r="CV56" s="1026"/>
      <c r="CW56" s="1024"/>
      <c r="CX56" s="1025"/>
      <c r="CY56" s="1025"/>
      <c r="CZ56" s="1025"/>
      <c r="DA56" s="1026"/>
      <c r="DB56" s="1024"/>
      <c r="DC56" s="1025"/>
      <c r="DD56" s="1025"/>
      <c r="DE56" s="1025"/>
      <c r="DF56" s="1026"/>
      <c r="DG56" s="1024"/>
      <c r="DH56" s="1025"/>
      <c r="DI56" s="1025"/>
      <c r="DJ56" s="1025"/>
      <c r="DK56" s="1026"/>
      <c r="DL56" s="1024"/>
      <c r="DM56" s="1025"/>
      <c r="DN56" s="1025"/>
      <c r="DO56" s="1025"/>
      <c r="DP56" s="1026"/>
      <c r="DQ56" s="1024"/>
      <c r="DR56" s="1025"/>
      <c r="DS56" s="1025"/>
      <c r="DT56" s="1025"/>
      <c r="DU56" s="1026"/>
      <c r="DV56" s="1027"/>
      <c r="DW56" s="1028"/>
      <c r="DX56" s="1028"/>
      <c r="DY56" s="1028"/>
      <c r="DZ56" s="1029"/>
      <c r="EA56" s="235"/>
    </row>
    <row r="57" spans="1:131" s="236" customFormat="1" ht="26.25" customHeight="1" x14ac:dyDescent="0.15">
      <c r="A57" s="250">
        <v>30</v>
      </c>
      <c r="B57" s="1078"/>
      <c r="C57" s="1079"/>
      <c r="D57" s="1079"/>
      <c r="E57" s="1079"/>
      <c r="F57" s="1079"/>
      <c r="G57" s="1079"/>
      <c r="H57" s="1079"/>
      <c r="I57" s="1079"/>
      <c r="J57" s="1079"/>
      <c r="K57" s="1079"/>
      <c r="L57" s="1079"/>
      <c r="M57" s="1079"/>
      <c r="N57" s="1079"/>
      <c r="O57" s="1079"/>
      <c r="P57" s="1080"/>
      <c r="Q57" s="1074"/>
      <c r="R57" s="1055"/>
      <c r="S57" s="1055"/>
      <c r="T57" s="1055"/>
      <c r="U57" s="1055"/>
      <c r="V57" s="1055"/>
      <c r="W57" s="1055"/>
      <c r="X57" s="1055"/>
      <c r="Y57" s="1055"/>
      <c r="Z57" s="1055"/>
      <c r="AA57" s="1055"/>
      <c r="AB57" s="1055"/>
      <c r="AC57" s="1055"/>
      <c r="AD57" s="1055"/>
      <c r="AE57" s="1075"/>
      <c r="AF57" s="1081"/>
      <c r="AG57" s="1082"/>
      <c r="AH57" s="1082"/>
      <c r="AI57" s="1082"/>
      <c r="AJ57" s="1083"/>
      <c r="AK57" s="1057"/>
      <c r="AL57" s="1055"/>
      <c r="AM57" s="1055"/>
      <c r="AN57" s="1055"/>
      <c r="AO57" s="1055"/>
      <c r="AP57" s="1055"/>
      <c r="AQ57" s="1055"/>
      <c r="AR57" s="1055"/>
      <c r="AS57" s="1055"/>
      <c r="AT57" s="1055"/>
      <c r="AU57" s="1055"/>
      <c r="AV57" s="1055"/>
      <c r="AW57" s="1055"/>
      <c r="AX57" s="1055"/>
      <c r="AY57" s="1055"/>
      <c r="AZ57" s="1058"/>
      <c r="BA57" s="1058"/>
      <c r="BB57" s="1058"/>
      <c r="BC57" s="1058"/>
      <c r="BD57" s="1058"/>
      <c r="BE57" s="1076"/>
      <c r="BF57" s="1076"/>
      <c r="BG57" s="1076"/>
      <c r="BH57" s="1076"/>
      <c r="BI57" s="1077"/>
      <c r="BJ57" s="241"/>
      <c r="BK57" s="241"/>
      <c r="BL57" s="241"/>
      <c r="BM57" s="241"/>
      <c r="BN57" s="241"/>
      <c r="BO57" s="254"/>
      <c r="BP57" s="254"/>
      <c r="BQ57" s="251">
        <v>51</v>
      </c>
      <c r="BR57" s="252"/>
      <c r="BS57" s="1049"/>
      <c r="BT57" s="1050"/>
      <c r="BU57" s="1050"/>
      <c r="BV57" s="1050"/>
      <c r="BW57" s="1050"/>
      <c r="BX57" s="1050"/>
      <c r="BY57" s="1050"/>
      <c r="BZ57" s="1050"/>
      <c r="CA57" s="1050"/>
      <c r="CB57" s="1050"/>
      <c r="CC57" s="1050"/>
      <c r="CD57" s="1050"/>
      <c r="CE57" s="1050"/>
      <c r="CF57" s="1050"/>
      <c r="CG57" s="1051"/>
      <c r="CH57" s="1024"/>
      <c r="CI57" s="1025"/>
      <c r="CJ57" s="1025"/>
      <c r="CK57" s="1025"/>
      <c r="CL57" s="1026"/>
      <c r="CM57" s="1024"/>
      <c r="CN57" s="1025"/>
      <c r="CO57" s="1025"/>
      <c r="CP57" s="1025"/>
      <c r="CQ57" s="1026"/>
      <c r="CR57" s="1024"/>
      <c r="CS57" s="1025"/>
      <c r="CT57" s="1025"/>
      <c r="CU57" s="1025"/>
      <c r="CV57" s="1026"/>
      <c r="CW57" s="1024"/>
      <c r="CX57" s="1025"/>
      <c r="CY57" s="1025"/>
      <c r="CZ57" s="1025"/>
      <c r="DA57" s="1026"/>
      <c r="DB57" s="1024"/>
      <c r="DC57" s="1025"/>
      <c r="DD57" s="1025"/>
      <c r="DE57" s="1025"/>
      <c r="DF57" s="1026"/>
      <c r="DG57" s="1024"/>
      <c r="DH57" s="1025"/>
      <c r="DI57" s="1025"/>
      <c r="DJ57" s="1025"/>
      <c r="DK57" s="1026"/>
      <c r="DL57" s="1024"/>
      <c r="DM57" s="1025"/>
      <c r="DN57" s="1025"/>
      <c r="DO57" s="1025"/>
      <c r="DP57" s="1026"/>
      <c r="DQ57" s="1024"/>
      <c r="DR57" s="1025"/>
      <c r="DS57" s="1025"/>
      <c r="DT57" s="1025"/>
      <c r="DU57" s="1026"/>
      <c r="DV57" s="1027"/>
      <c r="DW57" s="1028"/>
      <c r="DX57" s="1028"/>
      <c r="DY57" s="1028"/>
      <c r="DZ57" s="1029"/>
      <c r="EA57" s="235"/>
    </row>
    <row r="58" spans="1:131" s="236" customFormat="1" ht="26.25" customHeight="1" x14ac:dyDescent="0.15">
      <c r="A58" s="250">
        <v>31</v>
      </c>
      <c r="B58" s="1078"/>
      <c r="C58" s="1079"/>
      <c r="D58" s="1079"/>
      <c r="E58" s="1079"/>
      <c r="F58" s="1079"/>
      <c r="G58" s="1079"/>
      <c r="H58" s="1079"/>
      <c r="I58" s="1079"/>
      <c r="J58" s="1079"/>
      <c r="K58" s="1079"/>
      <c r="L58" s="1079"/>
      <c r="M58" s="1079"/>
      <c r="N58" s="1079"/>
      <c r="O58" s="1079"/>
      <c r="P58" s="1080"/>
      <c r="Q58" s="1074"/>
      <c r="R58" s="1055"/>
      <c r="S58" s="1055"/>
      <c r="T58" s="1055"/>
      <c r="U58" s="1055"/>
      <c r="V58" s="1055"/>
      <c r="W58" s="1055"/>
      <c r="X58" s="1055"/>
      <c r="Y58" s="1055"/>
      <c r="Z58" s="1055"/>
      <c r="AA58" s="1055"/>
      <c r="AB58" s="1055"/>
      <c r="AC58" s="1055"/>
      <c r="AD58" s="1055"/>
      <c r="AE58" s="1075"/>
      <c r="AF58" s="1081"/>
      <c r="AG58" s="1082"/>
      <c r="AH58" s="1082"/>
      <c r="AI58" s="1082"/>
      <c r="AJ58" s="1083"/>
      <c r="AK58" s="1057"/>
      <c r="AL58" s="1055"/>
      <c r="AM58" s="1055"/>
      <c r="AN58" s="1055"/>
      <c r="AO58" s="1055"/>
      <c r="AP58" s="1055"/>
      <c r="AQ58" s="1055"/>
      <c r="AR58" s="1055"/>
      <c r="AS58" s="1055"/>
      <c r="AT58" s="1055"/>
      <c r="AU58" s="1055"/>
      <c r="AV58" s="1055"/>
      <c r="AW58" s="1055"/>
      <c r="AX58" s="1055"/>
      <c r="AY58" s="1055"/>
      <c r="AZ58" s="1058"/>
      <c r="BA58" s="1058"/>
      <c r="BB58" s="1058"/>
      <c r="BC58" s="1058"/>
      <c r="BD58" s="1058"/>
      <c r="BE58" s="1076"/>
      <c r="BF58" s="1076"/>
      <c r="BG58" s="1076"/>
      <c r="BH58" s="1076"/>
      <c r="BI58" s="1077"/>
      <c r="BJ58" s="241"/>
      <c r="BK58" s="241"/>
      <c r="BL58" s="241"/>
      <c r="BM58" s="241"/>
      <c r="BN58" s="241"/>
      <c r="BO58" s="254"/>
      <c r="BP58" s="254"/>
      <c r="BQ58" s="251">
        <v>52</v>
      </c>
      <c r="BR58" s="252"/>
      <c r="BS58" s="1049"/>
      <c r="BT58" s="1050"/>
      <c r="BU58" s="1050"/>
      <c r="BV58" s="1050"/>
      <c r="BW58" s="1050"/>
      <c r="BX58" s="1050"/>
      <c r="BY58" s="1050"/>
      <c r="BZ58" s="1050"/>
      <c r="CA58" s="1050"/>
      <c r="CB58" s="1050"/>
      <c r="CC58" s="1050"/>
      <c r="CD58" s="1050"/>
      <c r="CE58" s="1050"/>
      <c r="CF58" s="1050"/>
      <c r="CG58" s="1051"/>
      <c r="CH58" s="1024"/>
      <c r="CI58" s="1025"/>
      <c r="CJ58" s="1025"/>
      <c r="CK58" s="1025"/>
      <c r="CL58" s="1026"/>
      <c r="CM58" s="1024"/>
      <c r="CN58" s="1025"/>
      <c r="CO58" s="1025"/>
      <c r="CP58" s="1025"/>
      <c r="CQ58" s="1026"/>
      <c r="CR58" s="1024"/>
      <c r="CS58" s="1025"/>
      <c r="CT58" s="1025"/>
      <c r="CU58" s="1025"/>
      <c r="CV58" s="1026"/>
      <c r="CW58" s="1024"/>
      <c r="CX58" s="1025"/>
      <c r="CY58" s="1025"/>
      <c r="CZ58" s="1025"/>
      <c r="DA58" s="1026"/>
      <c r="DB58" s="1024"/>
      <c r="DC58" s="1025"/>
      <c r="DD58" s="1025"/>
      <c r="DE58" s="1025"/>
      <c r="DF58" s="1026"/>
      <c r="DG58" s="1024"/>
      <c r="DH58" s="1025"/>
      <c r="DI58" s="1025"/>
      <c r="DJ58" s="1025"/>
      <c r="DK58" s="1026"/>
      <c r="DL58" s="1024"/>
      <c r="DM58" s="1025"/>
      <c r="DN58" s="1025"/>
      <c r="DO58" s="1025"/>
      <c r="DP58" s="1026"/>
      <c r="DQ58" s="1024"/>
      <c r="DR58" s="1025"/>
      <c r="DS58" s="1025"/>
      <c r="DT58" s="1025"/>
      <c r="DU58" s="1026"/>
      <c r="DV58" s="1027"/>
      <c r="DW58" s="1028"/>
      <c r="DX58" s="1028"/>
      <c r="DY58" s="1028"/>
      <c r="DZ58" s="1029"/>
      <c r="EA58" s="235"/>
    </row>
    <row r="59" spans="1:131" s="236" customFormat="1" ht="26.25" customHeight="1" x14ac:dyDescent="0.15">
      <c r="A59" s="250">
        <v>32</v>
      </c>
      <c r="B59" s="1078"/>
      <c r="C59" s="1079"/>
      <c r="D59" s="1079"/>
      <c r="E59" s="1079"/>
      <c r="F59" s="1079"/>
      <c r="G59" s="1079"/>
      <c r="H59" s="1079"/>
      <c r="I59" s="1079"/>
      <c r="J59" s="1079"/>
      <c r="K59" s="1079"/>
      <c r="L59" s="1079"/>
      <c r="M59" s="1079"/>
      <c r="N59" s="1079"/>
      <c r="O59" s="1079"/>
      <c r="P59" s="1080"/>
      <c r="Q59" s="1074"/>
      <c r="R59" s="1055"/>
      <c r="S59" s="1055"/>
      <c r="T59" s="1055"/>
      <c r="U59" s="1055"/>
      <c r="V59" s="1055"/>
      <c r="W59" s="1055"/>
      <c r="X59" s="1055"/>
      <c r="Y59" s="1055"/>
      <c r="Z59" s="1055"/>
      <c r="AA59" s="1055"/>
      <c r="AB59" s="1055"/>
      <c r="AC59" s="1055"/>
      <c r="AD59" s="1055"/>
      <c r="AE59" s="1075"/>
      <c r="AF59" s="1081"/>
      <c r="AG59" s="1082"/>
      <c r="AH59" s="1082"/>
      <c r="AI59" s="1082"/>
      <c r="AJ59" s="1083"/>
      <c r="AK59" s="1057"/>
      <c r="AL59" s="1055"/>
      <c r="AM59" s="1055"/>
      <c r="AN59" s="1055"/>
      <c r="AO59" s="1055"/>
      <c r="AP59" s="1055"/>
      <c r="AQ59" s="1055"/>
      <c r="AR59" s="1055"/>
      <c r="AS59" s="1055"/>
      <c r="AT59" s="1055"/>
      <c r="AU59" s="1055"/>
      <c r="AV59" s="1055"/>
      <c r="AW59" s="1055"/>
      <c r="AX59" s="1055"/>
      <c r="AY59" s="1055"/>
      <c r="AZ59" s="1058"/>
      <c r="BA59" s="1058"/>
      <c r="BB59" s="1058"/>
      <c r="BC59" s="1058"/>
      <c r="BD59" s="1058"/>
      <c r="BE59" s="1076"/>
      <c r="BF59" s="1076"/>
      <c r="BG59" s="1076"/>
      <c r="BH59" s="1076"/>
      <c r="BI59" s="1077"/>
      <c r="BJ59" s="241"/>
      <c r="BK59" s="241"/>
      <c r="BL59" s="241"/>
      <c r="BM59" s="241"/>
      <c r="BN59" s="241"/>
      <c r="BO59" s="254"/>
      <c r="BP59" s="254"/>
      <c r="BQ59" s="251">
        <v>53</v>
      </c>
      <c r="BR59" s="252"/>
      <c r="BS59" s="1049"/>
      <c r="BT59" s="1050"/>
      <c r="BU59" s="1050"/>
      <c r="BV59" s="1050"/>
      <c r="BW59" s="1050"/>
      <c r="BX59" s="1050"/>
      <c r="BY59" s="1050"/>
      <c r="BZ59" s="1050"/>
      <c r="CA59" s="1050"/>
      <c r="CB59" s="1050"/>
      <c r="CC59" s="1050"/>
      <c r="CD59" s="1050"/>
      <c r="CE59" s="1050"/>
      <c r="CF59" s="1050"/>
      <c r="CG59" s="1051"/>
      <c r="CH59" s="1024"/>
      <c r="CI59" s="1025"/>
      <c r="CJ59" s="1025"/>
      <c r="CK59" s="1025"/>
      <c r="CL59" s="1026"/>
      <c r="CM59" s="1024"/>
      <c r="CN59" s="1025"/>
      <c r="CO59" s="1025"/>
      <c r="CP59" s="1025"/>
      <c r="CQ59" s="1026"/>
      <c r="CR59" s="1024"/>
      <c r="CS59" s="1025"/>
      <c r="CT59" s="1025"/>
      <c r="CU59" s="1025"/>
      <c r="CV59" s="1026"/>
      <c r="CW59" s="1024"/>
      <c r="CX59" s="1025"/>
      <c r="CY59" s="1025"/>
      <c r="CZ59" s="1025"/>
      <c r="DA59" s="1026"/>
      <c r="DB59" s="1024"/>
      <c r="DC59" s="1025"/>
      <c r="DD59" s="1025"/>
      <c r="DE59" s="1025"/>
      <c r="DF59" s="1026"/>
      <c r="DG59" s="1024"/>
      <c r="DH59" s="1025"/>
      <c r="DI59" s="1025"/>
      <c r="DJ59" s="1025"/>
      <c r="DK59" s="1026"/>
      <c r="DL59" s="1024"/>
      <c r="DM59" s="1025"/>
      <c r="DN59" s="1025"/>
      <c r="DO59" s="1025"/>
      <c r="DP59" s="1026"/>
      <c r="DQ59" s="1024"/>
      <c r="DR59" s="1025"/>
      <c r="DS59" s="1025"/>
      <c r="DT59" s="1025"/>
      <c r="DU59" s="1026"/>
      <c r="DV59" s="1027"/>
      <c r="DW59" s="1028"/>
      <c r="DX59" s="1028"/>
      <c r="DY59" s="1028"/>
      <c r="DZ59" s="1029"/>
      <c r="EA59" s="235"/>
    </row>
    <row r="60" spans="1:131" s="236" customFormat="1" ht="26.25" customHeight="1" x14ac:dyDescent="0.15">
      <c r="A60" s="250">
        <v>33</v>
      </c>
      <c r="B60" s="1078"/>
      <c r="C60" s="1079"/>
      <c r="D60" s="1079"/>
      <c r="E60" s="1079"/>
      <c r="F60" s="1079"/>
      <c r="G60" s="1079"/>
      <c r="H60" s="1079"/>
      <c r="I60" s="1079"/>
      <c r="J60" s="1079"/>
      <c r="K60" s="1079"/>
      <c r="L60" s="1079"/>
      <c r="M60" s="1079"/>
      <c r="N60" s="1079"/>
      <c r="O60" s="1079"/>
      <c r="P60" s="1080"/>
      <c r="Q60" s="1074"/>
      <c r="R60" s="1055"/>
      <c r="S60" s="1055"/>
      <c r="T60" s="1055"/>
      <c r="U60" s="1055"/>
      <c r="V60" s="1055"/>
      <c r="W60" s="1055"/>
      <c r="X60" s="1055"/>
      <c r="Y60" s="1055"/>
      <c r="Z60" s="1055"/>
      <c r="AA60" s="1055"/>
      <c r="AB60" s="1055"/>
      <c r="AC60" s="1055"/>
      <c r="AD60" s="1055"/>
      <c r="AE60" s="1075"/>
      <c r="AF60" s="1081"/>
      <c r="AG60" s="1082"/>
      <c r="AH60" s="1082"/>
      <c r="AI60" s="1082"/>
      <c r="AJ60" s="1083"/>
      <c r="AK60" s="1057"/>
      <c r="AL60" s="1055"/>
      <c r="AM60" s="1055"/>
      <c r="AN60" s="1055"/>
      <c r="AO60" s="1055"/>
      <c r="AP60" s="1055"/>
      <c r="AQ60" s="1055"/>
      <c r="AR60" s="1055"/>
      <c r="AS60" s="1055"/>
      <c r="AT60" s="1055"/>
      <c r="AU60" s="1055"/>
      <c r="AV60" s="1055"/>
      <c r="AW60" s="1055"/>
      <c r="AX60" s="1055"/>
      <c r="AY60" s="1055"/>
      <c r="AZ60" s="1058"/>
      <c r="BA60" s="1058"/>
      <c r="BB60" s="1058"/>
      <c r="BC60" s="1058"/>
      <c r="BD60" s="1058"/>
      <c r="BE60" s="1076"/>
      <c r="BF60" s="1076"/>
      <c r="BG60" s="1076"/>
      <c r="BH60" s="1076"/>
      <c r="BI60" s="1077"/>
      <c r="BJ60" s="241"/>
      <c r="BK60" s="241"/>
      <c r="BL60" s="241"/>
      <c r="BM60" s="241"/>
      <c r="BN60" s="241"/>
      <c r="BO60" s="254"/>
      <c r="BP60" s="254"/>
      <c r="BQ60" s="251">
        <v>54</v>
      </c>
      <c r="BR60" s="252"/>
      <c r="BS60" s="1049"/>
      <c r="BT60" s="1050"/>
      <c r="BU60" s="1050"/>
      <c r="BV60" s="1050"/>
      <c r="BW60" s="1050"/>
      <c r="BX60" s="1050"/>
      <c r="BY60" s="1050"/>
      <c r="BZ60" s="1050"/>
      <c r="CA60" s="1050"/>
      <c r="CB60" s="1050"/>
      <c r="CC60" s="1050"/>
      <c r="CD60" s="1050"/>
      <c r="CE60" s="1050"/>
      <c r="CF60" s="1050"/>
      <c r="CG60" s="1051"/>
      <c r="CH60" s="1024"/>
      <c r="CI60" s="1025"/>
      <c r="CJ60" s="1025"/>
      <c r="CK60" s="1025"/>
      <c r="CL60" s="1026"/>
      <c r="CM60" s="1024"/>
      <c r="CN60" s="1025"/>
      <c r="CO60" s="1025"/>
      <c r="CP60" s="1025"/>
      <c r="CQ60" s="1026"/>
      <c r="CR60" s="1024"/>
      <c r="CS60" s="1025"/>
      <c r="CT60" s="1025"/>
      <c r="CU60" s="1025"/>
      <c r="CV60" s="1026"/>
      <c r="CW60" s="1024"/>
      <c r="CX60" s="1025"/>
      <c r="CY60" s="1025"/>
      <c r="CZ60" s="1025"/>
      <c r="DA60" s="1026"/>
      <c r="DB60" s="1024"/>
      <c r="DC60" s="1025"/>
      <c r="DD60" s="1025"/>
      <c r="DE60" s="1025"/>
      <c r="DF60" s="1026"/>
      <c r="DG60" s="1024"/>
      <c r="DH60" s="1025"/>
      <c r="DI60" s="1025"/>
      <c r="DJ60" s="1025"/>
      <c r="DK60" s="1026"/>
      <c r="DL60" s="1024"/>
      <c r="DM60" s="1025"/>
      <c r="DN60" s="1025"/>
      <c r="DO60" s="1025"/>
      <c r="DP60" s="1026"/>
      <c r="DQ60" s="1024"/>
      <c r="DR60" s="1025"/>
      <c r="DS60" s="1025"/>
      <c r="DT60" s="1025"/>
      <c r="DU60" s="1026"/>
      <c r="DV60" s="1027"/>
      <c r="DW60" s="1028"/>
      <c r="DX60" s="1028"/>
      <c r="DY60" s="1028"/>
      <c r="DZ60" s="1029"/>
      <c r="EA60" s="235"/>
    </row>
    <row r="61" spans="1:131" s="236" customFormat="1" ht="26.25" customHeight="1" thickBot="1" x14ac:dyDescent="0.2">
      <c r="A61" s="250">
        <v>34</v>
      </c>
      <c r="B61" s="1078"/>
      <c r="C61" s="1079"/>
      <c r="D61" s="1079"/>
      <c r="E61" s="1079"/>
      <c r="F61" s="1079"/>
      <c r="G61" s="1079"/>
      <c r="H61" s="1079"/>
      <c r="I61" s="1079"/>
      <c r="J61" s="1079"/>
      <c r="K61" s="1079"/>
      <c r="L61" s="1079"/>
      <c r="M61" s="1079"/>
      <c r="N61" s="1079"/>
      <c r="O61" s="1079"/>
      <c r="P61" s="1080"/>
      <c r="Q61" s="1074"/>
      <c r="R61" s="1055"/>
      <c r="S61" s="1055"/>
      <c r="T61" s="1055"/>
      <c r="U61" s="1055"/>
      <c r="V61" s="1055"/>
      <c r="W61" s="1055"/>
      <c r="X61" s="1055"/>
      <c r="Y61" s="1055"/>
      <c r="Z61" s="1055"/>
      <c r="AA61" s="1055"/>
      <c r="AB61" s="1055"/>
      <c r="AC61" s="1055"/>
      <c r="AD61" s="1055"/>
      <c r="AE61" s="1075"/>
      <c r="AF61" s="1081"/>
      <c r="AG61" s="1082"/>
      <c r="AH61" s="1082"/>
      <c r="AI61" s="1082"/>
      <c r="AJ61" s="1083"/>
      <c r="AK61" s="1057"/>
      <c r="AL61" s="1055"/>
      <c r="AM61" s="1055"/>
      <c r="AN61" s="1055"/>
      <c r="AO61" s="1055"/>
      <c r="AP61" s="1055"/>
      <c r="AQ61" s="1055"/>
      <c r="AR61" s="1055"/>
      <c r="AS61" s="1055"/>
      <c r="AT61" s="1055"/>
      <c r="AU61" s="1055"/>
      <c r="AV61" s="1055"/>
      <c r="AW61" s="1055"/>
      <c r="AX61" s="1055"/>
      <c r="AY61" s="1055"/>
      <c r="AZ61" s="1058"/>
      <c r="BA61" s="1058"/>
      <c r="BB61" s="1058"/>
      <c r="BC61" s="1058"/>
      <c r="BD61" s="1058"/>
      <c r="BE61" s="1076"/>
      <c r="BF61" s="1076"/>
      <c r="BG61" s="1076"/>
      <c r="BH61" s="1076"/>
      <c r="BI61" s="1077"/>
      <c r="BJ61" s="241"/>
      <c r="BK61" s="241"/>
      <c r="BL61" s="241"/>
      <c r="BM61" s="241"/>
      <c r="BN61" s="241"/>
      <c r="BO61" s="254"/>
      <c r="BP61" s="254"/>
      <c r="BQ61" s="251">
        <v>55</v>
      </c>
      <c r="BR61" s="252"/>
      <c r="BS61" s="1049"/>
      <c r="BT61" s="1050"/>
      <c r="BU61" s="1050"/>
      <c r="BV61" s="1050"/>
      <c r="BW61" s="1050"/>
      <c r="BX61" s="1050"/>
      <c r="BY61" s="1050"/>
      <c r="BZ61" s="1050"/>
      <c r="CA61" s="1050"/>
      <c r="CB61" s="1050"/>
      <c r="CC61" s="1050"/>
      <c r="CD61" s="1050"/>
      <c r="CE61" s="1050"/>
      <c r="CF61" s="1050"/>
      <c r="CG61" s="1051"/>
      <c r="CH61" s="1024"/>
      <c r="CI61" s="1025"/>
      <c r="CJ61" s="1025"/>
      <c r="CK61" s="1025"/>
      <c r="CL61" s="1026"/>
      <c r="CM61" s="1024"/>
      <c r="CN61" s="1025"/>
      <c r="CO61" s="1025"/>
      <c r="CP61" s="1025"/>
      <c r="CQ61" s="1026"/>
      <c r="CR61" s="1024"/>
      <c r="CS61" s="1025"/>
      <c r="CT61" s="1025"/>
      <c r="CU61" s="1025"/>
      <c r="CV61" s="1026"/>
      <c r="CW61" s="1024"/>
      <c r="CX61" s="1025"/>
      <c r="CY61" s="1025"/>
      <c r="CZ61" s="1025"/>
      <c r="DA61" s="1026"/>
      <c r="DB61" s="1024"/>
      <c r="DC61" s="1025"/>
      <c r="DD61" s="1025"/>
      <c r="DE61" s="1025"/>
      <c r="DF61" s="1026"/>
      <c r="DG61" s="1024"/>
      <c r="DH61" s="1025"/>
      <c r="DI61" s="1025"/>
      <c r="DJ61" s="1025"/>
      <c r="DK61" s="1026"/>
      <c r="DL61" s="1024"/>
      <c r="DM61" s="1025"/>
      <c r="DN61" s="1025"/>
      <c r="DO61" s="1025"/>
      <c r="DP61" s="1026"/>
      <c r="DQ61" s="1024"/>
      <c r="DR61" s="1025"/>
      <c r="DS61" s="1025"/>
      <c r="DT61" s="1025"/>
      <c r="DU61" s="1026"/>
      <c r="DV61" s="1027"/>
      <c r="DW61" s="1028"/>
      <c r="DX61" s="1028"/>
      <c r="DY61" s="1028"/>
      <c r="DZ61" s="1029"/>
      <c r="EA61" s="235"/>
    </row>
    <row r="62" spans="1:131" s="236" customFormat="1" ht="26.25" customHeight="1" x14ac:dyDescent="0.15">
      <c r="A62" s="250">
        <v>35</v>
      </c>
      <c r="B62" s="1071"/>
      <c r="C62" s="1072"/>
      <c r="D62" s="1072"/>
      <c r="E62" s="1072"/>
      <c r="F62" s="1072"/>
      <c r="G62" s="1072"/>
      <c r="H62" s="1072"/>
      <c r="I62" s="1072"/>
      <c r="J62" s="1072"/>
      <c r="K62" s="1072"/>
      <c r="L62" s="1072"/>
      <c r="M62" s="1072"/>
      <c r="N62" s="1072"/>
      <c r="O62" s="1072"/>
      <c r="P62" s="1073"/>
      <c r="Q62" s="1074"/>
      <c r="R62" s="1055"/>
      <c r="S62" s="1055"/>
      <c r="T62" s="1055"/>
      <c r="U62" s="1055"/>
      <c r="V62" s="1055"/>
      <c r="W62" s="1055"/>
      <c r="X62" s="1055"/>
      <c r="Y62" s="1055"/>
      <c r="Z62" s="1055"/>
      <c r="AA62" s="1055"/>
      <c r="AB62" s="1055"/>
      <c r="AC62" s="1055"/>
      <c r="AD62" s="1055"/>
      <c r="AE62" s="1075"/>
      <c r="AF62" s="1054"/>
      <c r="AG62" s="1055"/>
      <c r="AH62" s="1055"/>
      <c r="AI62" s="1055"/>
      <c r="AJ62" s="1056"/>
      <c r="AK62" s="1057"/>
      <c r="AL62" s="1055"/>
      <c r="AM62" s="1055"/>
      <c r="AN62" s="1055"/>
      <c r="AO62" s="1055"/>
      <c r="AP62" s="1055"/>
      <c r="AQ62" s="1055"/>
      <c r="AR62" s="1055"/>
      <c r="AS62" s="1055"/>
      <c r="AT62" s="1055"/>
      <c r="AU62" s="1055"/>
      <c r="AV62" s="1055"/>
      <c r="AW62" s="1055"/>
      <c r="AX62" s="1055"/>
      <c r="AY62" s="1055"/>
      <c r="AZ62" s="1058"/>
      <c r="BA62" s="1058"/>
      <c r="BB62" s="1058"/>
      <c r="BC62" s="1058"/>
      <c r="BD62" s="1058"/>
      <c r="BE62" s="1066"/>
      <c r="BF62" s="1066"/>
      <c r="BG62" s="1066"/>
      <c r="BH62" s="1066"/>
      <c r="BI62" s="1067"/>
      <c r="BJ62" s="1068" t="s">
        <v>397</v>
      </c>
      <c r="BK62" s="1069"/>
      <c r="BL62" s="1069"/>
      <c r="BM62" s="1069"/>
      <c r="BN62" s="1070"/>
      <c r="BO62" s="254"/>
      <c r="BP62" s="254"/>
      <c r="BQ62" s="251">
        <v>56</v>
      </c>
      <c r="BR62" s="252"/>
      <c r="BS62" s="1049"/>
      <c r="BT62" s="1050"/>
      <c r="BU62" s="1050"/>
      <c r="BV62" s="1050"/>
      <c r="BW62" s="1050"/>
      <c r="BX62" s="1050"/>
      <c r="BY62" s="1050"/>
      <c r="BZ62" s="1050"/>
      <c r="CA62" s="1050"/>
      <c r="CB62" s="1050"/>
      <c r="CC62" s="1050"/>
      <c r="CD62" s="1050"/>
      <c r="CE62" s="1050"/>
      <c r="CF62" s="1050"/>
      <c r="CG62" s="1051"/>
      <c r="CH62" s="1024"/>
      <c r="CI62" s="1025"/>
      <c r="CJ62" s="1025"/>
      <c r="CK62" s="1025"/>
      <c r="CL62" s="1026"/>
      <c r="CM62" s="1024"/>
      <c r="CN62" s="1025"/>
      <c r="CO62" s="1025"/>
      <c r="CP62" s="1025"/>
      <c r="CQ62" s="1026"/>
      <c r="CR62" s="1024"/>
      <c r="CS62" s="1025"/>
      <c r="CT62" s="1025"/>
      <c r="CU62" s="1025"/>
      <c r="CV62" s="1026"/>
      <c r="CW62" s="1024"/>
      <c r="CX62" s="1025"/>
      <c r="CY62" s="1025"/>
      <c r="CZ62" s="1025"/>
      <c r="DA62" s="1026"/>
      <c r="DB62" s="1024"/>
      <c r="DC62" s="1025"/>
      <c r="DD62" s="1025"/>
      <c r="DE62" s="1025"/>
      <c r="DF62" s="1026"/>
      <c r="DG62" s="1024"/>
      <c r="DH62" s="1025"/>
      <c r="DI62" s="1025"/>
      <c r="DJ62" s="1025"/>
      <c r="DK62" s="1026"/>
      <c r="DL62" s="1024"/>
      <c r="DM62" s="1025"/>
      <c r="DN62" s="1025"/>
      <c r="DO62" s="1025"/>
      <c r="DP62" s="1026"/>
      <c r="DQ62" s="1024"/>
      <c r="DR62" s="1025"/>
      <c r="DS62" s="1025"/>
      <c r="DT62" s="1025"/>
      <c r="DU62" s="1026"/>
      <c r="DV62" s="1027"/>
      <c r="DW62" s="1028"/>
      <c r="DX62" s="1028"/>
      <c r="DY62" s="1028"/>
      <c r="DZ62" s="1029"/>
      <c r="EA62" s="235"/>
    </row>
    <row r="63" spans="1:131" s="236" customFormat="1" ht="26.25" customHeight="1" thickBot="1" x14ac:dyDescent="0.2">
      <c r="A63" s="253" t="s">
        <v>375</v>
      </c>
      <c r="B63" s="979" t="s">
        <v>398</v>
      </c>
      <c r="C63" s="980"/>
      <c r="D63" s="980"/>
      <c r="E63" s="980"/>
      <c r="F63" s="980"/>
      <c r="G63" s="980"/>
      <c r="H63" s="980"/>
      <c r="I63" s="980"/>
      <c r="J63" s="980"/>
      <c r="K63" s="980"/>
      <c r="L63" s="980"/>
      <c r="M63" s="980"/>
      <c r="N63" s="980"/>
      <c r="O63" s="980"/>
      <c r="P63" s="981"/>
      <c r="Q63" s="997"/>
      <c r="R63" s="998"/>
      <c r="S63" s="998"/>
      <c r="T63" s="998"/>
      <c r="U63" s="998"/>
      <c r="V63" s="998"/>
      <c r="W63" s="998"/>
      <c r="X63" s="998"/>
      <c r="Y63" s="998"/>
      <c r="Z63" s="998"/>
      <c r="AA63" s="998"/>
      <c r="AB63" s="998"/>
      <c r="AC63" s="998"/>
      <c r="AD63" s="998"/>
      <c r="AE63" s="1062"/>
      <c r="AF63" s="1063">
        <v>5791</v>
      </c>
      <c r="AG63" s="994"/>
      <c r="AH63" s="994"/>
      <c r="AI63" s="994"/>
      <c r="AJ63" s="1064"/>
      <c r="AK63" s="1065"/>
      <c r="AL63" s="998"/>
      <c r="AM63" s="998"/>
      <c r="AN63" s="998"/>
      <c r="AO63" s="998"/>
      <c r="AP63" s="994">
        <v>28941</v>
      </c>
      <c r="AQ63" s="994"/>
      <c r="AR63" s="994"/>
      <c r="AS63" s="994"/>
      <c r="AT63" s="994"/>
      <c r="AU63" s="994">
        <v>16749</v>
      </c>
      <c r="AV63" s="994"/>
      <c r="AW63" s="994"/>
      <c r="AX63" s="994"/>
      <c r="AY63" s="994"/>
      <c r="AZ63" s="1059"/>
      <c r="BA63" s="1059"/>
      <c r="BB63" s="1059"/>
      <c r="BC63" s="1059"/>
      <c r="BD63" s="1059"/>
      <c r="BE63" s="995"/>
      <c r="BF63" s="995"/>
      <c r="BG63" s="995"/>
      <c r="BH63" s="995"/>
      <c r="BI63" s="996"/>
      <c r="BJ63" s="1060" t="s">
        <v>399</v>
      </c>
      <c r="BK63" s="986"/>
      <c r="BL63" s="986"/>
      <c r="BM63" s="986"/>
      <c r="BN63" s="1061"/>
      <c r="BO63" s="254"/>
      <c r="BP63" s="254"/>
      <c r="BQ63" s="251">
        <v>57</v>
      </c>
      <c r="BR63" s="252"/>
      <c r="BS63" s="1049"/>
      <c r="BT63" s="1050"/>
      <c r="BU63" s="1050"/>
      <c r="BV63" s="1050"/>
      <c r="BW63" s="1050"/>
      <c r="BX63" s="1050"/>
      <c r="BY63" s="1050"/>
      <c r="BZ63" s="1050"/>
      <c r="CA63" s="1050"/>
      <c r="CB63" s="1050"/>
      <c r="CC63" s="1050"/>
      <c r="CD63" s="1050"/>
      <c r="CE63" s="1050"/>
      <c r="CF63" s="1050"/>
      <c r="CG63" s="1051"/>
      <c r="CH63" s="1024"/>
      <c r="CI63" s="1025"/>
      <c r="CJ63" s="1025"/>
      <c r="CK63" s="1025"/>
      <c r="CL63" s="1026"/>
      <c r="CM63" s="1024"/>
      <c r="CN63" s="1025"/>
      <c r="CO63" s="1025"/>
      <c r="CP63" s="1025"/>
      <c r="CQ63" s="1026"/>
      <c r="CR63" s="1024"/>
      <c r="CS63" s="1025"/>
      <c r="CT63" s="1025"/>
      <c r="CU63" s="1025"/>
      <c r="CV63" s="1026"/>
      <c r="CW63" s="1024"/>
      <c r="CX63" s="1025"/>
      <c r="CY63" s="1025"/>
      <c r="CZ63" s="1025"/>
      <c r="DA63" s="1026"/>
      <c r="DB63" s="1024"/>
      <c r="DC63" s="1025"/>
      <c r="DD63" s="1025"/>
      <c r="DE63" s="1025"/>
      <c r="DF63" s="1026"/>
      <c r="DG63" s="1024"/>
      <c r="DH63" s="1025"/>
      <c r="DI63" s="1025"/>
      <c r="DJ63" s="1025"/>
      <c r="DK63" s="1026"/>
      <c r="DL63" s="1024"/>
      <c r="DM63" s="1025"/>
      <c r="DN63" s="1025"/>
      <c r="DO63" s="1025"/>
      <c r="DP63" s="1026"/>
      <c r="DQ63" s="1024"/>
      <c r="DR63" s="1025"/>
      <c r="DS63" s="1025"/>
      <c r="DT63" s="1025"/>
      <c r="DU63" s="1026"/>
      <c r="DV63" s="1027"/>
      <c r="DW63" s="1028"/>
      <c r="DX63" s="1028"/>
      <c r="DY63" s="1028"/>
      <c r="DZ63" s="1029"/>
      <c r="EA63" s="235"/>
    </row>
    <row r="64" spans="1:131" s="236" customFormat="1" ht="26.25" customHeight="1" x14ac:dyDescent="0.15">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49"/>
      <c r="BT64" s="1050"/>
      <c r="BU64" s="1050"/>
      <c r="BV64" s="1050"/>
      <c r="BW64" s="1050"/>
      <c r="BX64" s="1050"/>
      <c r="BY64" s="1050"/>
      <c r="BZ64" s="1050"/>
      <c r="CA64" s="1050"/>
      <c r="CB64" s="1050"/>
      <c r="CC64" s="1050"/>
      <c r="CD64" s="1050"/>
      <c r="CE64" s="1050"/>
      <c r="CF64" s="1050"/>
      <c r="CG64" s="1051"/>
      <c r="CH64" s="1024"/>
      <c r="CI64" s="1025"/>
      <c r="CJ64" s="1025"/>
      <c r="CK64" s="1025"/>
      <c r="CL64" s="1026"/>
      <c r="CM64" s="1024"/>
      <c r="CN64" s="1025"/>
      <c r="CO64" s="1025"/>
      <c r="CP64" s="1025"/>
      <c r="CQ64" s="1026"/>
      <c r="CR64" s="1024"/>
      <c r="CS64" s="1025"/>
      <c r="CT64" s="1025"/>
      <c r="CU64" s="1025"/>
      <c r="CV64" s="1026"/>
      <c r="CW64" s="1024"/>
      <c r="CX64" s="1025"/>
      <c r="CY64" s="1025"/>
      <c r="CZ64" s="1025"/>
      <c r="DA64" s="1026"/>
      <c r="DB64" s="1024"/>
      <c r="DC64" s="1025"/>
      <c r="DD64" s="1025"/>
      <c r="DE64" s="1025"/>
      <c r="DF64" s="1026"/>
      <c r="DG64" s="1024"/>
      <c r="DH64" s="1025"/>
      <c r="DI64" s="1025"/>
      <c r="DJ64" s="1025"/>
      <c r="DK64" s="1026"/>
      <c r="DL64" s="1024"/>
      <c r="DM64" s="1025"/>
      <c r="DN64" s="1025"/>
      <c r="DO64" s="1025"/>
      <c r="DP64" s="1026"/>
      <c r="DQ64" s="1024"/>
      <c r="DR64" s="1025"/>
      <c r="DS64" s="1025"/>
      <c r="DT64" s="1025"/>
      <c r="DU64" s="1026"/>
      <c r="DV64" s="1027"/>
      <c r="DW64" s="1028"/>
      <c r="DX64" s="1028"/>
      <c r="DY64" s="1028"/>
      <c r="DZ64" s="1029"/>
      <c r="EA64" s="235"/>
    </row>
    <row r="65" spans="1:131" s="236" customFormat="1" ht="26.25" customHeight="1" thickBot="1" x14ac:dyDescent="0.2">
      <c r="A65" s="241" t="s">
        <v>400</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49"/>
      <c r="BT65" s="1050"/>
      <c r="BU65" s="1050"/>
      <c r="BV65" s="1050"/>
      <c r="BW65" s="1050"/>
      <c r="BX65" s="1050"/>
      <c r="BY65" s="1050"/>
      <c r="BZ65" s="1050"/>
      <c r="CA65" s="1050"/>
      <c r="CB65" s="1050"/>
      <c r="CC65" s="1050"/>
      <c r="CD65" s="1050"/>
      <c r="CE65" s="1050"/>
      <c r="CF65" s="1050"/>
      <c r="CG65" s="1051"/>
      <c r="CH65" s="1024"/>
      <c r="CI65" s="1025"/>
      <c r="CJ65" s="1025"/>
      <c r="CK65" s="1025"/>
      <c r="CL65" s="1026"/>
      <c r="CM65" s="1024"/>
      <c r="CN65" s="1025"/>
      <c r="CO65" s="1025"/>
      <c r="CP65" s="1025"/>
      <c r="CQ65" s="1026"/>
      <c r="CR65" s="1024"/>
      <c r="CS65" s="1025"/>
      <c r="CT65" s="1025"/>
      <c r="CU65" s="1025"/>
      <c r="CV65" s="1026"/>
      <c r="CW65" s="1024"/>
      <c r="CX65" s="1025"/>
      <c r="CY65" s="1025"/>
      <c r="CZ65" s="1025"/>
      <c r="DA65" s="1026"/>
      <c r="DB65" s="1024"/>
      <c r="DC65" s="1025"/>
      <c r="DD65" s="1025"/>
      <c r="DE65" s="1025"/>
      <c r="DF65" s="1026"/>
      <c r="DG65" s="1024"/>
      <c r="DH65" s="1025"/>
      <c r="DI65" s="1025"/>
      <c r="DJ65" s="1025"/>
      <c r="DK65" s="1026"/>
      <c r="DL65" s="1024"/>
      <c r="DM65" s="1025"/>
      <c r="DN65" s="1025"/>
      <c r="DO65" s="1025"/>
      <c r="DP65" s="1026"/>
      <c r="DQ65" s="1024"/>
      <c r="DR65" s="1025"/>
      <c r="DS65" s="1025"/>
      <c r="DT65" s="1025"/>
      <c r="DU65" s="1026"/>
      <c r="DV65" s="1027"/>
      <c r="DW65" s="1028"/>
      <c r="DX65" s="1028"/>
      <c r="DY65" s="1028"/>
      <c r="DZ65" s="1029"/>
      <c r="EA65" s="235"/>
    </row>
    <row r="66" spans="1:131" s="236" customFormat="1" ht="26.25" customHeight="1" x14ac:dyDescent="0.15">
      <c r="A66" s="1030" t="s">
        <v>401</v>
      </c>
      <c r="B66" s="1031"/>
      <c r="C66" s="1031"/>
      <c r="D66" s="1031"/>
      <c r="E66" s="1031"/>
      <c r="F66" s="1031"/>
      <c r="G66" s="1031"/>
      <c r="H66" s="1031"/>
      <c r="I66" s="1031"/>
      <c r="J66" s="1031"/>
      <c r="K66" s="1031"/>
      <c r="L66" s="1031"/>
      <c r="M66" s="1031"/>
      <c r="N66" s="1031"/>
      <c r="O66" s="1031"/>
      <c r="P66" s="1032"/>
      <c r="Q66" s="1036" t="s">
        <v>402</v>
      </c>
      <c r="R66" s="1037"/>
      <c r="S66" s="1037"/>
      <c r="T66" s="1037"/>
      <c r="U66" s="1038"/>
      <c r="V66" s="1036" t="s">
        <v>403</v>
      </c>
      <c r="W66" s="1037"/>
      <c r="X66" s="1037"/>
      <c r="Y66" s="1037"/>
      <c r="Z66" s="1038"/>
      <c r="AA66" s="1036" t="s">
        <v>381</v>
      </c>
      <c r="AB66" s="1037"/>
      <c r="AC66" s="1037"/>
      <c r="AD66" s="1037"/>
      <c r="AE66" s="1038"/>
      <c r="AF66" s="1042" t="s">
        <v>404</v>
      </c>
      <c r="AG66" s="1043"/>
      <c r="AH66" s="1043"/>
      <c r="AI66" s="1043"/>
      <c r="AJ66" s="1044"/>
      <c r="AK66" s="1036" t="s">
        <v>405</v>
      </c>
      <c r="AL66" s="1031"/>
      <c r="AM66" s="1031"/>
      <c r="AN66" s="1031"/>
      <c r="AO66" s="1032"/>
      <c r="AP66" s="1036" t="s">
        <v>406</v>
      </c>
      <c r="AQ66" s="1037"/>
      <c r="AR66" s="1037"/>
      <c r="AS66" s="1037"/>
      <c r="AT66" s="1038"/>
      <c r="AU66" s="1036" t="s">
        <v>407</v>
      </c>
      <c r="AV66" s="1037"/>
      <c r="AW66" s="1037"/>
      <c r="AX66" s="1037"/>
      <c r="AY66" s="1038"/>
      <c r="AZ66" s="1036" t="s">
        <v>352</v>
      </c>
      <c r="BA66" s="1037"/>
      <c r="BB66" s="1037"/>
      <c r="BC66" s="1037"/>
      <c r="BD66" s="1052"/>
      <c r="BE66" s="254"/>
      <c r="BF66" s="254"/>
      <c r="BG66" s="254"/>
      <c r="BH66" s="254"/>
      <c r="BI66" s="254"/>
      <c r="BJ66" s="254"/>
      <c r="BK66" s="254"/>
      <c r="BL66" s="254"/>
      <c r="BM66" s="254"/>
      <c r="BN66" s="254"/>
      <c r="BO66" s="254"/>
      <c r="BP66" s="254"/>
      <c r="BQ66" s="251">
        <v>60</v>
      </c>
      <c r="BR66" s="256"/>
      <c r="BS66" s="988"/>
      <c r="BT66" s="989"/>
      <c r="BU66" s="989"/>
      <c r="BV66" s="989"/>
      <c r="BW66" s="989"/>
      <c r="BX66" s="989"/>
      <c r="BY66" s="989"/>
      <c r="BZ66" s="989"/>
      <c r="CA66" s="989"/>
      <c r="CB66" s="989"/>
      <c r="CC66" s="989"/>
      <c r="CD66" s="989"/>
      <c r="CE66" s="989"/>
      <c r="CF66" s="989"/>
      <c r="CG66" s="990"/>
      <c r="CH66" s="991"/>
      <c r="CI66" s="992"/>
      <c r="CJ66" s="992"/>
      <c r="CK66" s="992"/>
      <c r="CL66" s="993"/>
      <c r="CM66" s="991"/>
      <c r="CN66" s="992"/>
      <c r="CO66" s="992"/>
      <c r="CP66" s="992"/>
      <c r="CQ66" s="993"/>
      <c r="CR66" s="991"/>
      <c r="CS66" s="992"/>
      <c r="CT66" s="992"/>
      <c r="CU66" s="992"/>
      <c r="CV66" s="993"/>
      <c r="CW66" s="991"/>
      <c r="CX66" s="992"/>
      <c r="CY66" s="992"/>
      <c r="CZ66" s="992"/>
      <c r="DA66" s="993"/>
      <c r="DB66" s="991"/>
      <c r="DC66" s="992"/>
      <c r="DD66" s="992"/>
      <c r="DE66" s="992"/>
      <c r="DF66" s="993"/>
      <c r="DG66" s="991"/>
      <c r="DH66" s="992"/>
      <c r="DI66" s="992"/>
      <c r="DJ66" s="992"/>
      <c r="DK66" s="993"/>
      <c r="DL66" s="991"/>
      <c r="DM66" s="992"/>
      <c r="DN66" s="992"/>
      <c r="DO66" s="992"/>
      <c r="DP66" s="993"/>
      <c r="DQ66" s="991"/>
      <c r="DR66" s="992"/>
      <c r="DS66" s="992"/>
      <c r="DT66" s="992"/>
      <c r="DU66" s="993"/>
      <c r="DV66" s="976"/>
      <c r="DW66" s="977"/>
      <c r="DX66" s="977"/>
      <c r="DY66" s="977"/>
      <c r="DZ66" s="978"/>
      <c r="EA66" s="235"/>
    </row>
    <row r="67" spans="1:131" s="236" customFormat="1" ht="26.25" customHeight="1" thickBot="1" x14ac:dyDescent="0.2">
      <c r="A67" s="1033"/>
      <c r="B67" s="1034"/>
      <c r="C67" s="1034"/>
      <c r="D67" s="1034"/>
      <c r="E67" s="1034"/>
      <c r="F67" s="1034"/>
      <c r="G67" s="1034"/>
      <c r="H67" s="1034"/>
      <c r="I67" s="1034"/>
      <c r="J67" s="1034"/>
      <c r="K67" s="1034"/>
      <c r="L67" s="1034"/>
      <c r="M67" s="1034"/>
      <c r="N67" s="1034"/>
      <c r="O67" s="1034"/>
      <c r="P67" s="1035"/>
      <c r="Q67" s="1039"/>
      <c r="R67" s="1040"/>
      <c r="S67" s="1040"/>
      <c r="T67" s="1040"/>
      <c r="U67" s="1041"/>
      <c r="V67" s="1039"/>
      <c r="W67" s="1040"/>
      <c r="X67" s="1040"/>
      <c r="Y67" s="1040"/>
      <c r="Z67" s="1041"/>
      <c r="AA67" s="1039"/>
      <c r="AB67" s="1040"/>
      <c r="AC67" s="1040"/>
      <c r="AD67" s="1040"/>
      <c r="AE67" s="1041"/>
      <c r="AF67" s="1045"/>
      <c r="AG67" s="1046"/>
      <c r="AH67" s="1046"/>
      <c r="AI67" s="1046"/>
      <c r="AJ67" s="1047"/>
      <c r="AK67" s="1048"/>
      <c r="AL67" s="1034"/>
      <c r="AM67" s="1034"/>
      <c r="AN67" s="1034"/>
      <c r="AO67" s="1035"/>
      <c r="AP67" s="1039"/>
      <c r="AQ67" s="1040"/>
      <c r="AR67" s="1040"/>
      <c r="AS67" s="1040"/>
      <c r="AT67" s="1041"/>
      <c r="AU67" s="1039"/>
      <c r="AV67" s="1040"/>
      <c r="AW67" s="1040"/>
      <c r="AX67" s="1040"/>
      <c r="AY67" s="1041"/>
      <c r="AZ67" s="1039"/>
      <c r="BA67" s="1040"/>
      <c r="BB67" s="1040"/>
      <c r="BC67" s="1040"/>
      <c r="BD67" s="1053"/>
      <c r="BE67" s="254"/>
      <c r="BF67" s="254"/>
      <c r="BG67" s="254"/>
      <c r="BH67" s="254"/>
      <c r="BI67" s="254"/>
      <c r="BJ67" s="254"/>
      <c r="BK67" s="254"/>
      <c r="BL67" s="254"/>
      <c r="BM67" s="254"/>
      <c r="BN67" s="254"/>
      <c r="BO67" s="254"/>
      <c r="BP67" s="254"/>
      <c r="BQ67" s="251">
        <v>61</v>
      </c>
      <c r="BR67" s="256"/>
      <c r="BS67" s="988"/>
      <c r="BT67" s="989"/>
      <c r="BU67" s="989"/>
      <c r="BV67" s="989"/>
      <c r="BW67" s="989"/>
      <c r="BX67" s="989"/>
      <c r="BY67" s="989"/>
      <c r="BZ67" s="989"/>
      <c r="CA67" s="989"/>
      <c r="CB67" s="989"/>
      <c r="CC67" s="989"/>
      <c r="CD67" s="989"/>
      <c r="CE67" s="989"/>
      <c r="CF67" s="989"/>
      <c r="CG67" s="990"/>
      <c r="CH67" s="991"/>
      <c r="CI67" s="992"/>
      <c r="CJ67" s="992"/>
      <c r="CK67" s="992"/>
      <c r="CL67" s="993"/>
      <c r="CM67" s="991"/>
      <c r="CN67" s="992"/>
      <c r="CO67" s="992"/>
      <c r="CP67" s="992"/>
      <c r="CQ67" s="993"/>
      <c r="CR67" s="991"/>
      <c r="CS67" s="992"/>
      <c r="CT67" s="992"/>
      <c r="CU67" s="992"/>
      <c r="CV67" s="993"/>
      <c r="CW67" s="991"/>
      <c r="CX67" s="992"/>
      <c r="CY67" s="992"/>
      <c r="CZ67" s="992"/>
      <c r="DA67" s="993"/>
      <c r="DB67" s="991"/>
      <c r="DC67" s="992"/>
      <c r="DD67" s="992"/>
      <c r="DE67" s="992"/>
      <c r="DF67" s="993"/>
      <c r="DG67" s="991"/>
      <c r="DH67" s="992"/>
      <c r="DI67" s="992"/>
      <c r="DJ67" s="992"/>
      <c r="DK67" s="993"/>
      <c r="DL67" s="991"/>
      <c r="DM67" s="992"/>
      <c r="DN67" s="992"/>
      <c r="DO67" s="992"/>
      <c r="DP67" s="993"/>
      <c r="DQ67" s="991"/>
      <c r="DR67" s="992"/>
      <c r="DS67" s="992"/>
      <c r="DT67" s="992"/>
      <c r="DU67" s="993"/>
      <c r="DV67" s="976"/>
      <c r="DW67" s="977"/>
      <c r="DX67" s="977"/>
      <c r="DY67" s="977"/>
      <c r="DZ67" s="978"/>
      <c r="EA67" s="235"/>
    </row>
    <row r="68" spans="1:131" s="236" customFormat="1" ht="26.25" customHeight="1" thickTop="1" x14ac:dyDescent="0.15">
      <c r="A68" s="247">
        <v>1</v>
      </c>
      <c r="B68" s="1020" t="s">
        <v>587</v>
      </c>
      <c r="C68" s="1021"/>
      <c r="D68" s="1021"/>
      <c r="E68" s="1021"/>
      <c r="F68" s="1021"/>
      <c r="G68" s="1021"/>
      <c r="H68" s="1021"/>
      <c r="I68" s="1021"/>
      <c r="J68" s="1021"/>
      <c r="K68" s="1021"/>
      <c r="L68" s="1021"/>
      <c r="M68" s="1021"/>
      <c r="N68" s="1021"/>
      <c r="O68" s="1021"/>
      <c r="P68" s="1022"/>
      <c r="Q68" s="1023">
        <v>22424</v>
      </c>
      <c r="R68" s="1017"/>
      <c r="S68" s="1017"/>
      <c r="T68" s="1017"/>
      <c r="U68" s="1017"/>
      <c r="V68" s="1017">
        <v>20206</v>
      </c>
      <c r="W68" s="1017"/>
      <c r="X68" s="1017"/>
      <c r="Y68" s="1017"/>
      <c r="Z68" s="1017"/>
      <c r="AA68" s="1017">
        <v>2218</v>
      </c>
      <c r="AB68" s="1017"/>
      <c r="AC68" s="1017"/>
      <c r="AD68" s="1017"/>
      <c r="AE68" s="1017"/>
      <c r="AF68" s="1017">
        <v>31774</v>
      </c>
      <c r="AG68" s="1017"/>
      <c r="AH68" s="1017"/>
      <c r="AI68" s="1017"/>
      <c r="AJ68" s="1017"/>
      <c r="AK68" s="1017">
        <v>991</v>
      </c>
      <c r="AL68" s="1017"/>
      <c r="AM68" s="1017"/>
      <c r="AN68" s="1017"/>
      <c r="AO68" s="1017"/>
      <c r="AP68" s="1017">
        <v>54229</v>
      </c>
      <c r="AQ68" s="1017"/>
      <c r="AR68" s="1017"/>
      <c r="AS68" s="1017"/>
      <c r="AT68" s="1017"/>
      <c r="AU68" s="1017" t="s">
        <v>560</v>
      </c>
      <c r="AV68" s="1017"/>
      <c r="AW68" s="1017"/>
      <c r="AX68" s="1017"/>
      <c r="AY68" s="1017"/>
      <c r="AZ68" s="1018" t="s">
        <v>588</v>
      </c>
      <c r="BA68" s="1018"/>
      <c r="BB68" s="1018"/>
      <c r="BC68" s="1018"/>
      <c r="BD68" s="1019"/>
      <c r="BE68" s="254"/>
      <c r="BF68" s="254"/>
      <c r="BG68" s="254"/>
      <c r="BH68" s="254"/>
      <c r="BI68" s="254"/>
      <c r="BJ68" s="254"/>
      <c r="BK68" s="254"/>
      <c r="BL68" s="254"/>
      <c r="BM68" s="254"/>
      <c r="BN68" s="254"/>
      <c r="BO68" s="254"/>
      <c r="BP68" s="254"/>
      <c r="BQ68" s="251">
        <v>62</v>
      </c>
      <c r="BR68" s="256"/>
      <c r="BS68" s="988"/>
      <c r="BT68" s="989"/>
      <c r="BU68" s="989"/>
      <c r="BV68" s="989"/>
      <c r="BW68" s="989"/>
      <c r="BX68" s="989"/>
      <c r="BY68" s="989"/>
      <c r="BZ68" s="989"/>
      <c r="CA68" s="989"/>
      <c r="CB68" s="989"/>
      <c r="CC68" s="989"/>
      <c r="CD68" s="989"/>
      <c r="CE68" s="989"/>
      <c r="CF68" s="989"/>
      <c r="CG68" s="990"/>
      <c r="CH68" s="991"/>
      <c r="CI68" s="992"/>
      <c r="CJ68" s="992"/>
      <c r="CK68" s="992"/>
      <c r="CL68" s="993"/>
      <c r="CM68" s="991"/>
      <c r="CN68" s="992"/>
      <c r="CO68" s="992"/>
      <c r="CP68" s="992"/>
      <c r="CQ68" s="993"/>
      <c r="CR68" s="991"/>
      <c r="CS68" s="992"/>
      <c r="CT68" s="992"/>
      <c r="CU68" s="992"/>
      <c r="CV68" s="993"/>
      <c r="CW68" s="991"/>
      <c r="CX68" s="992"/>
      <c r="CY68" s="992"/>
      <c r="CZ68" s="992"/>
      <c r="DA68" s="993"/>
      <c r="DB68" s="991"/>
      <c r="DC68" s="992"/>
      <c r="DD68" s="992"/>
      <c r="DE68" s="992"/>
      <c r="DF68" s="993"/>
      <c r="DG68" s="991"/>
      <c r="DH68" s="992"/>
      <c r="DI68" s="992"/>
      <c r="DJ68" s="992"/>
      <c r="DK68" s="993"/>
      <c r="DL68" s="991"/>
      <c r="DM68" s="992"/>
      <c r="DN68" s="992"/>
      <c r="DO68" s="992"/>
      <c r="DP68" s="993"/>
      <c r="DQ68" s="991"/>
      <c r="DR68" s="992"/>
      <c r="DS68" s="992"/>
      <c r="DT68" s="992"/>
      <c r="DU68" s="993"/>
      <c r="DV68" s="976"/>
      <c r="DW68" s="977"/>
      <c r="DX68" s="977"/>
      <c r="DY68" s="977"/>
      <c r="DZ68" s="978"/>
      <c r="EA68" s="235"/>
    </row>
    <row r="69" spans="1:131" s="236" customFormat="1" ht="26.25" customHeight="1" x14ac:dyDescent="0.15">
      <c r="A69" s="250">
        <v>2</v>
      </c>
      <c r="B69" s="1009" t="s">
        <v>589</v>
      </c>
      <c r="C69" s="1010"/>
      <c r="D69" s="1010"/>
      <c r="E69" s="1010"/>
      <c r="F69" s="1010"/>
      <c r="G69" s="1010"/>
      <c r="H69" s="1010"/>
      <c r="I69" s="1010"/>
      <c r="J69" s="1010"/>
      <c r="K69" s="1010"/>
      <c r="L69" s="1010"/>
      <c r="M69" s="1010"/>
      <c r="N69" s="1010"/>
      <c r="O69" s="1010"/>
      <c r="P69" s="1011"/>
      <c r="Q69" s="1012">
        <v>763</v>
      </c>
      <c r="R69" s="1006"/>
      <c r="S69" s="1006"/>
      <c r="T69" s="1006"/>
      <c r="U69" s="1006"/>
      <c r="V69" s="1006">
        <v>624</v>
      </c>
      <c r="W69" s="1006"/>
      <c r="X69" s="1006"/>
      <c r="Y69" s="1006"/>
      <c r="Z69" s="1006"/>
      <c r="AA69" s="1006">
        <v>139</v>
      </c>
      <c r="AB69" s="1006"/>
      <c r="AC69" s="1006"/>
      <c r="AD69" s="1006"/>
      <c r="AE69" s="1006"/>
      <c r="AF69" s="1006">
        <v>1779</v>
      </c>
      <c r="AG69" s="1006"/>
      <c r="AH69" s="1006"/>
      <c r="AI69" s="1006"/>
      <c r="AJ69" s="1006"/>
      <c r="AK69" s="1006" t="s">
        <v>560</v>
      </c>
      <c r="AL69" s="1006"/>
      <c r="AM69" s="1006"/>
      <c r="AN69" s="1006"/>
      <c r="AO69" s="1006"/>
      <c r="AP69" s="1006">
        <v>1199</v>
      </c>
      <c r="AQ69" s="1006"/>
      <c r="AR69" s="1006"/>
      <c r="AS69" s="1006"/>
      <c r="AT69" s="1006"/>
      <c r="AU69" s="1006" t="s">
        <v>560</v>
      </c>
      <c r="AV69" s="1006"/>
      <c r="AW69" s="1006"/>
      <c r="AX69" s="1006"/>
      <c r="AY69" s="1006"/>
      <c r="AZ69" s="1007" t="s">
        <v>588</v>
      </c>
      <c r="BA69" s="1007"/>
      <c r="BB69" s="1007"/>
      <c r="BC69" s="1007"/>
      <c r="BD69" s="1008"/>
      <c r="BE69" s="254"/>
      <c r="BF69" s="254"/>
      <c r="BG69" s="254"/>
      <c r="BH69" s="254"/>
      <c r="BI69" s="254"/>
      <c r="BJ69" s="254"/>
      <c r="BK69" s="254"/>
      <c r="BL69" s="254"/>
      <c r="BM69" s="254"/>
      <c r="BN69" s="254"/>
      <c r="BO69" s="254"/>
      <c r="BP69" s="254"/>
      <c r="BQ69" s="251">
        <v>63</v>
      </c>
      <c r="BR69" s="256"/>
      <c r="BS69" s="988"/>
      <c r="BT69" s="989"/>
      <c r="BU69" s="989"/>
      <c r="BV69" s="989"/>
      <c r="BW69" s="989"/>
      <c r="BX69" s="989"/>
      <c r="BY69" s="989"/>
      <c r="BZ69" s="989"/>
      <c r="CA69" s="989"/>
      <c r="CB69" s="989"/>
      <c r="CC69" s="989"/>
      <c r="CD69" s="989"/>
      <c r="CE69" s="989"/>
      <c r="CF69" s="989"/>
      <c r="CG69" s="990"/>
      <c r="CH69" s="991"/>
      <c r="CI69" s="992"/>
      <c r="CJ69" s="992"/>
      <c r="CK69" s="992"/>
      <c r="CL69" s="993"/>
      <c r="CM69" s="991"/>
      <c r="CN69" s="992"/>
      <c r="CO69" s="992"/>
      <c r="CP69" s="992"/>
      <c r="CQ69" s="993"/>
      <c r="CR69" s="991"/>
      <c r="CS69" s="992"/>
      <c r="CT69" s="992"/>
      <c r="CU69" s="992"/>
      <c r="CV69" s="993"/>
      <c r="CW69" s="991"/>
      <c r="CX69" s="992"/>
      <c r="CY69" s="992"/>
      <c r="CZ69" s="992"/>
      <c r="DA69" s="993"/>
      <c r="DB69" s="991"/>
      <c r="DC69" s="992"/>
      <c r="DD69" s="992"/>
      <c r="DE69" s="992"/>
      <c r="DF69" s="993"/>
      <c r="DG69" s="991"/>
      <c r="DH69" s="992"/>
      <c r="DI69" s="992"/>
      <c r="DJ69" s="992"/>
      <c r="DK69" s="993"/>
      <c r="DL69" s="991"/>
      <c r="DM69" s="992"/>
      <c r="DN69" s="992"/>
      <c r="DO69" s="992"/>
      <c r="DP69" s="993"/>
      <c r="DQ69" s="991"/>
      <c r="DR69" s="992"/>
      <c r="DS69" s="992"/>
      <c r="DT69" s="992"/>
      <c r="DU69" s="993"/>
      <c r="DV69" s="976"/>
      <c r="DW69" s="977"/>
      <c r="DX69" s="977"/>
      <c r="DY69" s="977"/>
      <c r="DZ69" s="978"/>
      <c r="EA69" s="235"/>
    </row>
    <row r="70" spans="1:131" s="236" customFormat="1" ht="26.25" customHeight="1" x14ac:dyDescent="0.15">
      <c r="A70" s="250">
        <v>3</v>
      </c>
      <c r="B70" s="1009"/>
      <c r="C70" s="1010"/>
      <c r="D70" s="1010"/>
      <c r="E70" s="1010"/>
      <c r="F70" s="1010"/>
      <c r="G70" s="1010"/>
      <c r="H70" s="1010"/>
      <c r="I70" s="1010"/>
      <c r="J70" s="1010"/>
      <c r="K70" s="1010"/>
      <c r="L70" s="1010"/>
      <c r="M70" s="1010"/>
      <c r="N70" s="1010"/>
      <c r="O70" s="1010"/>
      <c r="P70" s="1011"/>
      <c r="Q70" s="1012"/>
      <c r="R70" s="1006"/>
      <c r="S70" s="1006"/>
      <c r="T70" s="1006"/>
      <c r="U70" s="1006"/>
      <c r="V70" s="1006"/>
      <c r="W70" s="1006"/>
      <c r="X70" s="1006"/>
      <c r="Y70" s="1006"/>
      <c r="Z70" s="1006"/>
      <c r="AA70" s="1006"/>
      <c r="AB70" s="1006"/>
      <c r="AC70" s="1006"/>
      <c r="AD70" s="1006"/>
      <c r="AE70" s="1006"/>
      <c r="AF70" s="1006"/>
      <c r="AG70" s="1006"/>
      <c r="AH70" s="1006"/>
      <c r="AI70" s="1006"/>
      <c r="AJ70" s="1006"/>
      <c r="AK70" s="1006"/>
      <c r="AL70" s="1006"/>
      <c r="AM70" s="1006"/>
      <c r="AN70" s="1006"/>
      <c r="AO70" s="1006"/>
      <c r="AP70" s="1006"/>
      <c r="AQ70" s="1006"/>
      <c r="AR70" s="1006"/>
      <c r="AS70" s="1006"/>
      <c r="AT70" s="1006"/>
      <c r="AU70" s="1006"/>
      <c r="AV70" s="1006"/>
      <c r="AW70" s="1006"/>
      <c r="AX70" s="1006"/>
      <c r="AY70" s="1006"/>
      <c r="AZ70" s="1007"/>
      <c r="BA70" s="1007"/>
      <c r="BB70" s="1007"/>
      <c r="BC70" s="1007"/>
      <c r="BD70" s="1008"/>
      <c r="BE70" s="254"/>
      <c r="BF70" s="254"/>
      <c r="BG70" s="254"/>
      <c r="BH70" s="254"/>
      <c r="BI70" s="254"/>
      <c r="BJ70" s="254"/>
      <c r="BK70" s="254"/>
      <c r="BL70" s="254"/>
      <c r="BM70" s="254"/>
      <c r="BN70" s="254"/>
      <c r="BO70" s="254"/>
      <c r="BP70" s="254"/>
      <c r="BQ70" s="251">
        <v>64</v>
      </c>
      <c r="BR70" s="256"/>
      <c r="BS70" s="988"/>
      <c r="BT70" s="989"/>
      <c r="BU70" s="989"/>
      <c r="BV70" s="989"/>
      <c r="BW70" s="989"/>
      <c r="BX70" s="989"/>
      <c r="BY70" s="989"/>
      <c r="BZ70" s="989"/>
      <c r="CA70" s="989"/>
      <c r="CB70" s="989"/>
      <c r="CC70" s="989"/>
      <c r="CD70" s="989"/>
      <c r="CE70" s="989"/>
      <c r="CF70" s="989"/>
      <c r="CG70" s="990"/>
      <c r="CH70" s="991"/>
      <c r="CI70" s="992"/>
      <c r="CJ70" s="992"/>
      <c r="CK70" s="992"/>
      <c r="CL70" s="993"/>
      <c r="CM70" s="991"/>
      <c r="CN70" s="992"/>
      <c r="CO70" s="992"/>
      <c r="CP70" s="992"/>
      <c r="CQ70" s="993"/>
      <c r="CR70" s="991"/>
      <c r="CS70" s="992"/>
      <c r="CT70" s="992"/>
      <c r="CU70" s="992"/>
      <c r="CV70" s="993"/>
      <c r="CW70" s="991"/>
      <c r="CX70" s="992"/>
      <c r="CY70" s="992"/>
      <c r="CZ70" s="992"/>
      <c r="DA70" s="993"/>
      <c r="DB70" s="991"/>
      <c r="DC70" s="992"/>
      <c r="DD70" s="992"/>
      <c r="DE70" s="992"/>
      <c r="DF70" s="993"/>
      <c r="DG70" s="991"/>
      <c r="DH70" s="992"/>
      <c r="DI70" s="992"/>
      <c r="DJ70" s="992"/>
      <c r="DK70" s="993"/>
      <c r="DL70" s="991"/>
      <c r="DM70" s="992"/>
      <c r="DN70" s="992"/>
      <c r="DO70" s="992"/>
      <c r="DP70" s="993"/>
      <c r="DQ70" s="991"/>
      <c r="DR70" s="992"/>
      <c r="DS70" s="992"/>
      <c r="DT70" s="992"/>
      <c r="DU70" s="993"/>
      <c r="DV70" s="976"/>
      <c r="DW70" s="977"/>
      <c r="DX70" s="977"/>
      <c r="DY70" s="977"/>
      <c r="DZ70" s="978"/>
      <c r="EA70" s="235"/>
    </row>
    <row r="71" spans="1:131" s="236" customFormat="1" ht="26.25" customHeight="1" x14ac:dyDescent="0.15">
      <c r="A71" s="250">
        <v>4</v>
      </c>
      <c r="B71" s="1009"/>
      <c r="C71" s="1010"/>
      <c r="D71" s="1010"/>
      <c r="E71" s="1010"/>
      <c r="F71" s="1010"/>
      <c r="G71" s="1010"/>
      <c r="H71" s="1010"/>
      <c r="I71" s="1010"/>
      <c r="J71" s="1010"/>
      <c r="K71" s="1010"/>
      <c r="L71" s="1010"/>
      <c r="M71" s="1010"/>
      <c r="N71" s="1010"/>
      <c r="O71" s="1010"/>
      <c r="P71" s="1011"/>
      <c r="Q71" s="1012"/>
      <c r="R71" s="1006"/>
      <c r="S71" s="1006"/>
      <c r="T71" s="1006"/>
      <c r="U71" s="1006"/>
      <c r="V71" s="1006"/>
      <c r="W71" s="1006"/>
      <c r="X71" s="1006"/>
      <c r="Y71" s="1006"/>
      <c r="Z71" s="1006"/>
      <c r="AA71" s="1006"/>
      <c r="AB71" s="1006"/>
      <c r="AC71" s="1006"/>
      <c r="AD71" s="1006"/>
      <c r="AE71" s="1006"/>
      <c r="AF71" s="1006"/>
      <c r="AG71" s="1006"/>
      <c r="AH71" s="1006"/>
      <c r="AI71" s="1006"/>
      <c r="AJ71" s="1006"/>
      <c r="AK71" s="1006"/>
      <c r="AL71" s="1006"/>
      <c r="AM71" s="1006"/>
      <c r="AN71" s="1006"/>
      <c r="AO71" s="1006"/>
      <c r="AP71" s="1006"/>
      <c r="AQ71" s="1006"/>
      <c r="AR71" s="1006"/>
      <c r="AS71" s="1006"/>
      <c r="AT71" s="1006"/>
      <c r="AU71" s="1006"/>
      <c r="AV71" s="1006"/>
      <c r="AW71" s="1006"/>
      <c r="AX71" s="1006"/>
      <c r="AY71" s="1006"/>
      <c r="AZ71" s="1007"/>
      <c r="BA71" s="1007"/>
      <c r="BB71" s="1007"/>
      <c r="BC71" s="1007"/>
      <c r="BD71" s="1008"/>
      <c r="BE71" s="254"/>
      <c r="BF71" s="254"/>
      <c r="BG71" s="254"/>
      <c r="BH71" s="254"/>
      <c r="BI71" s="254"/>
      <c r="BJ71" s="254"/>
      <c r="BK71" s="254"/>
      <c r="BL71" s="254"/>
      <c r="BM71" s="254"/>
      <c r="BN71" s="254"/>
      <c r="BO71" s="254"/>
      <c r="BP71" s="254"/>
      <c r="BQ71" s="251">
        <v>65</v>
      </c>
      <c r="BR71" s="256"/>
      <c r="BS71" s="988"/>
      <c r="BT71" s="989"/>
      <c r="BU71" s="989"/>
      <c r="BV71" s="989"/>
      <c r="BW71" s="989"/>
      <c r="BX71" s="989"/>
      <c r="BY71" s="989"/>
      <c r="BZ71" s="989"/>
      <c r="CA71" s="989"/>
      <c r="CB71" s="989"/>
      <c r="CC71" s="989"/>
      <c r="CD71" s="989"/>
      <c r="CE71" s="989"/>
      <c r="CF71" s="989"/>
      <c r="CG71" s="990"/>
      <c r="CH71" s="991"/>
      <c r="CI71" s="992"/>
      <c r="CJ71" s="992"/>
      <c r="CK71" s="992"/>
      <c r="CL71" s="993"/>
      <c r="CM71" s="991"/>
      <c r="CN71" s="992"/>
      <c r="CO71" s="992"/>
      <c r="CP71" s="992"/>
      <c r="CQ71" s="993"/>
      <c r="CR71" s="991"/>
      <c r="CS71" s="992"/>
      <c r="CT71" s="992"/>
      <c r="CU71" s="992"/>
      <c r="CV71" s="993"/>
      <c r="CW71" s="991"/>
      <c r="CX71" s="992"/>
      <c r="CY71" s="992"/>
      <c r="CZ71" s="992"/>
      <c r="DA71" s="993"/>
      <c r="DB71" s="991"/>
      <c r="DC71" s="992"/>
      <c r="DD71" s="992"/>
      <c r="DE71" s="992"/>
      <c r="DF71" s="993"/>
      <c r="DG71" s="991"/>
      <c r="DH71" s="992"/>
      <c r="DI71" s="992"/>
      <c r="DJ71" s="992"/>
      <c r="DK71" s="993"/>
      <c r="DL71" s="991"/>
      <c r="DM71" s="992"/>
      <c r="DN71" s="992"/>
      <c r="DO71" s="992"/>
      <c r="DP71" s="993"/>
      <c r="DQ71" s="991"/>
      <c r="DR71" s="992"/>
      <c r="DS71" s="992"/>
      <c r="DT71" s="992"/>
      <c r="DU71" s="993"/>
      <c r="DV71" s="976"/>
      <c r="DW71" s="977"/>
      <c r="DX71" s="977"/>
      <c r="DY71" s="977"/>
      <c r="DZ71" s="978"/>
      <c r="EA71" s="235"/>
    </row>
    <row r="72" spans="1:131" s="236" customFormat="1" ht="26.25" customHeight="1" x14ac:dyDescent="0.15">
      <c r="A72" s="250">
        <v>5</v>
      </c>
      <c r="B72" s="1009"/>
      <c r="C72" s="1010"/>
      <c r="D72" s="1010"/>
      <c r="E72" s="1010"/>
      <c r="F72" s="1010"/>
      <c r="G72" s="1010"/>
      <c r="H72" s="1010"/>
      <c r="I72" s="1010"/>
      <c r="J72" s="1010"/>
      <c r="K72" s="1010"/>
      <c r="L72" s="1010"/>
      <c r="M72" s="1010"/>
      <c r="N72" s="1010"/>
      <c r="O72" s="1010"/>
      <c r="P72" s="1011"/>
      <c r="Q72" s="1012"/>
      <c r="R72" s="1006"/>
      <c r="S72" s="1006"/>
      <c r="T72" s="1006"/>
      <c r="U72" s="1006"/>
      <c r="V72" s="1006"/>
      <c r="W72" s="1006"/>
      <c r="X72" s="1006"/>
      <c r="Y72" s="1006"/>
      <c r="Z72" s="1006"/>
      <c r="AA72" s="1006"/>
      <c r="AB72" s="1006"/>
      <c r="AC72" s="1006"/>
      <c r="AD72" s="1006"/>
      <c r="AE72" s="1006"/>
      <c r="AF72" s="1006"/>
      <c r="AG72" s="1006"/>
      <c r="AH72" s="1006"/>
      <c r="AI72" s="1006"/>
      <c r="AJ72" s="1006"/>
      <c r="AK72" s="1006"/>
      <c r="AL72" s="1006"/>
      <c r="AM72" s="1006"/>
      <c r="AN72" s="1006"/>
      <c r="AO72" s="1006"/>
      <c r="AP72" s="1006"/>
      <c r="AQ72" s="1006"/>
      <c r="AR72" s="1006"/>
      <c r="AS72" s="1006"/>
      <c r="AT72" s="1006"/>
      <c r="AU72" s="1006"/>
      <c r="AV72" s="1006"/>
      <c r="AW72" s="1006"/>
      <c r="AX72" s="1006"/>
      <c r="AY72" s="1006"/>
      <c r="AZ72" s="1007"/>
      <c r="BA72" s="1007"/>
      <c r="BB72" s="1007"/>
      <c r="BC72" s="1007"/>
      <c r="BD72" s="1008"/>
      <c r="BE72" s="254"/>
      <c r="BF72" s="254"/>
      <c r="BG72" s="254"/>
      <c r="BH72" s="254"/>
      <c r="BI72" s="254"/>
      <c r="BJ72" s="254"/>
      <c r="BK72" s="254"/>
      <c r="BL72" s="254"/>
      <c r="BM72" s="254"/>
      <c r="BN72" s="254"/>
      <c r="BO72" s="254"/>
      <c r="BP72" s="254"/>
      <c r="BQ72" s="251">
        <v>66</v>
      </c>
      <c r="BR72" s="256"/>
      <c r="BS72" s="988"/>
      <c r="BT72" s="989"/>
      <c r="BU72" s="989"/>
      <c r="BV72" s="989"/>
      <c r="BW72" s="989"/>
      <c r="BX72" s="989"/>
      <c r="BY72" s="989"/>
      <c r="BZ72" s="989"/>
      <c r="CA72" s="989"/>
      <c r="CB72" s="989"/>
      <c r="CC72" s="989"/>
      <c r="CD72" s="989"/>
      <c r="CE72" s="989"/>
      <c r="CF72" s="989"/>
      <c r="CG72" s="990"/>
      <c r="CH72" s="991"/>
      <c r="CI72" s="992"/>
      <c r="CJ72" s="992"/>
      <c r="CK72" s="992"/>
      <c r="CL72" s="993"/>
      <c r="CM72" s="991"/>
      <c r="CN72" s="992"/>
      <c r="CO72" s="992"/>
      <c r="CP72" s="992"/>
      <c r="CQ72" s="993"/>
      <c r="CR72" s="991"/>
      <c r="CS72" s="992"/>
      <c r="CT72" s="992"/>
      <c r="CU72" s="992"/>
      <c r="CV72" s="993"/>
      <c r="CW72" s="991"/>
      <c r="CX72" s="992"/>
      <c r="CY72" s="992"/>
      <c r="CZ72" s="992"/>
      <c r="DA72" s="993"/>
      <c r="DB72" s="991"/>
      <c r="DC72" s="992"/>
      <c r="DD72" s="992"/>
      <c r="DE72" s="992"/>
      <c r="DF72" s="993"/>
      <c r="DG72" s="991"/>
      <c r="DH72" s="992"/>
      <c r="DI72" s="992"/>
      <c r="DJ72" s="992"/>
      <c r="DK72" s="993"/>
      <c r="DL72" s="991"/>
      <c r="DM72" s="992"/>
      <c r="DN72" s="992"/>
      <c r="DO72" s="992"/>
      <c r="DP72" s="993"/>
      <c r="DQ72" s="991"/>
      <c r="DR72" s="992"/>
      <c r="DS72" s="992"/>
      <c r="DT72" s="992"/>
      <c r="DU72" s="993"/>
      <c r="DV72" s="976"/>
      <c r="DW72" s="977"/>
      <c r="DX72" s="977"/>
      <c r="DY72" s="977"/>
      <c r="DZ72" s="978"/>
      <c r="EA72" s="235"/>
    </row>
    <row r="73" spans="1:131" s="236" customFormat="1" ht="26.25" customHeight="1" x14ac:dyDescent="0.15">
      <c r="A73" s="250">
        <v>6</v>
      </c>
      <c r="B73" s="1009"/>
      <c r="C73" s="1010"/>
      <c r="D73" s="1010"/>
      <c r="E73" s="1010"/>
      <c r="F73" s="1010"/>
      <c r="G73" s="1010"/>
      <c r="H73" s="1010"/>
      <c r="I73" s="1010"/>
      <c r="J73" s="1010"/>
      <c r="K73" s="1010"/>
      <c r="L73" s="1010"/>
      <c r="M73" s="1010"/>
      <c r="N73" s="1010"/>
      <c r="O73" s="1010"/>
      <c r="P73" s="1011"/>
      <c r="Q73" s="1012"/>
      <c r="R73" s="1006"/>
      <c r="S73" s="1006"/>
      <c r="T73" s="1006"/>
      <c r="U73" s="1006"/>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6"/>
      <c r="AV73" s="1006"/>
      <c r="AW73" s="1006"/>
      <c r="AX73" s="1006"/>
      <c r="AY73" s="1006"/>
      <c r="AZ73" s="1007"/>
      <c r="BA73" s="1007"/>
      <c r="BB73" s="1007"/>
      <c r="BC73" s="1007"/>
      <c r="BD73" s="1008"/>
      <c r="BE73" s="254"/>
      <c r="BF73" s="254"/>
      <c r="BG73" s="254"/>
      <c r="BH73" s="254"/>
      <c r="BI73" s="254"/>
      <c r="BJ73" s="254"/>
      <c r="BK73" s="254"/>
      <c r="BL73" s="254"/>
      <c r="BM73" s="254"/>
      <c r="BN73" s="254"/>
      <c r="BO73" s="254"/>
      <c r="BP73" s="254"/>
      <c r="BQ73" s="251">
        <v>67</v>
      </c>
      <c r="BR73" s="256"/>
      <c r="BS73" s="988"/>
      <c r="BT73" s="989"/>
      <c r="BU73" s="989"/>
      <c r="BV73" s="989"/>
      <c r="BW73" s="989"/>
      <c r="BX73" s="989"/>
      <c r="BY73" s="989"/>
      <c r="BZ73" s="989"/>
      <c r="CA73" s="989"/>
      <c r="CB73" s="989"/>
      <c r="CC73" s="989"/>
      <c r="CD73" s="989"/>
      <c r="CE73" s="989"/>
      <c r="CF73" s="989"/>
      <c r="CG73" s="990"/>
      <c r="CH73" s="991"/>
      <c r="CI73" s="992"/>
      <c r="CJ73" s="992"/>
      <c r="CK73" s="992"/>
      <c r="CL73" s="993"/>
      <c r="CM73" s="991"/>
      <c r="CN73" s="992"/>
      <c r="CO73" s="992"/>
      <c r="CP73" s="992"/>
      <c r="CQ73" s="993"/>
      <c r="CR73" s="991"/>
      <c r="CS73" s="992"/>
      <c r="CT73" s="992"/>
      <c r="CU73" s="992"/>
      <c r="CV73" s="993"/>
      <c r="CW73" s="991"/>
      <c r="CX73" s="992"/>
      <c r="CY73" s="992"/>
      <c r="CZ73" s="992"/>
      <c r="DA73" s="993"/>
      <c r="DB73" s="991"/>
      <c r="DC73" s="992"/>
      <c r="DD73" s="992"/>
      <c r="DE73" s="992"/>
      <c r="DF73" s="993"/>
      <c r="DG73" s="991"/>
      <c r="DH73" s="992"/>
      <c r="DI73" s="992"/>
      <c r="DJ73" s="992"/>
      <c r="DK73" s="993"/>
      <c r="DL73" s="991"/>
      <c r="DM73" s="992"/>
      <c r="DN73" s="992"/>
      <c r="DO73" s="992"/>
      <c r="DP73" s="993"/>
      <c r="DQ73" s="991"/>
      <c r="DR73" s="992"/>
      <c r="DS73" s="992"/>
      <c r="DT73" s="992"/>
      <c r="DU73" s="993"/>
      <c r="DV73" s="976"/>
      <c r="DW73" s="977"/>
      <c r="DX73" s="977"/>
      <c r="DY73" s="977"/>
      <c r="DZ73" s="978"/>
      <c r="EA73" s="235"/>
    </row>
    <row r="74" spans="1:131" s="236" customFormat="1" ht="26.25" customHeight="1" x14ac:dyDescent="0.15">
      <c r="A74" s="250">
        <v>7</v>
      </c>
      <c r="B74" s="1009"/>
      <c r="C74" s="1010"/>
      <c r="D74" s="1010"/>
      <c r="E74" s="1010"/>
      <c r="F74" s="1010"/>
      <c r="G74" s="1010"/>
      <c r="H74" s="1010"/>
      <c r="I74" s="1010"/>
      <c r="J74" s="1010"/>
      <c r="K74" s="1010"/>
      <c r="L74" s="1010"/>
      <c r="M74" s="1010"/>
      <c r="N74" s="1010"/>
      <c r="O74" s="1010"/>
      <c r="P74" s="1011"/>
      <c r="Q74" s="1012"/>
      <c r="R74" s="1006"/>
      <c r="S74" s="1006"/>
      <c r="T74" s="1006"/>
      <c r="U74" s="1006"/>
      <c r="V74" s="1006"/>
      <c r="W74" s="1006"/>
      <c r="X74" s="1006"/>
      <c r="Y74" s="1006"/>
      <c r="Z74" s="1006"/>
      <c r="AA74" s="1006"/>
      <c r="AB74" s="1006"/>
      <c r="AC74" s="1006"/>
      <c r="AD74" s="1006"/>
      <c r="AE74" s="1006"/>
      <c r="AF74" s="1006"/>
      <c r="AG74" s="1006"/>
      <c r="AH74" s="1006"/>
      <c r="AI74" s="1006"/>
      <c r="AJ74" s="1006"/>
      <c r="AK74" s="1006"/>
      <c r="AL74" s="1006"/>
      <c r="AM74" s="1006"/>
      <c r="AN74" s="1006"/>
      <c r="AO74" s="1006"/>
      <c r="AP74" s="1006"/>
      <c r="AQ74" s="1006"/>
      <c r="AR74" s="1006"/>
      <c r="AS74" s="1006"/>
      <c r="AT74" s="1006"/>
      <c r="AU74" s="1006"/>
      <c r="AV74" s="1006"/>
      <c r="AW74" s="1006"/>
      <c r="AX74" s="1006"/>
      <c r="AY74" s="1006"/>
      <c r="AZ74" s="1007"/>
      <c r="BA74" s="1007"/>
      <c r="BB74" s="1007"/>
      <c r="BC74" s="1007"/>
      <c r="BD74" s="1008"/>
      <c r="BE74" s="254"/>
      <c r="BF74" s="254"/>
      <c r="BG74" s="254"/>
      <c r="BH74" s="254"/>
      <c r="BI74" s="254"/>
      <c r="BJ74" s="254"/>
      <c r="BK74" s="254"/>
      <c r="BL74" s="254"/>
      <c r="BM74" s="254"/>
      <c r="BN74" s="254"/>
      <c r="BO74" s="254"/>
      <c r="BP74" s="254"/>
      <c r="BQ74" s="251">
        <v>68</v>
      </c>
      <c r="BR74" s="256"/>
      <c r="BS74" s="988"/>
      <c r="BT74" s="989"/>
      <c r="BU74" s="989"/>
      <c r="BV74" s="989"/>
      <c r="BW74" s="989"/>
      <c r="BX74" s="989"/>
      <c r="BY74" s="989"/>
      <c r="BZ74" s="989"/>
      <c r="CA74" s="989"/>
      <c r="CB74" s="989"/>
      <c r="CC74" s="989"/>
      <c r="CD74" s="989"/>
      <c r="CE74" s="989"/>
      <c r="CF74" s="989"/>
      <c r="CG74" s="990"/>
      <c r="CH74" s="991"/>
      <c r="CI74" s="992"/>
      <c r="CJ74" s="992"/>
      <c r="CK74" s="992"/>
      <c r="CL74" s="993"/>
      <c r="CM74" s="991"/>
      <c r="CN74" s="992"/>
      <c r="CO74" s="992"/>
      <c r="CP74" s="992"/>
      <c r="CQ74" s="993"/>
      <c r="CR74" s="991"/>
      <c r="CS74" s="992"/>
      <c r="CT74" s="992"/>
      <c r="CU74" s="992"/>
      <c r="CV74" s="993"/>
      <c r="CW74" s="991"/>
      <c r="CX74" s="992"/>
      <c r="CY74" s="992"/>
      <c r="CZ74" s="992"/>
      <c r="DA74" s="993"/>
      <c r="DB74" s="991"/>
      <c r="DC74" s="992"/>
      <c r="DD74" s="992"/>
      <c r="DE74" s="992"/>
      <c r="DF74" s="993"/>
      <c r="DG74" s="991"/>
      <c r="DH74" s="992"/>
      <c r="DI74" s="992"/>
      <c r="DJ74" s="992"/>
      <c r="DK74" s="993"/>
      <c r="DL74" s="991"/>
      <c r="DM74" s="992"/>
      <c r="DN74" s="992"/>
      <c r="DO74" s="992"/>
      <c r="DP74" s="993"/>
      <c r="DQ74" s="991"/>
      <c r="DR74" s="992"/>
      <c r="DS74" s="992"/>
      <c r="DT74" s="992"/>
      <c r="DU74" s="993"/>
      <c r="DV74" s="976"/>
      <c r="DW74" s="977"/>
      <c r="DX74" s="977"/>
      <c r="DY74" s="977"/>
      <c r="DZ74" s="978"/>
      <c r="EA74" s="235"/>
    </row>
    <row r="75" spans="1:131" s="236" customFormat="1" ht="26.25" customHeight="1" x14ac:dyDescent="0.15">
      <c r="A75" s="250">
        <v>8</v>
      </c>
      <c r="B75" s="1009"/>
      <c r="C75" s="1010"/>
      <c r="D75" s="1010"/>
      <c r="E75" s="1010"/>
      <c r="F75" s="1010"/>
      <c r="G75" s="1010"/>
      <c r="H75" s="1010"/>
      <c r="I75" s="1010"/>
      <c r="J75" s="1010"/>
      <c r="K75" s="1010"/>
      <c r="L75" s="1010"/>
      <c r="M75" s="1010"/>
      <c r="N75" s="1010"/>
      <c r="O75" s="1010"/>
      <c r="P75" s="1011"/>
      <c r="Q75" s="1013"/>
      <c r="R75" s="1014"/>
      <c r="S75" s="1014"/>
      <c r="T75" s="1014"/>
      <c r="U75" s="1015"/>
      <c r="V75" s="1016"/>
      <c r="W75" s="1014"/>
      <c r="X75" s="1014"/>
      <c r="Y75" s="1014"/>
      <c r="Z75" s="1015"/>
      <c r="AA75" s="1016"/>
      <c r="AB75" s="1014"/>
      <c r="AC75" s="1014"/>
      <c r="AD75" s="1014"/>
      <c r="AE75" s="1015"/>
      <c r="AF75" s="1016"/>
      <c r="AG75" s="1014"/>
      <c r="AH75" s="1014"/>
      <c r="AI75" s="1014"/>
      <c r="AJ75" s="1015"/>
      <c r="AK75" s="1016"/>
      <c r="AL75" s="1014"/>
      <c r="AM75" s="1014"/>
      <c r="AN75" s="1014"/>
      <c r="AO75" s="1015"/>
      <c r="AP75" s="1016"/>
      <c r="AQ75" s="1014"/>
      <c r="AR75" s="1014"/>
      <c r="AS75" s="1014"/>
      <c r="AT75" s="1015"/>
      <c r="AU75" s="1016"/>
      <c r="AV75" s="1014"/>
      <c r="AW75" s="1014"/>
      <c r="AX75" s="1014"/>
      <c r="AY75" s="1015"/>
      <c r="AZ75" s="1007"/>
      <c r="BA75" s="1007"/>
      <c r="BB75" s="1007"/>
      <c r="BC75" s="1007"/>
      <c r="BD75" s="1008"/>
      <c r="BE75" s="254"/>
      <c r="BF75" s="254"/>
      <c r="BG75" s="254"/>
      <c r="BH75" s="254"/>
      <c r="BI75" s="254"/>
      <c r="BJ75" s="254"/>
      <c r="BK75" s="254"/>
      <c r="BL75" s="254"/>
      <c r="BM75" s="254"/>
      <c r="BN75" s="254"/>
      <c r="BO75" s="254"/>
      <c r="BP75" s="254"/>
      <c r="BQ75" s="251">
        <v>69</v>
      </c>
      <c r="BR75" s="256"/>
      <c r="BS75" s="988"/>
      <c r="BT75" s="989"/>
      <c r="BU75" s="989"/>
      <c r="BV75" s="989"/>
      <c r="BW75" s="989"/>
      <c r="BX75" s="989"/>
      <c r="BY75" s="989"/>
      <c r="BZ75" s="989"/>
      <c r="CA75" s="989"/>
      <c r="CB75" s="989"/>
      <c r="CC75" s="989"/>
      <c r="CD75" s="989"/>
      <c r="CE75" s="989"/>
      <c r="CF75" s="989"/>
      <c r="CG75" s="990"/>
      <c r="CH75" s="991"/>
      <c r="CI75" s="992"/>
      <c r="CJ75" s="992"/>
      <c r="CK75" s="992"/>
      <c r="CL75" s="993"/>
      <c r="CM75" s="991"/>
      <c r="CN75" s="992"/>
      <c r="CO75" s="992"/>
      <c r="CP75" s="992"/>
      <c r="CQ75" s="993"/>
      <c r="CR75" s="991"/>
      <c r="CS75" s="992"/>
      <c r="CT75" s="992"/>
      <c r="CU75" s="992"/>
      <c r="CV75" s="993"/>
      <c r="CW75" s="991"/>
      <c r="CX75" s="992"/>
      <c r="CY75" s="992"/>
      <c r="CZ75" s="992"/>
      <c r="DA75" s="993"/>
      <c r="DB75" s="991"/>
      <c r="DC75" s="992"/>
      <c r="DD75" s="992"/>
      <c r="DE75" s="992"/>
      <c r="DF75" s="993"/>
      <c r="DG75" s="991"/>
      <c r="DH75" s="992"/>
      <c r="DI75" s="992"/>
      <c r="DJ75" s="992"/>
      <c r="DK75" s="993"/>
      <c r="DL75" s="991"/>
      <c r="DM75" s="992"/>
      <c r="DN75" s="992"/>
      <c r="DO75" s="992"/>
      <c r="DP75" s="993"/>
      <c r="DQ75" s="991"/>
      <c r="DR75" s="992"/>
      <c r="DS75" s="992"/>
      <c r="DT75" s="992"/>
      <c r="DU75" s="993"/>
      <c r="DV75" s="976"/>
      <c r="DW75" s="977"/>
      <c r="DX75" s="977"/>
      <c r="DY75" s="977"/>
      <c r="DZ75" s="978"/>
      <c r="EA75" s="235"/>
    </row>
    <row r="76" spans="1:131" s="236" customFormat="1" ht="26.25" customHeight="1" x14ac:dyDescent="0.15">
      <c r="A76" s="250">
        <v>9</v>
      </c>
      <c r="B76" s="1009"/>
      <c r="C76" s="1010"/>
      <c r="D76" s="1010"/>
      <c r="E76" s="1010"/>
      <c r="F76" s="1010"/>
      <c r="G76" s="1010"/>
      <c r="H76" s="1010"/>
      <c r="I76" s="1010"/>
      <c r="J76" s="1010"/>
      <c r="K76" s="1010"/>
      <c r="L76" s="1010"/>
      <c r="M76" s="1010"/>
      <c r="N76" s="1010"/>
      <c r="O76" s="1010"/>
      <c r="P76" s="1011"/>
      <c r="Q76" s="1013"/>
      <c r="R76" s="1014"/>
      <c r="S76" s="1014"/>
      <c r="T76" s="1014"/>
      <c r="U76" s="1015"/>
      <c r="V76" s="1016"/>
      <c r="W76" s="1014"/>
      <c r="X76" s="1014"/>
      <c r="Y76" s="1014"/>
      <c r="Z76" s="1015"/>
      <c r="AA76" s="1016"/>
      <c r="AB76" s="1014"/>
      <c r="AC76" s="1014"/>
      <c r="AD76" s="1014"/>
      <c r="AE76" s="1015"/>
      <c r="AF76" s="1016"/>
      <c r="AG76" s="1014"/>
      <c r="AH76" s="1014"/>
      <c r="AI76" s="1014"/>
      <c r="AJ76" s="1015"/>
      <c r="AK76" s="1016"/>
      <c r="AL76" s="1014"/>
      <c r="AM76" s="1014"/>
      <c r="AN76" s="1014"/>
      <c r="AO76" s="1015"/>
      <c r="AP76" s="1016"/>
      <c r="AQ76" s="1014"/>
      <c r="AR76" s="1014"/>
      <c r="AS76" s="1014"/>
      <c r="AT76" s="1015"/>
      <c r="AU76" s="1016"/>
      <c r="AV76" s="1014"/>
      <c r="AW76" s="1014"/>
      <c r="AX76" s="1014"/>
      <c r="AY76" s="1015"/>
      <c r="AZ76" s="1007"/>
      <c r="BA76" s="1007"/>
      <c r="BB76" s="1007"/>
      <c r="BC76" s="1007"/>
      <c r="BD76" s="1008"/>
      <c r="BE76" s="254"/>
      <c r="BF76" s="254"/>
      <c r="BG76" s="254"/>
      <c r="BH76" s="254"/>
      <c r="BI76" s="254"/>
      <c r="BJ76" s="254"/>
      <c r="BK76" s="254"/>
      <c r="BL76" s="254"/>
      <c r="BM76" s="254"/>
      <c r="BN76" s="254"/>
      <c r="BO76" s="254"/>
      <c r="BP76" s="254"/>
      <c r="BQ76" s="251">
        <v>70</v>
      </c>
      <c r="BR76" s="256"/>
      <c r="BS76" s="988"/>
      <c r="BT76" s="989"/>
      <c r="BU76" s="989"/>
      <c r="BV76" s="989"/>
      <c r="BW76" s="989"/>
      <c r="BX76" s="989"/>
      <c r="BY76" s="989"/>
      <c r="BZ76" s="989"/>
      <c r="CA76" s="989"/>
      <c r="CB76" s="989"/>
      <c r="CC76" s="989"/>
      <c r="CD76" s="989"/>
      <c r="CE76" s="989"/>
      <c r="CF76" s="989"/>
      <c r="CG76" s="990"/>
      <c r="CH76" s="991"/>
      <c r="CI76" s="992"/>
      <c r="CJ76" s="992"/>
      <c r="CK76" s="992"/>
      <c r="CL76" s="993"/>
      <c r="CM76" s="991"/>
      <c r="CN76" s="992"/>
      <c r="CO76" s="992"/>
      <c r="CP76" s="992"/>
      <c r="CQ76" s="993"/>
      <c r="CR76" s="991"/>
      <c r="CS76" s="992"/>
      <c r="CT76" s="992"/>
      <c r="CU76" s="992"/>
      <c r="CV76" s="993"/>
      <c r="CW76" s="991"/>
      <c r="CX76" s="992"/>
      <c r="CY76" s="992"/>
      <c r="CZ76" s="992"/>
      <c r="DA76" s="993"/>
      <c r="DB76" s="991"/>
      <c r="DC76" s="992"/>
      <c r="DD76" s="992"/>
      <c r="DE76" s="992"/>
      <c r="DF76" s="993"/>
      <c r="DG76" s="991"/>
      <c r="DH76" s="992"/>
      <c r="DI76" s="992"/>
      <c r="DJ76" s="992"/>
      <c r="DK76" s="993"/>
      <c r="DL76" s="991"/>
      <c r="DM76" s="992"/>
      <c r="DN76" s="992"/>
      <c r="DO76" s="992"/>
      <c r="DP76" s="993"/>
      <c r="DQ76" s="991"/>
      <c r="DR76" s="992"/>
      <c r="DS76" s="992"/>
      <c r="DT76" s="992"/>
      <c r="DU76" s="993"/>
      <c r="DV76" s="976"/>
      <c r="DW76" s="977"/>
      <c r="DX76" s="977"/>
      <c r="DY76" s="977"/>
      <c r="DZ76" s="978"/>
      <c r="EA76" s="235"/>
    </row>
    <row r="77" spans="1:131" s="236" customFormat="1" ht="26.25" customHeight="1" x14ac:dyDescent="0.15">
      <c r="A77" s="250">
        <v>10</v>
      </c>
      <c r="B77" s="1009"/>
      <c r="C77" s="1010"/>
      <c r="D77" s="1010"/>
      <c r="E77" s="1010"/>
      <c r="F77" s="1010"/>
      <c r="G77" s="1010"/>
      <c r="H77" s="1010"/>
      <c r="I77" s="1010"/>
      <c r="J77" s="1010"/>
      <c r="K77" s="1010"/>
      <c r="L77" s="1010"/>
      <c r="M77" s="1010"/>
      <c r="N77" s="1010"/>
      <c r="O77" s="1010"/>
      <c r="P77" s="1011"/>
      <c r="Q77" s="1013"/>
      <c r="R77" s="1014"/>
      <c r="S77" s="1014"/>
      <c r="T77" s="1014"/>
      <c r="U77" s="1015"/>
      <c r="V77" s="1016"/>
      <c r="W77" s="1014"/>
      <c r="X77" s="1014"/>
      <c r="Y77" s="1014"/>
      <c r="Z77" s="1015"/>
      <c r="AA77" s="1016"/>
      <c r="AB77" s="1014"/>
      <c r="AC77" s="1014"/>
      <c r="AD77" s="1014"/>
      <c r="AE77" s="1015"/>
      <c r="AF77" s="1016"/>
      <c r="AG77" s="1014"/>
      <c r="AH77" s="1014"/>
      <c r="AI77" s="1014"/>
      <c r="AJ77" s="1015"/>
      <c r="AK77" s="1016"/>
      <c r="AL77" s="1014"/>
      <c r="AM77" s="1014"/>
      <c r="AN77" s="1014"/>
      <c r="AO77" s="1015"/>
      <c r="AP77" s="1016"/>
      <c r="AQ77" s="1014"/>
      <c r="AR77" s="1014"/>
      <c r="AS77" s="1014"/>
      <c r="AT77" s="1015"/>
      <c r="AU77" s="1016"/>
      <c r="AV77" s="1014"/>
      <c r="AW77" s="1014"/>
      <c r="AX77" s="1014"/>
      <c r="AY77" s="1015"/>
      <c r="AZ77" s="1007"/>
      <c r="BA77" s="1007"/>
      <c r="BB77" s="1007"/>
      <c r="BC77" s="1007"/>
      <c r="BD77" s="1008"/>
      <c r="BE77" s="254"/>
      <c r="BF77" s="254"/>
      <c r="BG77" s="254"/>
      <c r="BH77" s="254"/>
      <c r="BI77" s="254"/>
      <c r="BJ77" s="254"/>
      <c r="BK77" s="254"/>
      <c r="BL77" s="254"/>
      <c r="BM77" s="254"/>
      <c r="BN77" s="254"/>
      <c r="BO77" s="254"/>
      <c r="BP77" s="254"/>
      <c r="BQ77" s="251">
        <v>71</v>
      </c>
      <c r="BR77" s="256"/>
      <c r="BS77" s="988"/>
      <c r="BT77" s="989"/>
      <c r="BU77" s="989"/>
      <c r="BV77" s="989"/>
      <c r="BW77" s="989"/>
      <c r="BX77" s="989"/>
      <c r="BY77" s="989"/>
      <c r="BZ77" s="989"/>
      <c r="CA77" s="989"/>
      <c r="CB77" s="989"/>
      <c r="CC77" s="989"/>
      <c r="CD77" s="989"/>
      <c r="CE77" s="989"/>
      <c r="CF77" s="989"/>
      <c r="CG77" s="990"/>
      <c r="CH77" s="991"/>
      <c r="CI77" s="992"/>
      <c r="CJ77" s="992"/>
      <c r="CK77" s="992"/>
      <c r="CL77" s="993"/>
      <c r="CM77" s="991"/>
      <c r="CN77" s="992"/>
      <c r="CO77" s="992"/>
      <c r="CP77" s="992"/>
      <c r="CQ77" s="993"/>
      <c r="CR77" s="991"/>
      <c r="CS77" s="992"/>
      <c r="CT77" s="992"/>
      <c r="CU77" s="992"/>
      <c r="CV77" s="993"/>
      <c r="CW77" s="991"/>
      <c r="CX77" s="992"/>
      <c r="CY77" s="992"/>
      <c r="CZ77" s="992"/>
      <c r="DA77" s="993"/>
      <c r="DB77" s="991"/>
      <c r="DC77" s="992"/>
      <c r="DD77" s="992"/>
      <c r="DE77" s="992"/>
      <c r="DF77" s="993"/>
      <c r="DG77" s="991"/>
      <c r="DH77" s="992"/>
      <c r="DI77" s="992"/>
      <c r="DJ77" s="992"/>
      <c r="DK77" s="993"/>
      <c r="DL77" s="991"/>
      <c r="DM77" s="992"/>
      <c r="DN77" s="992"/>
      <c r="DO77" s="992"/>
      <c r="DP77" s="993"/>
      <c r="DQ77" s="991"/>
      <c r="DR77" s="992"/>
      <c r="DS77" s="992"/>
      <c r="DT77" s="992"/>
      <c r="DU77" s="993"/>
      <c r="DV77" s="976"/>
      <c r="DW77" s="977"/>
      <c r="DX77" s="977"/>
      <c r="DY77" s="977"/>
      <c r="DZ77" s="978"/>
      <c r="EA77" s="235"/>
    </row>
    <row r="78" spans="1:131" s="236" customFormat="1" ht="26.25" customHeight="1" x14ac:dyDescent="0.15">
      <c r="A78" s="250">
        <v>11</v>
      </c>
      <c r="B78" s="1009"/>
      <c r="C78" s="1010"/>
      <c r="D78" s="1010"/>
      <c r="E78" s="1010"/>
      <c r="F78" s="1010"/>
      <c r="G78" s="1010"/>
      <c r="H78" s="1010"/>
      <c r="I78" s="1010"/>
      <c r="J78" s="1010"/>
      <c r="K78" s="1010"/>
      <c r="L78" s="1010"/>
      <c r="M78" s="1010"/>
      <c r="N78" s="1010"/>
      <c r="O78" s="1010"/>
      <c r="P78" s="1011"/>
      <c r="Q78" s="1012"/>
      <c r="R78" s="1006"/>
      <c r="S78" s="1006"/>
      <c r="T78" s="1006"/>
      <c r="U78" s="1006"/>
      <c r="V78" s="1006"/>
      <c r="W78" s="1006"/>
      <c r="X78" s="1006"/>
      <c r="Y78" s="1006"/>
      <c r="Z78" s="1006"/>
      <c r="AA78" s="1006"/>
      <c r="AB78" s="1006"/>
      <c r="AC78" s="1006"/>
      <c r="AD78" s="1006"/>
      <c r="AE78" s="1006"/>
      <c r="AF78" s="1006"/>
      <c r="AG78" s="1006"/>
      <c r="AH78" s="1006"/>
      <c r="AI78" s="1006"/>
      <c r="AJ78" s="1006"/>
      <c r="AK78" s="1006"/>
      <c r="AL78" s="1006"/>
      <c r="AM78" s="1006"/>
      <c r="AN78" s="1006"/>
      <c r="AO78" s="1006"/>
      <c r="AP78" s="1006"/>
      <c r="AQ78" s="1006"/>
      <c r="AR78" s="1006"/>
      <c r="AS78" s="1006"/>
      <c r="AT78" s="1006"/>
      <c r="AU78" s="1006"/>
      <c r="AV78" s="1006"/>
      <c r="AW78" s="1006"/>
      <c r="AX78" s="1006"/>
      <c r="AY78" s="1006"/>
      <c r="AZ78" s="1007"/>
      <c r="BA78" s="1007"/>
      <c r="BB78" s="1007"/>
      <c r="BC78" s="1007"/>
      <c r="BD78" s="1008"/>
      <c r="BE78" s="254"/>
      <c r="BF78" s="254"/>
      <c r="BG78" s="254"/>
      <c r="BH78" s="254"/>
      <c r="BI78" s="254"/>
      <c r="BJ78" s="257"/>
      <c r="BK78" s="257"/>
      <c r="BL78" s="257"/>
      <c r="BM78" s="257"/>
      <c r="BN78" s="257"/>
      <c r="BO78" s="254"/>
      <c r="BP78" s="254"/>
      <c r="BQ78" s="251">
        <v>72</v>
      </c>
      <c r="BR78" s="256"/>
      <c r="BS78" s="988"/>
      <c r="BT78" s="989"/>
      <c r="BU78" s="989"/>
      <c r="BV78" s="989"/>
      <c r="BW78" s="989"/>
      <c r="BX78" s="989"/>
      <c r="BY78" s="989"/>
      <c r="BZ78" s="989"/>
      <c r="CA78" s="989"/>
      <c r="CB78" s="989"/>
      <c r="CC78" s="989"/>
      <c r="CD78" s="989"/>
      <c r="CE78" s="989"/>
      <c r="CF78" s="989"/>
      <c r="CG78" s="990"/>
      <c r="CH78" s="991"/>
      <c r="CI78" s="992"/>
      <c r="CJ78" s="992"/>
      <c r="CK78" s="992"/>
      <c r="CL78" s="993"/>
      <c r="CM78" s="991"/>
      <c r="CN78" s="992"/>
      <c r="CO78" s="992"/>
      <c r="CP78" s="992"/>
      <c r="CQ78" s="993"/>
      <c r="CR78" s="991"/>
      <c r="CS78" s="992"/>
      <c r="CT78" s="992"/>
      <c r="CU78" s="992"/>
      <c r="CV78" s="993"/>
      <c r="CW78" s="991"/>
      <c r="CX78" s="992"/>
      <c r="CY78" s="992"/>
      <c r="CZ78" s="992"/>
      <c r="DA78" s="993"/>
      <c r="DB78" s="991"/>
      <c r="DC78" s="992"/>
      <c r="DD78" s="992"/>
      <c r="DE78" s="992"/>
      <c r="DF78" s="993"/>
      <c r="DG78" s="991"/>
      <c r="DH78" s="992"/>
      <c r="DI78" s="992"/>
      <c r="DJ78" s="992"/>
      <c r="DK78" s="993"/>
      <c r="DL78" s="991"/>
      <c r="DM78" s="992"/>
      <c r="DN78" s="992"/>
      <c r="DO78" s="992"/>
      <c r="DP78" s="993"/>
      <c r="DQ78" s="991"/>
      <c r="DR78" s="992"/>
      <c r="DS78" s="992"/>
      <c r="DT78" s="992"/>
      <c r="DU78" s="993"/>
      <c r="DV78" s="976"/>
      <c r="DW78" s="977"/>
      <c r="DX78" s="977"/>
      <c r="DY78" s="977"/>
      <c r="DZ78" s="978"/>
      <c r="EA78" s="235"/>
    </row>
    <row r="79" spans="1:131" s="236" customFormat="1" ht="26.25" customHeight="1" x14ac:dyDescent="0.15">
      <c r="A79" s="250">
        <v>12</v>
      </c>
      <c r="B79" s="1009"/>
      <c r="C79" s="1010"/>
      <c r="D79" s="1010"/>
      <c r="E79" s="1010"/>
      <c r="F79" s="1010"/>
      <c r="G79" s="1010"/>
      <c r="H79" s="1010"/>
      <c r="I79" s="1010"/>
      <c r="J79" s="1010"/>
      <c r="K79" s="1010"/>
      <c r="L79" s="1010"/>
      <c r="M79" s="1010"/>
      <c r="N79" s="1010"/>
      <c r="O79" s="1010"/>
      <c r="P79" s="1011"/>
      <c r="Q79" s="1012"/>
      <c r="R79" s="1006"/>
      <c r="S79" s="1006"/>
      <c r="T79" s="1006"/>
      <c r="U79" s="1006"/>
      <c r="V79" s="1006"/>
      <c r="W79" s="1006"/>
      <c r="X79" s="1006"/>
      <c r="Y79" s="1006"/>
      <c r="Z79" s="1006"/>
      <c r="AA79" s="1006"/>
      <c r="AB79" s="1006"/>
      <c r="AC79" s="1006"/>
      <c r="AD79" s="1006"/>
      <c r="AE79" s="1006"/>
      <c r="AF79" s="1006"/>
      <c r="AG79" s="1006"/>
      <c r="AH79" s="1006"/>
      <c r="AI79" s="1006"/>
      <c r="AJ79" s="1006"/>
      <c r="AK79" s="1006"/>
      <c r="AL79" s="1006"/>
      <c r="AM79" s="1006"/>
      <c r="AN79" s="1006"/>
      <c r="AO79" s="1006"/>
      <c r="AP79" s="1006"/>
      <c r="AQ79" s="1006"/>
      <c r="AR79" s="1006"/>
      <c r="AS79" s="1006"/>
      <c r="AT79" s="1006"/>
      <c r="AU79" s="1006"/>
      <c r="AV79" s="1006"/>
      <c r="AW79" s="1006"/>
      <c r="AX79" s="1006"/>
      <c r="AY79" s="1006"/>
      <c r="AZ79" s="1007"/>
      <c r="BA79" s="1007"/>
      <c r="BB79" s="1007"/>
      <c r="BC79" s="1007"/>
      <c r="BD79" s="1008"/>
      <c r="BE79" s="254"/>
      <c r="BF79" s="254"/>
      <c r="BG79" s="254"/>
      <c r="BH79" s="254"/>
      <c r="BI79" s="254"/>
      <c r="BJ79" s="257"/>
      <c r="BK79" s="257"/>
      <c r="BL79" s="257"/>
      <c r="BM79" s="257"/>
      <c r="BN79" s="257"/>
      <c r="BO79" s="254"/>
      <c r="BP79" s="254"/>
      <c r="BQ79" s="251">
        <v>73</v>
      </c>
      <c r="BR79" s="256"/>
      <c r="BS79" s="988"/>
      <c r="BT79" s="989"/>
      <c r="BU79" s="989"/>
      <c r="BV79" s="989"/>
      <c r="BW79" s="989"/>
      <c r="BX79" s="989"/>
      <c r="BY79" s="989"/>
      <c r="BZ79" s="989"/>
      <c r="CA79" s="989"/>
      <c r="CB79" s="989"/>
      <c r="CC79" s="989"/>
      <c r="CD79" s="989"/>
      <c r="CE79" s="989"/>
      <c r="CF79" s="989"/>
      <c r="CG79" s="990"/>
      <c r="CH79" s="991"/>
      <c r="CI79" s="992"/>
      <c r="CJ79" s="992"/>
      <c r="CK79" s="992"/>
      <c r="CL79" s="993"/>
      <c r="CM79" s="991"/>
      <c r="CN79" s="992"/>
      <c r="CO79" s="992"/>
      <c r="CP79" s="992"/>
      <c r="CQ79" s="993"/>
      <c r="CR79" s="991"/>
      <c r="CS79" s="992"/>
      <c r="CT79" s="992"/>
      <c r="CU79" s="992"/>
      <c r="CV79" s="993"/>
      <c r="CW79" s="991"/>
      <c r="CX79" s="992"/>
      <c r="CY79" s="992"/>
      <c r="CZ79" s="992"/>
      <c r="DA79" s="993"/>
      <c r="DB79" s="991"/>
      <c r="DC79" s="992"/>
      <c r="DD79" s="992"/>
      <c r="DE79" s="992"/>
      <c r="DF79" s="993"/>
      <c r="DG79" s="991"/>
      <c r="DH79" s="992"/>
      <c r="DI79" s="992"/>
      <c r="DJ79" s="992"/>
      <c r="DK79" s="993"/>
      <c r="DL79" s="991"/>
      <c r="DM79" s="992"/>
      <c r="DN79" s="992"/>
      <c r="DO79" s="992"/>
      <c r="DP79" s="993"/>
      <c r="DQ79" s="991"/>
      <c r="DR79" s="992"/>
      <c r="DS79" s="992"/>
      <c r="DT79" s="992"/>
      <c r="DU79" s="993"/>
      <c r="DV79" s="976"/>
      <c r="DW79" s="977"/>
      <c r="DX79" s="977"/>
      <c r="DY79" s="977"/>
      <c r="DZ79" s="978"/>
      <c r="EA79" s="235"/>
    </row>
    <row r="80" spans="1:131" s="236" customFormat="1" ht="26.25" customHeight="1" x14ac:dyDescent="0.15">
      <c r="A80" s="250">
        <v>13</v>
      </c>
      <c r="B80" s="1009"/>
      <c r="C80" s="1010"/>
      <c r="D80" s="1010"/>
      <c r="E80" s="1010"/>
      <c r="F80" s="1010"/>
      <c r="G80" s="1010"/>
      <c r="H80" s="1010"/>
      <c r="I80" s="1010"/>
      <c r="J80" s="1010"/>
      <c r="K80" s="1010"/>
      <c r="L80" s="1010"/>
      <c r="M80" s="1010"/>
      <c r="N80" s="1010"/>
      <c r="O80" s="1010"/>
      <c r="P80" s="1011"/>
      <c r="Q80" s="1012"/>
      <c r="R80" s="1006"/>
      <c r="S80" s="1006"/>
      <c r="T80" s="1006"/>
      <c r="U80" s="1006"/>
      <c r="V80" s="1006"/>
      <c r="W80" s="1006"/>
      <c r="X80" s="1006"/>
      <c r="Y80" s="1006"/>
      <c r="Z80" s="1006"/>
      <c r="AA80" s="1006"/>
      <c r="AB80" s="1006"/>
      <c r="AC80" s="1006"/>
      <c r="AD80" s="1006"/>
      <c r="AE80" s="1006"/>
      <c r="AF80" s="1006"/>
      <c r="AG80" s="1006"/>
      <c r="AH80" s="1006"/>
      <c r="AI80" s="1006"/>
      <c r="AJ80" s="1006"/>
      <c r="AK80" s="1006"/>
      <c r="AL80" s="1006"/>
      <c r="AM80" s="1006"/>
      <c r="AN80" s="1006"/>
      <c r="AO80" s="1006"/>
      <c r="AP80" s="1006"/>
      <c r="AQ80" s="1006"/>
      <c r="AR80" s="1006"/>
      <c r="AS80" s="1006"/>
      <c r="AT80" s="1006"/>
      <c r="AU80" s="1006"/>
      <c r="AV80" s="1006"/>
      <c r="AW80" s="1006"/>
      <c r="AX80" s="1006"/>
      <c r="AY80" s="1006"/>
      <c r="AZ80" s="1007"/>
      <c r="BA80" s="1007"/>
      <c r="BB80" s="1007"/>
      <c r="BC80" s="1007"/>
      <c r="BD80" s="1008"/>
      <c r="BE80" s="254"/>
      <c r="BF80" s="254"/>
      <c r="BG80" s="254"/>
      <c r="BH80" s="254"/>
      <c r="BI80" s="254"/>
      <c r="BJ80" s="254"/>
      <c r="BK80" s="254"/>
      <c r="BL80" s="254"/>
      <c r="BM80" s="254"/>
      <c r="BN80" s="254"/>
      <c r="BO80" s="254"/>
      <c r="BP80" s="254"/>
      <c r="BQ80" s="251">
        <v>74</v>
      </c>
      <c r="BR80" s="256"/>
      <c r="BS80" s="988"/>
      <c r="BT80" s="989"/>
      <c r="BU80" s="989"/>
      <c r="BV80" s="989"/>
      <c r="BW80" s="989"/>
      <c r="BX80" s="989"/>
      <c r="BY80" s="989"/>
      <c r="BZ80" s="989"/>
      <c r="CA80" s="989"/>
      <c r="CB80" s="989"/>
      <c r="CC80" s="989"/>
      <c r="CD80" s="989"/>
      <c r="CE80" s="989"/>
      <c r="CF80" s="989"/>
      <c r="CG80" s="990"/>
      <c r="CH80" s="991"/>
      <c r="CI80" s="992"/>
      <c r="CJ80" s="992"/>
      <c r="CK80" s="992"/>
      <c r="CL80" s="993"/>
      <c r="CM80" s="991"/>
      <c r="CN80" s="992"/>
      <c r="CO80" s="992"/>
      <c r="CP80" s="992"/>
      <c r="CQ80" s="993"/>
      <c r="CR80" s="991"/>
      <c r="CS80" s="992"/>
      <c r="CT80" s="992"/>
      <c r="CU80" s="992"/>
      <c r="CV80" s="993"/>
      <c r="CW80" s="991"/>
      <c r="CX80" s="992"/>
      <c r="CY80" s="992"/>
      <c r="CZ80" s="992"/>
      <c r="DA80" s="993"/>
      <c r="DB80" s="991"/>
      <c r="DC80" s="992"/>
      <c r="DD80" s="992"/>
      <c r="DE80" s="992"/>
      <c r="DF80" s="993"/>
      <c r="DG80" s="991"/>
      <c r="DH80" s="992"/>
      <c r="DI80" s="992"/>
      <c r="DJ80" s="992"/>
      <c r="DK80" s="993"/>
      <c r="DL80" s="991"/>
      <c r="DM80" s="992"/>
      <c r="DN80" s="992"/>
      <c r="DO80" s="992"/>
      <c r="DP80" s="993"/>
      <c r="DQ80" s="991"/>
      <c r="DR80" s="992"/>
      <c r="DS80" s="992"/>
      <c r="DT80" s="992"/>
      <c r="DU80" s="993"/>
      <c r="DV80" s="976"/>
      <c r="DW80" s="977"/>
      <c r="DX80" s="977"/>
      <c r="DY80" s="977"/>
      <c r="DZ80" s="978"/>
      <c r="EA80" s="235"/>
    </row>
    <row r="81" spans="1:131" s="236" customFormat="1" ht="26.25" customHeight="1" x14ac:dyDescent="0.15">
      <c r="A81" s="250">
        <v>14</v>
      </c>
      <c r="B81" s="1009"/>
      <c r="C81" s="1010"/>
      <c r="D81" s="1010"/>
      <c r="E81" s="1010"/>
      <c r="F81" s="1010"/>
      <c r="G81" s="1010"/>
      <c r="H81" s="1010"/>
      <c r="I81" s="1010"/>
      <c r="J81" s="1010"/>
      <c r="K81" s="1010"/>
      <c r="L81" s="1010"/>
      <c r="M81" s="1010"/>
      <c r="N81" s="1010"/>
      <c r="O81" s="1010"/>
      <c r="P81" s="1011"/>
      <c r="Q81" s="1012"/>
      <c r="R81" s="1006"/>
      <c r="S81" s="1006"/>
      <c r="T81" s="1006"/>
      <c r="U81" s="1006"/>
      <c r="V81" s="1006"/>
      <c r="W81" s="1006"/>
      <c r="X81" s="1006"/>
      <c r="Y81" s="1006"/>
      <c r="Z81" s="1006"/>
      <c r="AA81" s="1006"/>
      <c r="AB81" s="1006"/>
      <c r="AC81" s="1006"/>
      <c r="AD81" s="1006"/>
      <c r="AE81" s="1006"/>
      <c r="AF81" s="1006"/>
      <c r="AG81" s="1006"/>
      <c r="AH81" s="1006"/>
      <c r="AI81" s="1006"/>
      <c r="AJ81" s="1006"/>
      <c r="AK81" s="1006"/>
      <c r="AL81" s="1006"/>
      <c r="AM81" s="1006"/>
      <c r="AN81" s="1006"/>
      <c r="AO81" s="1006"/>
      <c r="AP81" s="1006"/>
      <c r="AQ81" s="1006"/>
      <c r="AR81" s="1006"/>
      <c r="AS81" s="1006"/>
      <c r="AT81" s="1006"/>
      <c r="AU81" s="1006"/>
      <c r="AV81" s="1006"/>
      <c r="AW81" s="1006"/>
      <c r="AX81" s="1006"/>
      <c r="AY81" s="1006"/>
      <c r="AZ81" s="1007"/>
      <c r="BA81" s="1007"/>
      <c r="BB81" s="1007"/>
      <c r="BC81" s="1007"/>
      <c r="BD81" s="1008"/>
      <c r="BE81" s="254"/>
      <c r="BF81" s="254"/>
      <c r="BG81" s="254"/>
      <c r="BH81" s="254"/>
      <c r="BI81" s="254"/>
      <c r="BJ81" s="254"/>
      <c r="BK81" s="254"/>
      <c r="BL81" s="254"/>
      <c r="BM81" s="254"/>
      <c r="BN81" s="254"/>
      <c r="BO81" s="254"/>
      <c r="BP81" s="254"/>
      <c r="BQ81" s="251">
        <v>75</v>
      </c>
      <c r="BR81" s="256"/>
      <c r="BS81" s="988"/>
      <c r="BT81" s="989"/>
      <c r="BU81" s="989"/>
      <c r="BV81" s="989"/>
      <c r="BW81" s="989"/>
      <c r="BX81" s="989"/>
      <c r="BY81" s="989"/>
      <c r="BZ81" s="989"/>
      <c r="CA81" s="989"/>
      <c r="CB81" s="989"/>
      <c r="CC81" s="989"/>
      <c r="CD81" s="989"/>
      <c r="CE81" s="989"/>
      <c r="CF81" s="989"/>
      <c r="CG81" s="990"/>
      <c r="CH81" s="991"/>
      <c r="CI81" s="992"/>
      <c r="CJ81" s="992"/>
      <c r="CK81" s="992"/>
      <c r="CL81" s="993"/>
      <c r="CM81" s="991"/>
      <c r="CN81" s="992"/>
      <c r="CO81" s="992"/>
      <c r="CP81" s="992"/>
      <c r="CQ81" s="993"/>
      <c r="CR81" s="991"/>
      <c r="CS81" s="992"/>
      <c r="CT81" s="992"/>
      <c r="CU81" s="992"/>
      <c r="CV81" s="993"/>
      <c r="CW81" s="991"/>
      <c r="CX81" s="992"/>
      <c r="CY81" s="992"/>
      <c r="CZ81" s="992"/>
      <c r="DA81" s="993"/>
      <c r="DB81" s="991"/>
      <c r="DC81" s="992"/>
      <c r="DD81" s="992"/>
      <c r="DE81" s="992"/>
      <c r="DF81" s="993"/>
      <c r="DG81" s="991"/>
      <c r="DH81" s="992"/>
      <c r="DI81" s="992"/>
      <c r="DJ81" s="992"/>
      <c r="DK81" s="993"/>
      <c r="DL81" s="991"/>
      <c r="DM81" s="992"/>
      <c r="DN81" s="992"/>
      <c r="DO81" s="992"/>
      <c r="DP81" s="993"/>
      <c r="DQ81" s="991"/>
      <c r="DR81" s="992"/>
      <c r="DS81" s="992"/>
      <c r="DT81" s="992"/>
      <c r="DU81" s="993"/>
      <c r="DV81" s="976"/>
      <c r="DW81" s="977"/>
      <c r="DX81" s="977"/>
      <c r="DY81" s="977"/>
      <c r="DZ81" s="978"/>
      <c r="EA81" s="235"/>
    </row>
    <row r="82" spans="1:131" s="236" customFormat="1" ht="26.25" customHeight="1" x14ac:dyDescent="0.15">
      <c r="A82" s="250">
        <v>15</v>
      </c>
      <c r="B82" s="1009"/>
      <c r="C82" s="1010"/>
      <c r="D82" s="1010"/>
      <c r="E82" s="1010"/>
      <c r="F82" s="1010"/>
      <c r="G82" s="1010"/>
      <c r="H82" s="1010"/>
      <c r="I82" s="1010"/>
      <c r="J82" s="1010"/>
      <c r="K82" s="1010"/>
      <c r="L82" s="1010"/>
      <c r="M82" s="1010"/>
      <c r="N82" s="1010"/>
      <c r="O82" s="1010"/>
      <c r="P82" s="1011"/>
      <c r="Q82" s="1012"/>
      <c r="R82" s="1006"/>
      <c r="S82" s="1006"/>
      <c r="T82" s="1006"/>
      <c r="U82" s="1006"/>
      <c r="V82" s="1006"/>
      <c r="W82" s="1006"/>
      <c r="X82" s="1006"/>
      <c r="Y82" s="1006"/>
      <c r="Z82" s="1006"/>
      <c r="AA82" s="1006"/>
      <c r="AB82" s="1006"/>
      <c r="AC82" s="1006"/>
      <c r="AD82" s="1006"/>
      <c r="AE82" s="1006"/>
      <c r="AF82" s="1006"/>
      <c r="AG82" s="1006"/>
      <c r="AH82" s="1006"/>
      <c r="AI82" s="1006"/>
      <c r="AJ82" s="1006"/>
      <c r="AK82" s="1006"/>
      <c r="AL82" s="1006"/>
      <c r="AM82" s="1006"/>
      <c r="AN82" s="1006"/>
      <c r="AO82" s="1006"/>
      <c r="AP82" s="1006"/>
      <c r="AQ82" s="1006"/>
      <c r="AR82" s="1006"/>
      <c r="AS82" s="1006"/>
      <c r="AT82" s="1006"/>
      <c r="AU82" s="1006"/>
      <c r="AV82" s="1006"/>
      <c r="AW82" s="1006"/>
      <c r="AX82" s="1006"/>
      <c r="AY82" s="1006"/>
      <c r="AZ82" s="1007"/>
      <c r="BA82" s="1007"/>
      <c r="BB82" s="1007"/>
      <c r="BC82" s="1007"/>
      <c r="BD82" s="1008"/>
      <c r="BE82" s="254"/>
      <c r="BF82" s="254"/>
      <c r="BG82" s="254"/>
      <c r="BH82" s="254"/>
      <c r="BI82" s="254"/>
      <c r="BJ82" s="254"/>
      <c r="BK82" s="254"/>
      <c r="BL82" s="254"/>
      <c r="BM82" s="254"/>
      <c r="BN82" s="254"/>
      <c r="BO82" s="254"/>
      <c r="BP82" s="254"/>
      <c r="BQ82" s="251">
        <v>76</v>
      </c>
      <c r="BR82" s="256"/>
      <c r="BS82" s="988"/>
      <c r="BT82" s="989"/>
      <c r="BU82" s="989"/>
      <c r="BV82" s="989"/>
      <c r="BW82" s="989"/>
      <c r="BX82" s="989"/>
      <c r="BY82" s="989"/>
      <c r="BZ82" s="989"/>
      <c r="CA82" s="989"/>
      <c r="CB82" s="989"/>
      <c r="CC82" s="989"/>
      <c r="CD82" s="989"/>
      <c r="CE82" s="989"/>
      <c r="CF82" s="989"/>
      <c r="CG82" s="990"/>
      <c r="CH82" s="991"/>
      <c r="CI82" s="992"/>
      <c r="CJ82" s="992"/>
      <c r="CK82" s="992"/>
      <c r="CL82" s="993"/>
      <c r="CM82" s="991"/>
      <c r="CN82" s="992"/>
      <c r="CO82" s="992"/>
      <c r="CP82" s="992"/>
      <c r="CQ82" s="993"/>
      <c r="CR82" s="991"/>
      <c r="CS82" s="992"/>
      <c r="CT82" s="992"/>
      <c r="CU82" s="992"/>
      <c r="CV82" s="993"/>
      <c r="CW82" s="991"/>
      <c r="CX82" s="992"/>
      <c r="CY82" s="992"/>
      <c r="CZ82" s="992"/>
      <c r="DA82" s="993"/>
      <c r="DB82" s="991"/>
      <c r="DC82" s="992"/>
      <c r="DD82" s="992"/>
      <c r="DE82" s="992"/>
      <c r="DF82" s="993"/>
      <c r="DG82" s="991"/>
      <c r="DH82" s="992"/>
      <c r="DI82" s="992"/>
      <c r="DJ82" s="992"/>
      <c r="DK82" s="993"/>
      <c r="DL82" s="991"/>
      <c r="DM82" s="992"/>
      <c r="DN82" s="992"/>
      <c r="DO82" s="992"/>
      <c r="DP82" s="993"/>
      <c r="DQ82" s="991"/>
      <c r="DR82" s="992"/>
      <c r="DS82" s="992"/>
      <c r="DT82" s="992"/>
      <c r="DU82" s="993"/>
      <c r="DV82" s="976"/>
      <c r="DW82" s="977"/>
      <c r="DX82" s="977"/>
      <c r="DY82" s="977"/>
      <c r="DZ82" s="978"/>
      <c r="EA82" s="235"/>
    </row>
    <row r="83" spans="1:131" s="236" customFormat="1" ht="26.25" customHeight="1" x14ac:dyDescent="0.15">
      <c r="A83" s="250">
        <v>16</v>
      </c>
      <c r="B83" s="1009"/>
      <c r="C83" s="1010"/>
      <c r="D83" s="1010"/>
      <c r="E83" s="1010"/>
      <c r="F83" s="1010"/>
      <c r="G83" s="1010"/>
      <c r="H83" s="1010"/>
      <c r="I83" s="1010"/>
      <c r="J83" s="1010"/>
      <c r="K83" s="1010"/>
      <c r="L83" s="1010"/>
      <c r="M83" s="1010"/>
      <c r="N83" s="1010"/>
      <c r="O83" s="1010"/>
      <c r="P83" s="1011"/>
      <c r="Q83" s="1012"/>
      <c r="R83" s="1006"/>
      <c r="S83" s="1006"/>
      <c r="T83" s="1006"/>
      <c r="U83" s="1006"/>
      <c r="V83" s="1006"/>
      <c r="W83" s="1006"/>
      <c r="X83" s="1006"/>
      <c r="Y83" s="1006"/>
      <c r="Z83" s="1006"/>
      <c r="AA83" s="1006"/>
      <c r="AB83" s="1006"/>
      <c r="AC83" s="1006"/>
      <c r="AD83" s="1006"/>
      <c r="AE83" s="1006"/>
      <c r="AF83" s="1006"/>
      <c r="AG83" s="1006"/>
      <c r="AH83" s="1006"/>
      <c r="AI83" s="1006"/>
      <c r="AJ83" s="1006"/>
      <c r="AK83" s="1006"/>
      <c r="AL83" s="1006"/>
      <c r="AM83" s="1006"/>
      <c r="AN83" s="1006"/>
      <c r="AO83" s="1006"/>
      <c r="AP83" s="1006"/>
      <c r="AQ83" s="1006"/>
      <c r="AR83" s="1006"/>
      <c r="AS83" s="1006"/>
      <c r="AT83" s="1006"/>
      <c r="AU83" s="1006"/>
      <c r="AV83" s="1006"/>
      <c r="AW83" s="1006"/>
      <c r="AX83" s="1006"/>
      <c r="AY83" s="1006"/>
      <c r="AZ83" s="1007"/>
      <c r="BA83" s="1007"/>
      <c r="BB83" s="1007"/>
      <c r="BC83" s="1007"/>
      <c r="BD83" s="1008"/>
      <c r="BE83" s="254"/>
      <c r="BF83" s="254"/>
      <c r="BG83" s="254"/>
      <c r="BH83" s="254"/>
      <c r="BI83" s="254"/>
      <c r="BJ83" s="254"/>
      <c r="BK83" s="254"/>
      <c r="BL83" s="254"/>
      <c r="BM83" s="254"/>
      <c r="BN83" s="254"/>
      <c r="BO83" s="254"/>
      <c r="BP83" s="254"/>
      <c r="BQ83" s="251">
        <v>77</v>
      </c>
      <c r="BR83" s="256"/>
      <c r="BS83" s="988"/>
      <c r="BT83" s="989"/>
      <c r="BU83" s="989"/>
      <c r="BV83" s="989"/>
      <c r="BW83" s="989"/>
      <c r="BX83" s="989"/>
      <c r="BY83" s="989"/>
      <c r="BZ83" s="989"/>
      <c r="CA83" s="989"/>
      <c r="CB83" s="989"/>
      <c r="CC83" s="989"/>
      <c r="CD83" s="989"/>
      <c r="CE83" s="989"/>
      <c r="CF83" s="989"/>
      <c r="CG83" s="990"/>
      <c r="CH83" s="991"/>
      <c r="CI83" s="992"/>
      <c r="CJ83" s="992"/>
      <c r="CK83" s="992"/>
      <c r="CL83" s="993"/>
      <c r="CM83" s="991"/>
      <c r="CN83" s="992"/>
      <c r="CO83" s="992"/>
      <c r="CP83" s="992"/>
      <c r="CQ83" s="993"/>
      <c r="CR83" s="991"/>
      <c r="CS83" s="992"/>
      <c r="CT83" s="992"/>
      <c r="CU83" s="992"/>
      <c r="CV83" s="993"/>
      <c r="CW83" s="991"/>
      <c r="CX83" s="992"/>
      <c r="CY83" s="992"/>
      <c r="CZ83" s="992"/>
      <c r="DA83" s="993"/>
      <c r="DB83" s="991"/>
      <c r="DC83" s="992"/>
      <c r="DD83" s="992"/>
      <c r="DE83" s="992"/>
      <c r="DF83" s="993"/>
      <c r="DG83" s="991"/>
      <c r="DH83" s="992"/>
      <c r="DI83" s="992"/>
      <c r="DJ83" s="992"/>
      <c r="DK83" s="993"/>
      <c r="DL83" s="991"/>
      <c r="DM83" s="992"/>
      <c r="DN83" s="992"/>
      <c r="DO83" s="992"/>
      <c r="DP83" s="993"/>
      <c r="DQ83" s="991"/>
      <c r="DR83" s="992"/>
      <c r="DS83" s="992"/>
      <c r="DT83" s="992"/>
      <c r="DU83" s="993"/>
      <c r="DV83" s="976"/>
      <c r="DW83" s="977"/>
      <c r="DX83" s="977"/>
      <c r="DY83" s="977"/>
      <c r="DZ83" s="978"/>
      <c r="EA83" s="235"/>
    </row>
    <row r="84" spans="1:131" s="236" customFormat="1" ht="26.25" customHeight="1" x14ac:dyDescent="0.15">
      <c r="A84" s="250">
        <v>17</v>
      </c>
      <c r="B84" s="1009"/>
      <c r="C84" s="1010"/>
      <c r="D84" s="1010"/>
      <c r="E84" s="1010"/>
      <c r="F84" s="1010"/>
      <c r="G84" s="1010"/>
      <c r="H84" s="1010"/>
      <c r="I84" s="1010"/>
      <c r="J84" s="1010"/>
      <c r="K84" s="1010"/>
      <c r="L84" s="1010"/>
      <c r="M84" s="1010"/>
      <c r="N84" s="1010"/>
      <c r="O84" s="1010"/>
      <c r="P84" s="1011"/>
      <c r="Q84" s="1012"/>
      <c r="R84" s="1006"/>
      <c r="S84" s="1006"/>
      <c r="T84" s="1006"/>
      <c r="U84" s="1006"/>
      <c r="V84" s="1006"/>
      <c r="W84" s="1006"/>
      <c r="X84" s="1006"/>
      <c r="Y84" s="1006"/>
      <c r="Z84" s="1006"/>
      <c r="AA84" s="1006"/>
      <c r="AB84" s="1006"/>
      <c r="AC84" s="1006"/>
      <c r="AD84" s="1006"/>
      <c r="AE84" s="1006"/>
      <c r="AF84" s="1006"/>
      <c r="AG84" s="1006"/>
      <c r="AH84" s="1006"/>
      <c r="AI84" s="1006"/>
      <c r="AJ84" s="1006"/>
      <c r="AK84" s="1006"/>
      <c r="AL84" s="1006"/>
      <c r="AM84" s="1006"/>
      <c r="AN84" s="1006"/>
      <c r="AO84" s="1006"/>
      <c r="AP84" s="1006"/>
      <c r="AQ84" s="1006"/>
      <c r="AR84" s="1006"/>
      <c r="AS84" s="1006"/>
      <c r="AT84" s="1006"/>
      <c r="AU84" s="1006"/>
      <c r="AV84" s="1006"/>
      <c r="AW84" s="1006"/>
      <c r="AX84" s="1006"/>
      <c r="AY84" s="1006"/>
      <c r="AZ84" s="1007"/>
      <c r="BA84" s="1007"/>
      <c r="BB84" s="1007"/>
      <c r="BC84" s="1007"/>
      <c r="BD84" s="1008"/>
      <c r="BE84" s="254"/>
      <c r="BF84" s="254"/>
      <c r="BG84" s="254"/>
      <c r="BH84" s="254"/>
      <c r="BI84" s="254"/>
      <c r="BJ84" s="254"/>
      <c r="BK84" s="254"/>
      <c r="BL84" s="254"/>
      <c r="BM84" s="254"/>
      <c r="BN84" s="254"/>
      <c r="BO84" s="254"/>
      <c r="BP84" s="254"/>
      <c r="BQ84" s="251">
        <v>78</v>
      </c>
      <c r="BR84" s="256"/>
      <c r="BS84" s="988"/>
      <c r="BT84" s="989"/>
      <c r="BU84" s="989"/>
      <c r="BV84" s="989"/>
      <c r="BW84" s="989"/>
      <c r="BX84" s="989"/>
      <c r="BY84" s="989"/>
      <c r="BZ84" s="989"/>
      <c r="CA84" s="989"/>
      <c r="CB84" s="989"/>
      <c r="CC84" s="989"/>
      <c r="CD84" s="989"/>
      <c r="CE84" s="989"/>
      <c r="CF84" s="989"/>
      <c r="CG84" s="990"/>
      <c r="CH84" s="991"/>
      <c r="CI84" s="992"/>
      <c r="CJ84" s="992"/>
      <c r="CK84" s="992"/>
      <c r="CL84" s="993"/>
      <c r="CM84" s="991"/>
      <c r="CN84" s="992"/>
      <c r="CO84" s="992"/>
      <c r="CP84" s="992"/>
      <c r="CQ84" s="993"/>
      <c r="CR84" s="991"/>
      <c r="CS84" s="992"/>
      <c r="CT84" s="992"/>
      <c r="CU84" s="992"/>
      <c r="CV84" s="993"/>
      <c r="CW84" s="991"/>
      <c r="CX84" s="992"/>
      <c r="CY84" s="992"/>
      <c r="CZ84" s="992"/>
      <c r="DA84" s="993"/>
      <c r="DB84" s="991"/>
      <c r="DC84" s="992"/>
      <c r="DD84" s="992"/>
      <c r="DE84" s="992"/>
      <c r="DF84" s="993"/>
      <c r="DG84" s="991"/>
      <c r="DH84" s="992"/>
      <c r="DI84" s="992"/>
      <c r="DJ84" s="992"/>
      <c r="DK84" s="993"/>
      <c r="DL84" s="991"/>
      <c r="DM84" s="992"/>
      <c r="DN84" s="992"/>
      <c r="DO84" s="992"/>
      <c r="DP84" s="993"/>
      <c r="DQ84" s="991"/>
      <c r="DR84" s="992"/>
      <c r="DS84" s="992"/>
      <c r="DT84" s="992"/>
      <c r="DU84" s="993"/>
      <c r="DV84" s="976"/>
      <c r="DW84" s="977"/>
      <c r="DX84" s="977"/>
      <c r="DY84" s="977"/>
      <c r="DZ84" s="978"/>
      <c r="EA84" s="235"/>
    </row>
    <row r="85" spans="1:131" s="236" customFormat="1" ht="26.25" customHeight="1" x14ac:dyDescent="0.15">
      <c r="A85" s="250">
        <v>18</v>
      </c>
      <c r="B85" s="1009"/>
      <c r="C85" s="1010"/>
      <c r="D85" s="1010"/>
      <c r="E85" s="1010"/>
      <c r="F85" s="1010"/>
      <c r="G85" s="1010"/>
      <c r="H85" s="1010"/>
      <c r="I85" s="1010"/>
      <c r="J85" s="1010"/>
      <c r="K85" s="1010"/>
      <c r="L85" s="1010"/>
      <c r="M85" s="1010"/>
      <c r="N85" s="1010"/>
      <c r="O85" s="1010"/>
      <c r="P85" s="1011"/>
      <c r="Q85" s="1012"/>
      <c r="R85" s="1006"/>
      <c r="S85" s="1006"/>
      <c r="T85" s="1006"/>
      <c r="U85" s="1006"/>
      <c r="V85" s="1006"/>
      <c r="W85" s="1006"/>
      <c r="X85" s="1006"/>
      <c r="Y85" s="1006"/>
      <c r="Z85" s="1006"/>
      <c r="AA85" s="1006"/>
      <c r="AB85" s="1006"/>
      <c r="AC85" s="1006"/>
      <c r="AD85" s="1006"/>
      <c r="AE85" s="1006"/>
      <c r="AF85" s="1006"/>
      <c r="AG85" s="1006"/>
      <c r="AH85" s="1006"/>
      <c r="AI85" s="1006"/>
      <c r="AJ85" s="1006"/>
      <c r="AK85" s="1006"/>
      <c r="AL85" s="1006"/>
      <c r="AM85" s="1006"/>
      <c r="AN85" s="1006"/>
      <c r="AO85" s="1006"/>
      <c r="AP85" s="1006"/>
      <c r="AQ85" s="1006"/>
      <c r="AR85" s="1006"/>
      <c r="AS85" s="1006"/>
      <c r="AT85" s="1006"/>
      <c r="AU85" s="1006"/>
      <c r="AV85" s="1006"/>
      <c r="AW85" s="1006"/>
      <c r="AX85" s="1006"/>
      <c r="AY85" s="1006"/>
      <c r="AZ85" s="1007"/>
      <c r="BA85" s="1007"/>
      <c r="BB85" s="1007"/>
      <c r="BC85" s="1007"/>
      <c r="BD85" s="1008"/>
      <c r="BE85" s="254"/>
      <c r="BF85" s="254"/>
      <c r="BG85" s="254"/>
      <c r="BH85" s="254"/>
      <c r="BI85" s="254"/>
      <c r="BJ85" s="254"/>
      <c r="BK85" s="254"/>
      <c r="BL85" s="254"/>
      <c r="BM85" s="254"/>
      <c r="BN85" s="254"/>
      <c r="BO85" s="254"/>
      <c r="BP85" s="254"/>
      <c r="BQ85" s="251">
        <v>79</v>
      </c>
      <c r="BR85" s="256"/>
      <c r="BS85" s="988"/>
      <c r="BT85" s="989"/>
      <c r="BU85" s="989"/>
      <c r="BV85" s="989"/>
      <c r="BW85" s="989"/>
      <c r="BX85" s="989"/>
      <c r="BY85" s="989"/>
      <c r="BZ85" s="989"/>
      <c r="CA85" s="989"/>
      <c r="CB85" s="989"/>
      <c r="CC85" s="989"/>
      <c r="CD85" s="989"/>
      <c r="CE85" s="989"/>
      <c r="CF85" s="989"/>
      <c r="CG85" s="990"/>
      <c r="CH85" s="991"/>
      <c r="CI85" s="992"/>
      <c r="CJ85" s="992"/>
      <c r="CK85" s="992"/>
      <c r="CL85" s="993"/>
      <c r="CM85" s="991"/>
      <c r="CN85" s="992"/>
      <c r="CO85" s="992"/>
      <c r="CP85" s="992"/>
      <c r="CQ85" s="993"/>
      <c r="CR85" s="991"/>
      <c r="CS85" s="992"/>
      <c r="CT85" s="992"/>
      <c r="CU85" s="992"/>
      <c r="CV85" s="993"/>
      <c r="CW85" s="991"/>
      <c r="CX85" s="992"/>
      <c r="CY85" s="992"/>
      <c r="CZ85" s="992"/>
      <c r="DA85" s="993"/>
      <c r="DB85" s="991"/>
      <c r="DC85" s="992"/>
      <c r="DD85" s="992"/>
      <c r="DE85" s="992"/>
      <c r="DF85" s="993"/>
      <c r="DG85" s="991"/>
      <c r="DH85" s="992"/>
      <c r="DI85" s="992"/>
      <c r="DJ85" s="992"/>
      <c r="DK85" s="993"/>
      <c r="DL85" s="991"/>
      <c r="DM85" s="992"/>
      <c r="DN85" s="992"/>
      <c r="DO85" s="992"/>
      <c r="DP85" s="993"/>
      <c r="DQ85" s="991"/>
      <c r="DR85" s="992"/>
      <c r="DS85" s="992"/>
      <c r="DT85" s="992"/>
      <c r="DU85" s="993"/>
      <c r="DV85" s="976"/>
      <c r="DW85" s="977"/>
      <c r="DX85" s="977"/>
      <c r="DY85" s="977"/>
      <c r="DZ85" s="978"/>
      <c r="EA85" s="235"/>
    </row>
    <row r="86" spans="1:131" s="236" customFormat="1" ht="26.25" customHeight="1" x14ac:dyDescent="0.15">
      <c r="A86" s="250">
        <v>19</v>
      </c>
      <c r="B86" s="1009"/>
      <c r="C86" s="1010"/>
      <c r="D86" s="1010"/>
      <c r="E86" s="1010"/>
      <c r="F86" s="1010"/>
      <c r="G86" s="1010"/>
      <c r="H86" s="1010"/>
      <c r="I86" s="1010"/>
      <c r="J86" s="1010"/>
      <c r="K86" s="1010"/>
      <c r="L86" s="1010"/>
      <c r="M86" s="1010"/>
      <c r="N86" s="1010"/>
      <c r="O86" s="1010"/>
      <c r="P86" s="1011"/>
      <c r="Q86" s="1012"/>
      <c r="R86" s="1006"/>
      <c r="S86" s="1006"/>
      <c r="T86" s="1006"/>
      <c r="U86" s="1006"/>
      <c r="V86" s="1006"/>
      <c r="W86" s="1006"/>
      <c r="X86" s="1006"/>
      <c r="Y86" s="1006"/>
      <c r="Z86" s="1006"/>
      <c r="AA86" s="1006"/>
      <c r="AB86" s="1006"/>
      <c r="AC86" s="1006"/>
      <c r="AD86" s="1006"/>
      <c r="AE86" s="1006"/>
      <c r="AF86" s="1006"/>
      <c r="AG86" s="1006"/>
      <c r="AH86" s="1006"/>
      <c r="AI86" s="1006"/>
      <c r="AJ86" s="1006"/>
      <c r="AK86" s="1006"/>
      <c r="AL86" s="1006"/>
      <c r="AM86" s="1006"/>
      <c r="AN86" s="1006"/>
      <c r="AO86" s="1006"/>
      <c r="AP86" s="1006"/>
      <c r="AQ86" s="1006"/>
      <c r="AR86" s="1006"/>
      <c r="AS86" s="1006"/>
      <c r="AT86" s="1006"/>
      <c r="AU86" s="1006"/>
      <c r="AV86" s="1006"/>
      <c r="AW86" s="1006"/>
      <c r="AX86" s="1006"/>
      <c r="AY86" s="1006"/>
      <c r="AZ86" s="1007"/>
      <c r="BA86" s="1007"/>
      <c r="BB86" s="1007"/>
      <c r="BC86" s="1007"/>
      <c r="BD86" s="1008"/>
      <c r="BE86" s="254"/>
      <c r="BF86" s="254"/>
      <c r="BG86" s="254"/>
      <c r="BH86" s="254"/>
      <c r="BI86" s="254"/>
      <c r="BJ86" s="254"/>
      <c r="BK86" s="254"/>
      <c r="BL86" s="254"/>
      <c r="BM86" s="254"/>
      <c r="BN86" s="254"/>
      <c r="BO86" s="254"/>
      <c r="BP86" s="254"/>
      <c r="BQ86" s="251">
        <v>80</v>
      </c>
      <c r="BR86" s="256"/>
      <c r="BS86" s="988"/>
      <c r="BT86" s="989"/>
      <c r="BU86" s="989"/>
      <c r="BV86" s="989"/>
      <c r="BW86" s="989"/>
      <c r="BX86" s="989"/>
      <c r="BY86" s="989"/>
      <c r="BZ86" s="989"/>
      <c r="CA86" s="989"/>
      <c r="CB86" s="989"/>
      <c r="CC86" s="989"/>
      <c r="CD86" s="989"/>
      <c r="CE86" s="989"/>
      <c r="CF86" s="989"/>
      <c r="CG86" s="990"/>
      <c r="CH86" s="991"/>
      <c r="CI86" s="992"/>
      <c r="CJ86" s="992"/>
      <c r="CK86" s="992"/>
      <c r="CL86" s="993"/>
      <c r="CM86" s="991"/>
      <c r="CN86" s="992"/>
      <c r="CO86" s="992"/>
      <c r="CP86" s="992"/>
      <c r="CQ86" s="993"/>
      <c r="CR86" s="991"/>
      <c r="CS86" s="992"/>
      <c r="CT86" s="992"/>
      <c r="CU86" s="992"/>
      <c r="CV86" s="993"/>
      <c r="CW86" s="991"/>
      <c r="CX86" s="992"/>
      <c r="CY86" s="992"/>
      <c r="CZ86" s="992"/>
      <c r="DA86" s="993"/>
      <c r="DB86" s="991"/>
      <c r="DC86" s="992"/>
      <c r="DD86" s="992"/>
      <c r="DE86" s="992"/>
      <c r="DF86" s="993"/>
      <c r="DG86" s="991"/>
      <c r="DH86" s="992"/>
      <c r="DI86" s="992"/>
      <c r="DJ86" s="992"/>
      <c r="DK86" s="993"/>
      <c r="DL86" s="991"/>
      <c r="DM86" s="992"/>
      <c r="DN86" s="992"/>
      <c r="DO86" s="992"/>
      <c r="DP86" s="993"/>
      <c r="DQ86" s="991"/>
      <c r="DR86" s="992"/>
      <c r="DS86" s="992"/>
      <c r="DT86" s="992"/>
      <c r="DU86" s="993"/>
      <c r="DV86" s="976"/>
      <c r="DW86" s="977"/>
      <c r="DX86" s="977"/>
      <c r="DY86" s="977"/>
      <c r="DZ86" s="978"/>
      <c r="EA86" s="235"/>
    </row>
    <row r="87" spans="1:131" s="236" customFormat="1" ht="26.25" customHeight="1" x14ac:dyDescent="0.15">
      <c r="A87" s="258">
        <v>20</v>
      </c>
      <c r="B87" s="999"/>
      <c r="C87" s="1000"/>
      <c r="D87" s="1000"/>
      <c r="E87" s="1000"/>
      <c r="F87" s="1000"/>
      <c r="G87" s="1000"/>
      <c r="H87" s="1000"/>
      <c r="I87" s="1000"/>
      <c r="J87" s="1000"/>
      <c r="K87" s="1000"/>
      <c r="L87" s="1000"/>
      <c r="M87" s="1000"/>
      <c r="N87" s="1000"/>
      <c r="O87" s="1000"/>
      <c r="P87" s="1001"/>
      <c r="Q87" s="1002"/>
      <c r="R87" s="1003"/>
      <c r="S87" s="1003"/>
      <c r="T87" s="1003"/>
      <c r="U87" s="1003"/>
      <c r="V87" s="1003"/>
      <c r="W87" s="1003"/>
      <c r="X87" s="1003"/>
      <c r="Y87" s="1003"/>
      <c r="Z87" s="1003"/>
      <c r="AA87" s="1003"/>
      <c r="AB87" s="1003"/>
      <c r="AC87" s="1003"/>
      <c r="AD87" s="1003"/>
      <c r="AE87" s="1003"/>
      <c r="AF87" s="1003"/>
      <c r="AG87" s="1003"/>
      <c r="AH87" s="1003"/>
      <c r="AI87" s="1003"/>
      <c r="AJ87" s="1003"/>
      <c r="AK87" s="1003"/>
      <c r="AL87" s="1003"/>
      <c r="AM87" s="1003"/>
      <c r="AN87" s="1003"/>
      <c r="AO87" s="1003"/>
      <c r="AP87" s="1003"/>
      <c r="AQ87" s="1003"/>
      <c r="AR87" s="1003"/>
      <c r="AS87" s="1003"/>
      <c r="AT87" s="1003"/>
      <c r="AU87" s="1003"/>
      <c r="AV87" s="1003"/>
      <c r="AW87" s="1003"/>
      <c r="AX87" s="1003"/>
      <c r="AY87" s="1003"/>
      <c r="AZ87" s="1004"/>
      <c r="BA87" s="1004"/>
      <c r="BB87" s="1004"/>
      <c r="BC87" s="1004"/>
      <c r="BD87" s="1005"/>
      <c r="BE87" s="254"/>
      <c r="BF87" s="254"/>
      <c r="BG87" s="254"/>
      <c r="BH87" s="254"/>
      <c r="BI87" s="254"/>
      <c r="BJ87" s="254"/>
      <c r="BK87" s="254"/>
      <c r="BL87" s="254"/>
      <c r="BM87" s="254"/>
      <c r="BN87" s="254"/>
      <c r="BO87" s="254"/>
      <c r="BP87" s="254"/>
      <c r="BQ87" s="251">
        <v>81</v>
      </c>
      <c r="BR87" s="256"/>
      <c r="BS87" s="988"/>
      <c r="BT87" s="989"/>
      <c r="BU87" s="989"/>
      <c r="BV87" s="989"/>
      <c r="BW87" s="989"/>
      <c r="BX87" s="989"/>
      <c r="BY87" s="989"/>
      <c r="BZ87" s="989"/>
      <c r="CA87" s="989"/>
      <c r="CB87" s="989"/>
      <c r="CC87" s="989"/>
      <c r="CD87" s="989"/>
      <c r="CE87" s="989"/>
      <c r="CF87" s="989"/>
      <c r="CG87" s="990"/>
      <c r="CH87" s="991"/>
      <c r="CI87" s="992"/>
      <c r="CJ87" s="992"/>
      <c r="CK87" s="992"/>
      <c r="CL87" s="993"/>
      <c r="CM87" s="991"/>
      <c r="CN87" s="992"/>
      <c r="CO87" s="992"/>
      <c r="CP87" s="992"/>
      <c r="CQ87" s="993"/>
      <c r="CR87" s="991"/>
      <c r="CS87" s="992"/>
      <c r="CT87" s="992"/>
      <c r="CU87" s="992"/>
      <c r="CV87" s="993"/>
      <c r="CW87" s="991"/>
      <c r="CX87" s="992"/>
      <c r="CY87" s="992"/>
      <c r="CZ87" s="992"/>
      <c r="DA87" s="993"/>
      <c r="DB87" s="991"/>
      <c r="DC87" s="992"/>
      <c r="DD87" s="992"/>
      <c r="DE87" s="992"/>
      <c r="DF87" s="993"/>
      <c r="DG87" s="991"/>
      <c r="DH87" s="992"/>
      <c r="DI87" s="992"/>
      <c r="DJ87" s="992"/>
      <c r="DK87" s="993"/>
      <c r="DL87" s="991"/>
      <c r="DM87" s="992"/>
      <c r="DN87" s="992"/>
      <c r="DO87" s="992"/>
      <c r="DP87" s="993"/>
      <c r="DQ87" s="991"/>
      <c r="DR87" s="992"/>
      <c r="DS87" s="992"/>
      <c r="DT87" s="992"/>
      <c r="DU87" s="993"/>
      <c r="DV87" s="976"/>
      <c r="DW87" s="977"/>
      <c r="DX87" s="977"/>
      <c r="DY87" s="977"/>
      <c r="DZ87" s="978"/>
      <c r="EA87" s="235"/>
    </row>
    <row r="88" spans="1:131" s="236" customFormat="1" ht="26.25" customHeight="1" thickBot="1" x14ac:dyDescent="0.2">
      <c r="A88" s="253" t="s">
        <v>375</v>
      </c>
      <c r="B88" s="979" t="s">
        <v>408</v>
      </c>
      <c r="C88" s="980"/>
      <c r="D88" s="980"/>
      <c r="E88" s="980"/>
      <c r="F88" s="980"/>
      <c r="G88" s="980"/>
      <c r="H88" s="980"/>
      <c r="I88" s="980"/>
      <c r="J88" s="980"/>
      <c r="K88" s="980"/>
      <c r="L88" s="980"/>
      <c r="M88" s="980"/>
      <c r="N88" s="980"/>
      <c r="O88" s="980"/>
      <c r="P88" s="981"/>
      <c r="Q88" s="997"/>
      <c r="R88" s="998"/>
      <c r="S88" s="998"/>
      <c r="T88" s="998"/>
      <c r="U88" s="998"/>
      <c r="V88" s="998"/>
      <c r="W88" s="998"/>
      <c r="X88" s="998"/>
      <c r="Y88" s="998"/>
      <c r="Z88" s="998"/>
      <c r="AA88" s="998"/>
      <c r="AB88" s="998"/>
      <c r="AC88" s="998"/>
      <c r="AD88" s="998"/>
      <c r="AE88" s="998"/>
      <c r="AF88" s="994">
        <v>33553</v>
      </c>
      <c r="AG88" s="994"/>
      <c r="AH88" s="994"/>
      <c r="AI88" s="994"/>
      <c r="AJ88" s="994"/>
      <c r="AK88" s="998"/>
      <c r="AL88" s="998"/>
      <c r="AM88" s="998"/>
      <c r="AN88" s="998"/>
      <c r="AO88" s="998"/>
      <c r="AP88" s="994">
        <v>55428</v>
      </c>
      <c r="AQ88" s="994"/>
      <c r="AR88" s="994"/>
      <c r="AS88" s="994"/>
      <c r="AT88" s="994"/>
      <c r="AU88" s="994" t="s">
        <v>560</v>
      </c>
      <c r="AV88" s="994"/>
      <c r="AW88" s="994"/>
      <c r="AX88" s="994"/>
      <c r="AY88" s="994"/>
      <c r="AZ88" s="995"/>
      <c r="BA88" s="995"/>
      <c r="BB88" s="995"/>
      <c r="BC88" s="995"/>
      <c r="BD88" s="996"/>
      <c r="BE88" s="254"/>
      <c r="BF88" s="254"/>
      <c r="BG88" s="254"/>
      <c r="BH88" s="254"/>
      <c r="BI88" s="254"/>
      <c r="BJ88" s="254"/>
      <c r="BK88" s="254"/>
      <c r="BL88" s="254"/>
      <c r="BM88" s="254"/>
      <c r="BN88" s="254"/>
      <c r="BO88" s="254"/>
      <c r="BP88" s="254"/>
      <c r="BQ88" s="251">
        <v>82</v>
      </c>
      <c r="BR88" s="256"/>
      <c r="BS88" s="988"/>
      <c r="BT88" s="989"/>
      <c r="BU88" s="989"/>
      <c r="BV88" s="989"/>
      <c r="BW88" s="989"/>
      <c r="BX88" s="989"/>
      <c r="BY88" s="989"/>
      <c r="BZ88" s="989"/>
      <c r="CA88" s="989"/>
      <c r="CB88" s="989"/>
      <c r="CC88" s="989"/>
      <c r="CD88" s="989"/>
      <c r="CE88" s="989"/>
      <c r="CF88" s="989"/>
      <c r="CG88" s="990"/>
      <c r="CH88" s="991"/>
      <c r="CI88" s="992"/>
      <c r="CJ88" s="992"/>
      <c r="CK88" s="992"/>
      <c r="CL88" s="993"/>
      <c r="CM88" s="991"/>
      <c r="CN88" s="992"/>
      <c r="CO88" s="992"/>
      <c r="CP88" s="992"/>
      <c r="CQ88" s="993"/>
      <c r="CR88" s="991"/>
      <c r="CS88" s="992"/>
      <c r="CT88" s="992"/>
      <c r="CU88" s="992"/>
      <c r="CV88" s="993"/>
      <c r="CW88" s="991"/>
      <c r="CX88" s="992"/>
      <c r="CY88" s="992"/>
      <c r="CZ88" s="992"/>
      <c r="DA88" s="993"/>
      <c r="DB88" s="991"/>
      <c r="DC88" s="992"/>
      <c r="DD88" s="992"/>
      <c r="DE88" s="992"/>
      <c r="DF88" s="993"/>
      <c r="DG88" s="991"/>
      <c r="DH88" s="992"/>
      <c r="DI88" s="992"/>
      <c r="DJ88" s="992"/>
      <c r="DK88" s="993"/>
      <c r="DL88" s="991"/>
      <c r="DM88" s="992"/>
      <c r="DN88" s="992"/>
      <c r="DO88" s="992"/>
      <c r="DP88" s="993"/>
      <c r="DQ88" s="991"/>
      <c r="DR88" s="992"/>
      <c r="DS88" s="992"/>
      <c r="DT88" s="992"/>
      <c r="DU88" s="993"/>
      <c r="DV88" s="976"/>
      <c r="DW88" s="977"/>
      <c r="DX88" s="977"/>
      <c r="DY88" s="977"/>
      <c r="DZ88" s="978"/>
      <c r="EA88" s="235"/>
    </row>
    <row r="89" spans="1:131" s="236" customFormat="1" ht="26.25" hidden="1" customHeight="1" x14ac:dyDescent="0.15">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88"/>
      <c r="BT89" s="989"/>
      <c r="BU89" s="989"/>
      <c r="BV89" s="989"/>
      <c r="BW89" s="989"/>
      <c r="BX89" s="989"/>
      <c r="BY89" s="989"/>
      <c r="BZ89" s="989"/>
      <c r="CA89" s="989"/>
      <c r="CB89" s="989"/>
      <c r="CC89" s="989"/>
      <c r="CD89" s="989"/>
      <c r="CE89" s="989"/>
      <c r="CF89" s="989"/>
      <c r="CG89" s="990"/>
      <c r="CH89" s="991"/>
      <c r="CI89" s="992"/>
      <c r="CJ89" s="992"/>
      <c r="CK89" s="992"/>
      <c r="CL89" s="993"/>
      <c r="CM89" s="991"/>
      <c r="CN89" s="992"/>
      <c r="CO89" s="992"/>
      <c r="CP89" s="992"/>
      <c r="CQ89" s="993"/>
      <c r="CR89" s="991"/>
      <c r="CS89" s="992"/>
      <c r="CT89" s="992"/>
      <c r="CU89" s="992"/>
      <c r="CV89" s="993"/>
      <c r="CW89" s="991"/>
      <c r="CX89" s="992"/>
      <c r="CY89" s="992"/>
      <c r="CZ89" s="992"/>
      <c r="DA89" s="993"/>
      <c r="DB89" s="991"/>
      <c r="DC89" s="992"/>
      <c r="DD89" s="992"/>
      <c r="DE89" s="992"/>
      <c r="DF89" s="993"/>
      <c r="DG89" s="991"/>
      <c r="DH89" s="992"/>
      <c r="DI89" s="992"/>
      <c r="DJ89" s="992"/>
      <c r="DK89" s="993"/>
      <c r="DL89" s="991"/>
      <c r="DM89" s="992"/>
      <c r="DN89" s="992"/>
      <c r="DO89" s="992"/>
      <c r="DP89" s="993"/>
      <c r="DQ89" s="991"/>
      <c r="DR89" s="992"/>
      <c r="DS89" s="992"/>
      <c r="DT89" s="992"/>
      <c r="DU89" s="993"/>
      <c r="DV89" s="976"/>
      <c r="DW89" s="977"/>
      <c r="DX89" s="977"/>
      <c r="DY89" s="977"/>
      <c r="DZ89" s="978"/>
      <c r="EA89" s="235"/>
    </row>
    <row r="90" spans="1:131" s="236" customFormat="1" ht="26.25" hidden="1" customHeight="1" x14ac:dyDescent="0.15">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88"/>
      <c r="BT90" s="989"/>
      <c r="BU90" s="989"/>
      <c r="BV90" s="989"/>
      <c r="BW90" s="989"/>
      <c r="BX90" s="989"/>
      <c r="BY90" s="989"/>
      <c r="BZ90" s="989"/>
      <c r="CA90" s="989"/>
      <c r="CB90" s="989"/>
      <c r="CC90" s="989"/>
      <c r="CD90" s="989"/>
      <c r="CE90" s="989"/>
      <c r="CF90" s="989"/>
      <c r="CG90" s="990"/>
      <c r="CH90" s="991"/>
      <c r="CI90" s="992"/>
      <c r="CJ90" s="992"/>
      <c r="CK90" s="992"/>
      <c r="CL90" s="993"/>
      <c r="CM90" s="991"/>
      <c r="CN90" s="992"/>
      <c r="CO90" s="992"/>
      <c r="CP90" s="992"/>
      <c r="CQ90" s="993"/>
      <c r="CR90" s="991"/>
      <c r="CS90" s="992"/>
      <c r="CT90" s="992"/>
      <c r="CU90" s="992"/>
      <c r="CV90" s="993"/>
      <c r="CW90" s="991"/>
      <c r="CX90" s="992"/>
      <c r="CY90" s="992"/>
      <c r="CZ90" s="992"/>
      <c r="DA90" s="993"/>
      <c r="DB90" s="991"/>
      <c r="DC90" s="992"/>
      <c r="DD90" s="992"/>
      <c r="DE90" s="992"/>
      <c r="DF90" s="993"/>
      <c r="DG90" s="991"/>
      <c r="DH90" s="992"/>
      <c r="DI90" s="992"/>
      <c r="DJ90" s="992"/>
      <c r="DK90" s="993"/>
      <c r="DL90" s="991"/>
      <c r="DM90" s="992"/>
      <c r="DN90" s="992"/>
      <c r="DO90" s="992"/>
      <c r="DP90" s="993"/>
      <c r="DQ90" s="991"/>
      <c r="DR90" s="992"/>
      <c r="DS90" s="992"/>
      <c r="DT90" s="992"/>
      <c r="DU90" s="993"/>
      <c r="DV90" s="976"/>
      <c r="DW90" s="977"/>
      <c r="DX90" s="977"/>
      <c r="DY90" s="977"/>
      <c r="DZ90" s="978"/>
      <c r="EA90" s="235"/>
    </row>
    <row r="91" spans="1:131" s="236" customFormat="1" ht="26.25" hidden="1" customHeight="1" x14ac:dyDescent="0.15">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88"/>
      <c r="BT91" s="989"/>
      <c r="BU91" s="989"/>
      <c r="BV91" s="989"/>
      <c r="BW91" s="989"/>
      <c r="BX91" s="989"/>
      <c r="BY91" s="989"/>
      <c r="BZ91" s="989"/>
      <c r="CA91" s="989"/>
      <c r="CB91" s="989"/>
      <c r="CC91" s="989"/>
      <c r="CD91" s="989"/>
      <c r="CE91" s="989"/>
      <c r="CF91" s="989"/>
      <c r="CG91" s="990"/>
      <c r="CH91" s="991"/>
      <c r="CI91" s="992"/>
      <c r="CJ91" s="992"/>
      <c r="CK91" s="992"/>
      <c r="CL91" s="993"/>
      <c r="CM91" s="991"/>
      <c r="CN91" s="992"/>
      <c r="CO91" s="992"/>
      <c r="CP91" s="992"/>
      <c r="CQ91" s="993"/>
      <c r="CR91" s="991"/>
      <c r="CS91" s="992"/>
      <c r="CT91" s="992"/>
      <c r="CU91" s="992"/>
      <c r="CV91" s="993"/>
      <c r="CW91" s="991"/>
      <c r="CX91" s="992"/>
      <c r="CY91" s="992"/>
      <c r="CZ91" s="992"/>
      <c r="DA91" s="993"/>
      <c r="DB91" s="991"/>
      <c r="DC91" s="992"/>
      <c r="DD91" s="992"/>
      <c r="DE91" s="992"/>
      <c r="DF91" s="993"/>
      <c r="DG91" s="991"/>
      <c r="DH91" s="992"/>
      <c r="DI91" s="992"/>
      <c r="DJ91" s="992"/>
      <c r="DK91" s="993"/>
      <c r="DL91" s="991"/>
      <c r="DM91" s="992"/>
      <c r="DN91" s="992"/>
      <c r="DO91" s="992"/>
      <c r="DP91" s="993"/>
      <c r="DQ91" s="991"/>
      <c r="DR91" s="992"/>
      <c r="DS91" s="992"/>
      <c r="DT91" s="992"/>
      <c r="DU91" s="993"/>
      <c r="DV91" s="976"/>
      <c r="DW91" s="977"/>
      <c r="DX91" s="977"/>
      <c r="DY91" s="977"/>
      <c r="DZ91" s="978"/>
      <c r="EA91" s="235"/>
    </row>
    <row r="92" spans="1:131" s="236" customFormat="1" ht="26.25" hidden="1" customHeight="1" x14ac:dyDescent="0.15">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88"/>
      <c r="BT92" s="989"/>
      <c r="BU92" s="989"/>
      <c r="BV92" s="989"/>
      <c r="BW92" s="989"/>
      <c r="BX92" s="989"/>
      <c r="BY92" s="989"/>
      <c r="BZ92" s="989"/>
      <c r="CA92" s="989"/>
      <c r="CB92" s="989"/>
      <c r="CC92" s="989"/>
      <c r="CD92" s="989"/>
      <c r="CE92" s="989"/>
      <c r="CF92" s="989"/>
      <c r="CG92" s="990"/>
      <c r="CH92" s="991"/>
      <c r="CI92" s="992"/>
      <c r="CJ92" s="992"/>
      <c r="CK92" s="992"/>
      <c r="CL92" s="993"/>
      <c r="CM92" s="991"/>
      <c r="CN92" s="992"/>
      <c r="CO92" s="992"/>
      <c r="CP92" s="992"/>
      <c r="CQ92" s="993"/>
      <c r="CR92" s="991"/>
      <c r="CS92" s="992"/>
      <c r="CT92" s="992"/>
      <c r="CU92" s="992"/>
      <c r="CV92" s="993"/>
      <c r="CW92" s="991"/>
      <c r="CX92" s="992"/>
      <c r="CY92" s="992"/>
      <c r="CZ92" s="992"/>
      <c r="DA92" s="993"/>
      <c r="DB92" s="991"/>
      <c r="DC92" s="992"/>
      <c r="DD92" s="992"/>
      <c r="DE92" s="992"/>
      <c r="DF92" s="993"/>
      <c r="DG92" s="991"/>
      <c r="DH92" s="992"/>
      <c r="DI92" s="992"/>
      <c r="DJ92" s="992"/>
      <c r="DK92" s="993"/>
      <c r="DL92" s="991"/>
      <c r="DM92" s="992"/>
      <c r="DN92" s="992"/>
      <c r="DO92" s="992"/>
      <c r="DP92" s="993"/>
      <c r="DQ92" s="991"/>
      <c r="DR92" s="992"/>
      <c r="DS92" s="992"/>
      <c r="DT92" s="992"/>
      <c r="DU92" s="993"/>
      <c r="DV92" s="976"/>
      <c r="DW92" s="977"/>
      <c r="DX92" s="977"/>
      <c r="DY92" s="977"/>
      <c r="DZ92" s="978"/>
      <c r="EA92" s="235"/>
    </row>
    <row r="93" spans="1:131" s="236" customFormat="1" ht="26.25" hidden="1" customHeight="1" x14ac:dyDescent="0.15">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88"/>
      <c r="BT93" s="989"/>
      <c r="BU93" s="989"/>
      <c r="BV93" s="989"/>
      <c r="BW93" s="989"/>
      <c r="BX93" s="989"/>
      <c r="BY93" s="989"/>
      <c r="BZ93" s="989"/>
      <c r="CA93" s="989"/>
      <c r="CB93" s="989"/>
      <c r="CC93" s="989"/>
      <c r="CD93" s="989"/>
      <c r="CE93" s="989"/>
      <c r="CF93" s="989"/>
      <c r="CG93" s="990"/>
      <c r="CH93" s="991"/>
      <c r="CI93" s="992"/>
      <c r="CJ93" s="992"/>
      <c r="CK93" s="992"/>
      <c r="CL93" s="993"/>
      <c r="CM93" s="991"/>
      <c r="CN93" s="992"/>
      <c r="CO93" s="992"/>
      <c r="CP93" s="992"/>
      <c r="CQ93" s="993"/>
      <c r="CR93" s="991"/>
      <c r="CS93" s="992"/>
      <c r="CT93" s="992"/>
      <c r="CU93" s="992"/>
      <c r="CV93" s="993"/>
      <c r="CW93" s="991"/>
      <c r="CX93" s="992"/>
      <c r="CY93" s="992"/>
      <c r="CZ93" s="992"/>
      <c r="DA93" s="993"/>
      <c r="DB93" s="991"/>
      <c r="DC93" s="992"/>
      <c r="DD93" s="992"/>
      <c r="DE93" s="992"/>
      <c r="DF93" s="993"/>
      <c r="DG93" s="991"/>
      <c r="DH93" s="992"/>
      <c r="DI93" s="992"/>
      <c r="DJ93" s="992"/>
      <c r="DK93" s="993"/>
      <c r="DL93" s="991"/>
      <c r="DM93" s="992"/>
      <c r="DN93" s="992"/>
      <c r="DO93" s="992"/>
      <c r="DP93" s="993"/>
      <c r="DQ93" s="991"/>
      <c r="DR93" s="992"/>
      <c r="DS93" s="992"/>
      <c r="DT93" s="992"/>
      <c r="DU93" s="993"/>
      <c r="DV93" s="976"/>
      <c r="DW93" s="977"/>
      <c r="DX93" s="977"/>
      <c r="DY93" s="977"/>
      <c r="DZ93" s="978"/>
      <c r="EA93" s="235"/>
    </row>
    <row r="94" spans="1:131" s="236" customFormat="1" ht="26.25" hidden="1" customHeight="1" x14ac:dyDescent="0.15">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88"/>
      <c r="BT94" s="989"/>
      <c r="BU94" s="989"/>
      <c r="BV94" s="989"/>
      <c r="BW94" s="989"/>
      <c r="BX94" s="989"/>
      <c r="BY94" s="989"/>
      <c r="BZ94" s="989"/>
      <c r="CA94" s="989"/>
      <c r="CB94" s="989"/>
      <c r="CC94" s="989"/>
      <c r="CD94" s="989"/>
      <c r="CE94" s="989"/>
      <c r="CF94" s="989"/>
      <c r="CG94" s="990"/>
      <c r="CH94" s="991"/>
      <c r="CI94" s="992"/>
      <c r="CJ94" s="992"/>
      <c r="CK94" s="992"/>
      <c r="CL94" s="993"/>
      <c r="CM94" s="991"/>
      <c r="CN94" s="992"/>
      <c r="CO94" s="992"/>
      <c r="CP94" s="992"/>
      <c r="CQ94" s="993"/>
      <c r="CR94" s="991"/>
      <c r="CS94" s="992"/>
      <c r="CT94" s="992"/>
      <c r="CU94" s="992"/>
      <c r="CV94" s="993"/>
      <c r="CW94" s="991"/>
      <c r="CX94" s="992"/>
      <c r="CY94" s="992"/>
      <c r="CZ94" s="992"/>
      <c r="DA94" s="993"/>
      <c r="DB94" s="991"/>
      <c r="DC94" s="992"/>
      <c r="DD94" s="992"/>
      <c r="DE94" s="992"/>
      <c r="DF94" s="993"/>
      <c r="DG94" s="991"/>
      <c r="DH94" s="992"/>
      <c r="DI94" s="992"/>
      <c r="DJ94" s="992"/>
      <c r="DK94" s="993"/>
      <c r="DL94" s="991"/>
      <c r="DM94" s="992"/>
      <c r="DN94" s="992"/>
      <c r="DO94" s="992"/>
      <c r="DP94" s="993"/>
      <c r="DQ94" s="991"/>
      <c r="DR94" s="992"/>
      <c r="DS94" s="992"/>
      <c r="DT94" s="992"/>
      <c r="DU94" s="993"/>
      <c r="DV94" s="976"/>
      <c r="DW94" s="977"/>
      <c r="DX94" s="977"/>
      <c r="DY94" s="977"/>
      <c r="DZ94" s="978"/>
      <c r="EA94" s="235"/>
    </row>
    <row r="95" spans="1:131" s="236" customFormat="1" ht="26.25" hidden="1" customHeight="1" x14ac:dyDescent="0.15">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88"/>
      <c r="BT95" s="989"/>
      <c r="BU95" s="989"/>
      <c r="BV95" s="989"/>
      <c r="BW95" s="989"/>
      <c r="BX95" s="989"/>
      <c r="BY95" s="989"/>
      <c r="BZ95" s="989"/>
      <c r="CA95" s="989"/>
      <c r="CB95" s="989"/>
      <c r="CC95" s="989"/>
      <c r="CD95" s="989"/>
      <c r="CE95" s="989"/>
      <c r="CF95" s="989"/>
      <c r="CG95" s="990"/>
      <c r="CH95" s="991"/>
      <c r="CI95" s="992"/>
      <c r="CJ95" s="992"/>
      <c r="CK95" s="992"/>
      <c r="CL95" s="993"/>
      <c r="CM95" s="991"/>
      <c r="CN95" s="992"/>
      <c r="CO95" s="992"/>
      <c r="CP95" s="992"/>
      <c r="CQ95" s="993"/>
      <c r="CR95" s="991"/>
      <c r="CS95" s="992"/>
      <c r="CT95" s="992"/>
      <c r="CU95" s="992"/>
      <c r="CV95" s="993"/>
      <c r="CW95" s="991"/>
      <c r="CX95" s="992"/>
      <c r="CY95" s="992"/>
      <c r="CZ95" s="992"/>
      <c r="DA95" s="993"/>
      <c r="DB95" s="991"/>
      <c r="DC95" s="992"/>
      <c r="DD95" s="992"/>
      <c r="DE95" s="992"/>
      <c r="DF95" s="993"/>
      <c r="DG95" s="991"/>
      <c r="DH95" s="992"/>
      <c r="DI95" s="992"/>
      <c r="DJ95" s="992"/>
      <c r="DK95" s="993"/>
      <c r="DL95" s="991"/>
      <c r="DM95" s="992"/>
      <c r="DN95" s="992"/>
      <c r="DO95" s="992"/>
      <c r="DP95" s="993"/>
      <c r="DQ95" s="991"/>
      <c r="DR95" s="992"/>
      <c r="DS95" s="992"/>
      <c r="DT95" s="992"/>
      <c r="DU95" s="993"/>
      <c r="DV95" s="976"/>
      <c r="DW95" s="977"/>
      <c r="DX95" s="977"/>
      <c r="DY95" s="977"/>
      <c r="DZ95" s="978"/>
      <c r="EA95" s="235"/>
    </row>
    <row r="96" spans="1:131" s="236" customFormat="1" ht="26.25" hidden="1" customHeight="1" x14ac:dyDescent="0.15">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88"/>
      <c r="BT96" s="989"/>
      <c r="BU96" s="989"/>
      <c r="BV96" s="989"/>
      <c r="BW96" s="989"/>
      <c r="BX96" s="989"/>
      <c r="BY96" s="989"/>
      <c r="BZ96" s="989"/>
      <c r="CA96" s="989"/>
      <c r="CB96" s="989"/>
      <c r="CC96" s="989"/>
      <c r="CD96" s="989"/>
      <c r="CE96" s="989"/>
      <c r="CF96" s="989"/>
      <c r="CG96" s="990"/>
      <c r="CH96" s="991"/>
      <c r="CI96" s="992"/>
      <c r="CJ96" s="992"/>
      <c r="CK96" s="992"/>
      <c r="CL96" s="993"/>
      <c r="CM96" s="991"/>
      <c r="CN96" s="992"/>
      <c r="CO96" s="992"/>
      <c r="CP96" s="992"/>
      <c r="CQ96" s="993"/>
      <c r="CR96" s="991"/>
      <c r="CS96" s="992"/>
      <c r="CT96" s="992"/>
      <c r="CU96" s="992"/>
      <c r="CV96" s="993"/>
      <c r="CW96" s="991"/>
      <c r="CX96" s="992"/>
      <c r="CY96" s="992"/>
      <c r="CZ96" s="992"/>
      <c r="DA96" s="993"/>
      <c r="DB96" s="991"/>
      <c r="DC96" s="992"/>
      <c r="DD96" s="992"/>
      <c r="DE96" s="992"/>
      <c r="DF96" s="993"/>
      <c r="DG96" s="991"/>
      <c r="DH96" s="992"/>
      <c r="DI96" s="992"/>
      <c r="DJ96" s="992"/>
      <c r="DK96" s="993"/>
      <c r="DL96" s="991"/>
      <c r="DM96" s="992"/>
      <c r="DN96" s="992"/>
      <c r="DO96" s="992"/>
      <c r="DP96" s="993"/>
      <c r="DQ96" s="991"/>
      <c r="DR96" s="992"/>
      <c r="DS96" s="992"/>
      <c r="DT96" s="992"/>
      <c r="DU96" s="993"/>
      <c r="DV96" s="976"/>
      <c r="DW96" s="977"/>
      <c r="DX96" s="977"/>
      <c r="DY96" s="977"/>
      <c r="DZ96" s="978"/>
      <c r="EA96" s="235"/>
    </row>
    <row r="97" spans="1:131" s="236" customFormat="1" ht="26.25" hidden="1" customHeight="1" x14ac:dyDescent="0.15">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88"/>
      <c r="BT97" s="989"/>
      <c r="BU97" s="989"/>
      <c r="BV97" s="989"/>
      <c r="BW97" s="989"/>
      <c r="BX97" s="989"/>
      <c r="BY97" s="989"/>
      <c r="BZ97" s="989"/>
      <c r="CA97" s="989"/>
      <c r="CB97" s="989"/>
      <c r="CC97" s="989"/>
      <c r="CD97" s="989"/>
      <c r="CE97" s="989"/>
      <c r="CF97" s="989"/>
      <c r="CG97" s="990"/>
      <c r="CH97" s="991"/>
      <c r="CI97" s="992"/>
      <c r="CJ97" s="992"/>
      <c r="CK97" s="992"/>
      <c r="CL97" s="993"/>
      <c r="CM97" s="991"/>
      <c r="CN97" s="992"/>
      <c r="CO97" s="992"/>
      <c r="CP97" s="992"/>
      <c r="CQ97" s="993"/>
      <c r="CR97" s="991"/>
      <c r="CS97" s="992"/>
      <c r="CT97" s="992"/>
      <c r="CU97" s="992"/>
      <c r="CV97" s="993"/>
      <c r="CW97" s="991"/>
      <c r="CX97" s="992"/>
      <c r="CY97" s="992"/>
      <c r="CZ97" s="992"/>
      <c r="DA97" s="993"/>
      <c r="DB97" s="991"/>
      <c r="DC97" s="992"/>
      <c r="DD97" s="992"/>
      <c r="DE97" s="992"/>
      <c r="DF97" s="993"/>
      <c r="DG97" s="991"/>
      <c r="DH97" s="992"/>
      <c r="DI97" s="992"/>
      <c r="DJ97" s="992"/>
      <c r="DK97" s="993"/>
      <c r="DL97" s="991"/>
      <c r="DM97" s="992"/>
      <c r="DN97" s="992"/>
      <c r="DO97" s="992"/>
      <c r="DP97" s="993"/>
      <c r="DQ97" s="991"/>
      <c r="DR97" s="992"/>
      <c r="DS97" s="992"/>
      <c r="DT97" s="992"/>
      <c r="DU97" s="993"/>
      <c r="DV97" s="976"/>
      <c r="DW97" s="977"/>
      <c r="DX97" s="977"/>
      <c r="DY97" s="977"/>
      <c r="DZ97" s="978"/>
      <c r="EA97" s="235"/>
    </row>
    <row r="98" spans="1:131" s="236" customFormat="1" ht="26.25" hidden="1" customHeight="1" x14ac:dyDescent="0.15">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88"/>
      <c r="BT98" s="989"/>
      <c r="BU98" s="989"/>
      <c r="BV98" s="989"/>
      <c r="BW98" s="989"/>
      <c r="BX98" s="989"/>
      <c r="BY98" s="989"/>
      <c r="BZ98" s="989"/>
      <c r="CA98" s="989"/>
      <c r="CB98" s="989"/>
      <c r="CC98" s="989"/>
      <c r="CD98" s="989"/>
      <c r="CE98" s="989"/>
      <c r="CF98" s="989"/>
      <c r="CG98" s="990"/>
      <c r="CH98" s="991"/>
      <c r="CI98" s="992"/>
      <c r="CJ98" s="992"/>
      <c r="CK98" s="992"/>
      <c r="CL98" s="993"/>
      <c r="CM98" s="991"/>
      <c r="CN98" s="992"/>
      <c r="CO98" s="992"/>
      <c r="CP98" s="992"/>
      <c r="CQ98" s="993"/>
      <c r="CR98" s="991"/>
      <c r="CS98" s="992"/>
      <c r="CT98" s="992"/>
      <c r="CU98" s="992"/>
      <c r="CV98" s="993"/>
      <c r="CW98" s="991"/>
      <c r="CX98" s="992"/>
      <c r="CY98" s="992"/>
      <c r="CZ98" s="992"/>
      <c r="DA98" s="993"/>
      <c r="DB98" s="991"/>
      <c r="DC98" s="992"/>
      <c r="DD98" s="992"/>
      <c r="DE98" s="992"/>
      <c r="DF98" s="993"/>
      <c r="DG98" s="991"/>
      <c r="DH98" s="992"/>
      <c r="DI98" s="992"/>
      <c r="DJ98" s="992"/>
      <c r="DK98" s="993"/>
      <c r="DL98" s="991"/>
      <c r="DM98" s="992"/>
      <c r="DN98" s="992"/>
      <c r="DO98" s="992"/>
      <c r="DP98" s="993"/>
      <c r="DQ98" s="991"/>
      <c r="DR98" s="992"/>
      <c r="DS98" s="992"/>
      <c r="DT98" s="992"/>
      <c r="DU98" s="993"/>
      <c r="DV98" s="976"/>
      <c r="DW98" s="977"/>
      <c r="DX98" s="977"/>
      <c r="DY98" s="977"/>
      <c r="DZ98" s="978"/>
      <c r="EA98" s="235"/>
    </row>
    <row r="99" spans="1:131" s="236" customFormat="1" ht="26.25" hidden="1" customHeight="1" x14ac:dyDescent="0.15">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88"/>
      <c r="BT99" s="989"/>
      <c r="BU99" s="989"/>
      <c r="BV99" s="989"/>
      <c r="BW99" s="989"/>
      <c r="BX99" s="989"/>
      <c r="BY99" s="989"/>
      <c r="BZ99" s="989"/>
      <c r="CA99" s="989"/>
      <c r="CB99" s="989"/>
      <c r="CC99" s="989"/>
      <c r="CD99" s="989"/>
      <c r="CE99" s="989"/>
      <c r="CF99" s="989"/>
      <c r="CG99" s="990"/>
      <c r="CH99" s="991"/>
      <c r="CI99" s="992"/>
      <c r="CJ99" s="992"/>
      <c r="CK99" s="992"/>
      <c r="CL99" s="993"/>
      <c r="CM99" s="991"/>
      <c r="CN99" s="992"/>
      <c r="CO99" s="992"/>
      <c r="CP99" s="992"/>
      <c r="CQ99" s="993"/>
      <c r="CR99" s="991"/>
      <c r="CS99" s="992"/>
      <c r="CT99" s="992"/>
      <c r="CU99" s="992"/>
      <c r="CV99" s="993"/>
      <c r="CW99" s="991"/>
      <c r="CX99" s="992"/>
      <c r="CY99" s="992"/>
      <c r="CZ99" s="992"/>
      <c r="DA99" s="993"/>
      <c r="DB99" s="991"/>
      <c r="DC99" s="992"/>
      <c r="DD99" s="992"/>
      <c r="DE99" s="992"/>
      <c r="DF99" s="993"/>
      <c r="DG99" s="991"/>
      <c r="DH99" s="992"/>
      <c r="DI99" s="992"/>
      <c r="DJ99" s="992"/>
      <c r="DK99" s="993"/>
      <c r="DL99" s="991"/>
      <c r="DM99" s="992"/>
      <c r="DN99" s="992"/>
      <c r="DO99" s="992"/>
      <c r="DP99" s="993"/>
      <c r="DQ99" s="991"/>
      <c r="DR99" s="992"/>
      <c r="DS99" s="992"/>
      <c r="DT99" s="992"/>
      <c r="DU99" s="993"/>
      <c r="DV99" s="976"/>
      <c r="DW99" s="977"/>
      <c r="DX99" s="977"/>
      <c r="DY99" s="977"/>
      <c r="DZ99" s="978"/>
      <c r="EA99" s="235"/>
    </row>
    <row r="100" spans="1:131" s="236" customFormat="1" ht="26.25" hidden="1" customHeight="1" x14ac:dyDescent="0.15">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88"/>
      <c r="BT100" s="989"/>
      <c r="BU100" s="989"/>
      <c r="BV100" s="989"/>
      <c r="BW100" s="989"/>
      <c r="BX100" s="989"/>
      <c r="BY100" s="989"/>
      <c r="BZ100" s="989"/>
      <c r="CA100" s="989"/>
      <c r="CB100" s="989"/>
      <c r="CC100" s="989"/>
      <c r="CD100" s="989"/>
      <c r="CE100" s="989"/>
      <c r="CF100" s="989"/>
      <c r="CG100" s="990"/>
      <c r="CH100" s="991"/>
      <c r="CI100" s="992"/>
      <c r="CJ100" s="992"/>
      <c r="CK100" s="992"/>
      <c r="CL100" s="993"/>
      <c r="CM100" s="991"/>
      <c r="CN100" s="992"/>
      <c r="CO100" s="992"/>
      <c r="CP100" s="992"/>
      <c r="CQ100" s="993"/>
      <c r="CR100" s="991"/>
      <c r="CS100" s="992"/>
      <c r="CT100" s="992"/>
      <c r="CU100" s="992"/>
      <c r="CV100" s="993"/>
      <c r="CW100" s="991"/>
      <c r="CX100" s="992"/>
      <c r="CY100" s="992"/>
      <c r="CZ100" s="992"/>
      <c r="DA100" s="993"/>
      <c r="DB100" s="991"/>
      <c r="DC100" s="992"/>
      <c r="DD100" s="992"/>
      <c r="DE100" s="992"/>
      <c r="DF100" s="993"/>
      <c r="DG100" s="991"/>
      <c r="DH100" s="992"/>
      <c r="DI100" s="992"/>
      <c r="DJ100" s="992"/>
      <c r="DK100" s="993"/>
      <c r="DL100" s="991"/>
      <c r="DM100" s="992"/>
      <c r="DN100" s="992"/>
      <c r="DO100" s="992"/>
      <c r="DP100" s="993"/>
      <c r="DQ100" s="991"/>
      <c r="DR100" s="992"/>
      <c r="DS100" s="992"/>
      <c r="DT100" s="992"/>
      <c r="DU100" s="993"/>
      <c r="DV100" s="976"/>
      <c r="DW100" s="977"/>
      <c r="DX100" s="977"/>
      <c r="DY100" s="977"/>
      <c r="DZ100" s="978"/>
      <c r="EA100" s="235"/>
    </row>
    <row r="101" spans="1:131" s="236" customFormat="1" ht="26.25" hidden="1" customHeight="1" x14ac:dyDescent="0.15">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88"/>
      <c r="BT101" s="989"/>
      <c r="BU101" s="989"/>
      <c r="BV101" s="989"/>
      <c r="BW101" s="989"/>
      <c r="BX101" s="989"/>
      <c r="BY101" s="989"/>
      <c r="BZ101" s="989"/>
      <c r="CA101" s="989"/>
      <c r="CB101" s="989"/>
      <c r="CC101" s="989"/>
      <c r="CD101" s="989"/>
      <c r="CE101" s="989"/>
      <c r="CF101" s="989"/>
      <c r="CG101" s="990"/>
      <c r="CH101" s="991"/>
      <c r="CI101" s="992"/>
      <c r="CJ101" s="992"/>
      <c r="CK101" s="992"/>
      <c r="CL101" s="993"/>
      <c r="CM101" s="991"/>
      <c r="CN101" s="992"/>
      <c r="CO101" s="992"/>
      <c r="CP101" s="992"/>
      <c r="CQ101" s="993"/>
      <c r="CR101" s="991"/>
      <c r="CS101" s="992"/>
      <c r="CT101" s="992"/>
      <c r="CU101" s="992"/>
      <c r="CV101" s="993"/>
      <c r="CW101" s="991"/>
      <c r="CX101" s="992"/>
      <c r="CY101" s="992"/>
      <c r="CZ101" s="992"/>
      <c r="DA101" s="993"/>
      <c r="DB101" s="991"/>
      <c r="DC101" s="992"/>
      <c r="DD101" s="992"/>
      <c r="DE101" s="992"/>
      <c r="DF101" s="993"/>
      <c r="DG101" s="991"/>
      <c r="DH101" s="992"/>
      <c r="DI101" s="992"/>
      <c r="DJ101" s="992"/>
      <c r="DK101" s="993"/>
      <c r="DL101" s="991"/>
      <c r="DM101" s="992"/>
      <c r="DN101" s="992"/>
      <c r="DO101" s="992"/>
      <c r="DP101" s="993"/>
      <c r="DQ101" s="991"/>
      <c r="DR101" s="992"/>
      <c r="DS101" s="992"/>
      <c r="DT101" s="992"/>
      <c r="DU101" s="993"/>
      <c r="DV101" s="976"/>
      <c r="DW101" s="977"/>
      <c r="DX101" s="977"/>
      <c r="DY101" s="977"/>
      <c r="DZ101" s="978"/>
      <c r="EA101" s="235"/>
    </row>
    <row r="102" spans="1:131" s="236" customFormat="1" ht="26.25" customHeight="1" thickBot="1" x14ac:dyDescent="0.2">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375</v>
      </c>
      <c r="BR102" s="979" t="s">
        <v>409</v>
      </c>
      <c r="BS102" s="980"/>
      <c r="BT102" s="980"/>
      <c r="BU102" s="980"/>
      <c r="BV102" s="980"/>
      <c r="BW102" s="980"/>
      <c r="BX102" s="980"/>
      <c r="BY102" s="980"/>
      <c r="BZ102" s="980"/>
      <c r="CA102" s="980"/>
      <c r="CB102" s="980"/>
      <c r="CC102" s="980"/>
      <c r="CD102" s="980"/>
      <c r="CE102" s="980"/>
      <c r="CF102" s="980"/>
      <c r="CG102" s="981"/>
      <c r="CH102" s="982"/>
      <c r="CI102" s="983"/>
      <c r="CJ102" s="983"/>
      <c r="CK102" s="983"/>
      <c r="CL102" s="984"/>
      <c r="CM102" s="982"/>
      <c r="CN102" s="983"/>
      <c r="CO102" s="983"/>
      <c r="CP102" s="983"/>
      <c r="CQ102" s="984"/>
      <c r="CR102" s="985">
        <v>9494</v>
      </c>
      <c r="CS102" s="986"/>
      <c r="CT102" s="986"/>
      <c r="CU102" s="986"/>
      <c r="CV102" s="987"/>
      <c r="CW102" s="985">
        <v>431</v>
      </c>
      <c r="CX102" s="986"/>
      <c r="CY102" s="986"/>
      <c r="CZ102" s="986"/>
      <c r="DA102" s="987"/>
      <c r="DB102" s="985">
        <v>9562</v>
      </c>
      <c r="DC102" s="986"/>
      <c r="DD102" s="986"/>
      <c r="DE102" s="986"/>
      <c r="DF102" s="987"/>
      <c r="DG102" s="985">
        <v>0</v>
      </c>
      <c r="DH102" s="986"/>
      <c r="DI102" s="986"/>
      <c r="DJ102" s="986"/>
      <c r="DK102" s="987"/>
      <c r="DL102" s="985">
        <v>7</v>
      </c>
      <c r="DM102" s="986"/>
      <c r="DN102" s="986"/>
      <c r="DO102" s="986"/>
      <c r="DP102" s="987"/>
      <c r="DQ102" s="985">
        <v>7</v>
      </c>
      <c r="DR102" s="986"/>
      <c r="DS102" s="986"/>
      <c r="DT102" s="986"/>
      <c r="DU102" s="987"/>
      <c r="DV102" s="968"/>
      <c r="DW102" s="969"/>
      <c r="DX102" s="969"/>
      <c r="DY102" s="969"/>
      <c r="DZ102" s="970"/>
      <c r="EA102" s="235"/>
    </row>
    <row r="103" spans="1:131" s="236" customFormat="1" ht="26.25" customHeight="1" x14ac:dyDescent="0.15">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71" t="s">
        <v>410</v>
      </c>
      <c r="BR103" s="971"/>
      <c r="BS103" s="971"/>
      <c r="BT103" s="971"/>
      <c r="BU103" s="971"/>
      <c r="BV103" s="971"/>
      <c r="BW103" s="971"/>
      <c r="BX103" s="971"/>
      <c r="BY103" s="971"/>
      <c r="BZ103" s="971"/>
      <c r="CA103" s="971"/>
      <c r="CB103" s="971"/>
      <c r="CC103" s="971"/>
      <c r="CD103" s="971"/>
      <c r="CE103" s="971"/>
      <c r="CF103" s="971"/>
      <c r="CG103" s="971"/>
      <c r="CH103" s="971"/>
      <c r="CI103" s="971"/>
      <c r="CJ103" s="971"/>
      <c r="CK103" s="971"/>
      <c r="CL103" s="971"/>
      <c r="CM103" s="971"/>
      <c r="CN103" s="971"/>
      <c r="CO103" s="971"/>
      <c r="CP103" s="971"/>
      <c r="CQ103" s="971"/>
      <c r="CR103" s="971"/>
      <c r="CS103" s="971"/>
      <c r="CT103" s="971"/>
      <c r="CU103" s="971"/>
      <c r="CV103" s="971"/>
      <c r="CW103" s="971"/>
      <c r="CX103" s="971"/>
      <c r="CY103" s="971"/>
      <c r="CZ103" s="971"/>
      <c r="DA103" s="971"/>
      <c r="DB103" s="971"/>
      <c r="DC103" s="971"/>
      <c r="DD103" s="971"/>
      <c r="DE103" s="971"/>
      <c r="DF103" s="971"/>
      <c r="DG103" s="971"/>
      <c r="DH103" s="971"/>
      <c r="DI103" s="971"/>
      <c r="DJ103" s="971"/>
      <c r="DK103" s="971"/>
      <c r="DL103" s="971"/>
      <c r="DM103" s="971"/>
      <c r="DN103" s="971"/>
      <c r="DO103" s="971"/>
      <c r="DP103" s="971"/>
      <c r="DQ103" s="971"/>
      <c r="DR103" s="971"/>
      <c r="DS103" s="971"/>
      <c r="DT103" s="971"/>
      <c r="DU103" s="971"/>
      <c r="DV103" s="971"/>
      <c r="DW103" s="971"/>
      <c r="DX103" s="971"/>
      <c r="DY103" s="971"/>
      <c r="DZ103" s="971"/>
      <c r="EA103" s="235"/>
    </row>
    <row r="104" spans="1:131" s="236" customFormat="1" ht="26.25" customHeight="1" x14ac:dyDescent="0.15">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72" t="s">
        <v>411</v>
      </c>
      <c r="BR104" s="972"/>
      <c r="BS104" s="972"/>
      <c r="BT104" s="972"/>
      <c r="BU104" s="972"/>
      <c r="BV104" s="972"/>
      <c r="BW104" s="972"/>
      <c r="BX104" s="972"/>
      <c r="BY104" s="972"/>
      <c r="BZ104" s="972"/>
      <c r="CA104" s="972"/>
      <c r="CB104" s="972"/>
      <c r="CC104" s="972"/>
      <c r="CD104" s="972"/>
      <c r="CE104" s="972"/>
      <c r="CF104" s="972"/>
      <c r="CG104" s="972"/>
      <c r="CH104" s="972"/>
      <c r="CI104" s="972"/>
      <c r="CJ104" s="972"/>
      <c r="CK104" s="972"/>
      <c r="CL104" s="972"/>
      <c r="CM104" s="972"/>
      <c r="CN104" s="972"/>
      <c r="CO104" s="972"/>
      <c r="CP104" s="972"/>
      <c r="CQ104" s="972"/>
      <c r="CR104" s="972"/>
      <c r="CS104" s="972"/>
      <c r="CT104" s="972"/>
      <c r="CU104" s="972"/>
      <c r="CV104" s="972"/>
      <c r="CW104" s="972"/>
      <c r="CX104" s="972"/>
      <c r="CY104" s="972"/>
      <c r="CZ104" s="972"/>
      <c r="DA104" s="972"/>
      <c r="DB104" s="972"/>
      <c r="DC104" s="972"/>
      <c r="DD104" s="972"/>
      <c r="DE104" s="972"/>
      <c r="DF104" s="972"/>
      <c r="DG104" s="972"/>
      <c r="DH104" s="972"/>
      <c r="DI104" s="972"/>
      <c r="DJ104" s="972"/>
      <c r="DK104" s="972"/>
      <c r="DL104" s="972"/>
      <c r="DM104" s="972"/>
      <c r="DN104" s="972"/>
      <c r="DO104" s="972"/>
      <c r="DP104" s="972"/>
      <c r="DQ104" s="972"/>
      <c r="DR104" s="972"/>
      <c r="DS104" s="972"/>
      <c r="DT104" s="972"/>
      <c r="DU104" s="972"/>
      <c r="DV104" s="972"/>
      <c r="DW104" s="972"/>
      <c r="DX104" s="972"/>
      <c r="DY104" s="972"/>
      <c r="DZ104" s="972"/>
      <c r="EA104" s="235"/>
    </row>
    <row r="105" spans="1:131" s="236" customFormat="1" ht="11.25" customHeight="1" x14ac:dyDescent="0.15">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15">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
      <c r="A107" s="264" t="s">
        <v>412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413</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15">
      <c r="A108" s="973" t="s">
        <v>414</v>
      </c>
      <c r="B108" s="974"/>
      <c r="C108" s="974"/>
      <c r="D108" s="974"/>
      <c r="E108" s="974"/>
      <c r="F108" s="974"/>
      <c r="G108" s="974"/>
      <c r="H108" s="974"/>
      <c r="I108" s="974"/>
      <c r="J108" s="974"/>
      <c r="K108" s="974"/>
      <c r="L108" s="974"/>
      <c r="M108" s="974"/>
      <c r="N108" s="974"/>
      <c r="O108" s="974"/>
      <c r="P108" s="974"/>
      <c r="Q108" s="974"/>
      <c r="R108" s="974"/>
      <c r="S108" s="974"/>
      <c r="T108" s="974"/>
      <c r="U108" s="974"/>
      <c r="V108" s="974"/>
      <c r="W108" s="974"/>
      <c r="X108" s="974"/>
      <c r="Y108" s="974"/>
      <c r="Z108" s="974"/>
      <c r="AA108" s="974"/>
      <c r="AB108" s="974"/>
      <c r="AC108" s="974"/>
      <c r="AD108" s="974"/>
      <c r="AE108" s="974"/>
      <c r="AF108" s="974"/>
      <c r="AG108" s="974"/>
      <c r="AH108" s="974"/>
      <c r="AI108" s="974"/>
      <c r="AJ108" s="974"/>
      <c r="AK108" s="974"/>
      <c r="AL108" s="974"/>
      <c r="AM108" s="974"/>
      <c r="AN108" s="974"/>
      <c r="AO108" s="974"/>
      <c r="AP108" s="974"/>
      <c r="AQ108" s="974"/>
      <c r="AR108" s="974"/>
      <c r="AS108" s="974"/>
      <c r="AT108" s="975"/>
      <c r="AU108" s="973" t="s">
        <v>415</v>
      </c>
      <c r="AV108" s="974"/>
      <c r="AW108" s="974"/>
      <c r="AX108" s="974"/>
      <c r="AY108" s="974"/>
      <c r="AZ108" s="974"/>
      <c r="BA108" s="974"/>
      <c r="BB108" s="974"/>
      <c r="BC108" s="974"/>
      <c r="BD108" s="974"/>
      <c r="BE108" s="974"/>
      <c r="BF108" s="974"/>
      <c r="BG108" s="974"/>
      <c r="BH108" s="974"/>
      <c r="BI108" s="974"/>
      <c r="BJ108" s="974"/>
      <c r="BK108" s="974"/>
      <c r="BL108" s="974"/>
      <c r="BM108" s="974"/>
      <c r="BN108" s="974"/>
      <c r="BO108" s="974"/>
      <c r="BP108" s="974"/>
      <c r="BQ108" s="974"/>
      <c r="BR108" s="974"/>
      <c r="BS108" s="974"/>
      <c r="BT108" s="974"/>
      <c r="BU108" s="974"/>
      <c r="BV108" s="974"/>
      <c r="BW108" s="974"/>
      <c r="BX108" s="974"/>
      <c r="BY108" s="974"/>
      <c r="BZ108" s="974"/>
      <c r="CA108" s="974"/>
      <c r="CB108" s="974"/>
      <c r="CC108" s="974"/>
      <c r="CD108" s="974"/>
      <c r="CE108" s="974"/>
      <c r="CF108" s="974"/>
      <c r="CG108" s="974"/>
      <c r="CH108" s="974"/>
      <c r="CI108" s="974"/>
      <c r="CJ108" s="974"/>
      <c r="CK108" s="974"/>
      <c r="CL108" s="974"/>
      <c r="CM108" s="974"/>
      <c r="CN108" s="974"/>
      <c r="CO108" s="974"/>
      <c r="CP108" s="974"/>
      <c r="CQ108" s="974"/>
      <c r="CR108" s="974"/>
      <c r="CS108" s="974"/>
      <c r="CT108" s="974"/>
      <c r="CU108" s="974"/>
      <c r="CV108" s="974"/>
      <c r="CW108" s="974"/>
      <c r="CX108" s="974"/>
      <c r="CY108" s="974"/>
      <c r="CZ108" s="974"/>
      <c r="DA108" s="974"/>
      <c r="DB108" s="974"/>
      <c r="DC108" s="974"/>
      <c r="DD108" s="974"/>
      <c r="DE108" s="974"/>
      <c r="DF108" s="974"/>
      <c r="DG108" s="974"/>
      <c r="DH108" s="974"/>
      <c r="DI108" s="974"/>
      <c r="DJ108" s="974"/>
      <c r="DK108" s="974"/>
      <c r="DL108" s="974"/>
      <c r="DM108" s="974"/>
      <c r="DN108" s="974"/>
      <c r="DO108" s="974"/>
      <c r="DP108" s="974"/>
      <c r="DQ108" s="974"/>
      <c r="DR108" s="974"/>
      <c r="DS108" s="974"/>
      <c r="DT108" s="974"/>
      <c r="DU108" s="974"/>
      <c r="DV108" s="974"/>
      <c r="DW108" s="974"/>
      <c r="DX108" s="974"/>
      <c r="DY108" s="974"/>
      <c r="DZ108" s="975"/>
    </row>
    <row r="109" spans="1:131" s="235" customFormat="1" ht="26.25" customHeight="1" x14ac:dyDescent="0.15">
      <c r="A109" s="928" t="s">
        <v>416</v>
      </c>
      <c r="B109" s="929"/>
      <c r="C109" s="929"/>
      <c r="D109" s="929"/>
      <c r="E109" s="929"/>
      <c r="F109" s="929"/>
      <c r="G109" s="929"/>
      <c r="H109" s="929"/>
      <c r="I109" s="929"/>
      <c r="J109" s="929"/>
      <c r="K109" s="929"/>
      <c r="L109" s="929"/>
      <c r="M109" s="929"/>
      <c r="N109" s="929"/>
      <c r="O109" s="929"/>
      <c r="P109" s="929"/>
      <c r="Q109" s="929"/>
      <c r="R109" s="929"/>
      <c r="S109" s="929"/>
      <c r="T109" s="929"/>
      <c r="U109" s="929"/>
      <c r="V109" s="929"/>
      <c r="W109" s="929"/>
      <c r="X109" s="929"/>
      <c r="Y109" s="929"/>
      <c r="Z109" s="930"/>
      <c r="AA109" s="931" t="s">
        <v>417</v>
      </c>
      <c r="AB109" s="929"/>
      <c r="AC109" s="929"/>
      <c r="AD109" s="929"/>
      <c r="AE109" s="930"/>
      <c r="AF109" s="931" t="s">
        <v>307</v>
      </c>
      <c r="AG109" s="929"/>
      <c r="AH109" s="929"/>
      <c r="AI109" s="929"/>
      <c r="AJ109" s="930"/>
      <c r="AK109" s="931" t="s">
        <v>306</v>
      </c>
      <c r="AL109" s="929"/>
      <c r="AM109" s="929"/>
      <c r="AN109" s="929"/>
      <c r="AO109" s="930"/>
      <c r="AP109" s="931" t="s">
        <v>418</v>
      </c>
      <c r="AQ109" s="929"/>
      <c r="AR109" s="929"/>
      <c r="AS109" s="929"/>
      <c r="AT109" s="960"/>
      <c r="AU109" s="928" t="s">
        <v>416</v>
      </c>
      <c r="AV109" s="929"/>
      <c r="AW109" s="929"/>
      <c r="AX109" s="929"/>
      <c r="AY109" s="929"/>
      <c r="AZ109" s="929"/>
      <c r="BA109" s="929"/>
      <c r="BB109" s="929"/>
      <c r="BC109" s="929"/>
      <c r="BD109" s="929"/>
      <c r="BE109" s="929"/>
      <c r="BF109" s="929"/>
      <c r="BG109" s="929"/>
      <c r="BH109" s="929"/>
      <c r="BI109" s="929"/>
      <c r="BJ109" s="929"/>
      <c r="BK109" s="929"/>
      <c r="BL109" s="929"/>
      <c r="BM109" s="929"/>
      <c r="BN109" s="929"/>
      <c r="BO109" s="929"/>
      <c r="BP109" s="930"/>
      <c r="BQ109" s="931" t="s">
        <v>417</v>
      </c>
      <c r="BR109" s="929"/>
      <c r="BS109" s="929"/>
      <c r="BT109" s="929"/>
      <c r="BU109" s="930"/>
      <c r="BV109" s="931" t="s">
        <v>307</v>
      </c>
      <c r="BW109" s="929"/>
      <c r="BX109" s="929"/>
      <c r="BY109" s="929"/>
      <c r="BZ109" s="930"/>
      <c r="CA109" s="931" t="s">
        <v>306</v>
      </c>
      <c r="CB109" s="929"/>
      <c r="CC109" s="929"/>
      <c r="CD109" s="929"/>
      <c r="CE109" s="930"/>
      <c r="CF109" s="967" t="s">
        <v>418</v>
      </c>
      <c r="CG109" s="967"/>
      <c r="CH109" s="967"/>
      <c r="CI109" s="967"/>
      <c r="CJ109" s="967"/>
      <c r="CK109" s="931" t="s">
        <v>419</v>
      </c>
      <c r="CL109" s="929"/>
      <c r="CM109" s="929"/>
      <c r="CN109" s="929"/>
      <c r="CO109" s="929"/>
      <c r="CP109" s="929"/>
      <c r="CQ109" s="929"/>
      <c r="CR109" s="929"/>
      <c r="CS109" s="929"/>
      <c r="CT109" s="929"/>
      <c r="CU109" s="929"/>
      <c r="CV109" s="929"/>
      <c r="CW109" s="929"/>
      <c r="CX109" s="929"/>
      <c r="CY109" s="929"/>
      <c r="CZ109" s="929"/>
      <c r="DA109" s="929"/>
      <c r="DB109" s="929"/>
      <c r="DC109" s="929"/>
      <c r="DD109" s="929"/>
      <c r="DE109" s="929"/>
      <c r="DF109" s="930"/>
      <c r="DG109" s="931" t="s">
        <v>417</v>
      </c>
      <c r="DH109" s="929"/>
      <c r="DI109" s="929"/>
      <c r="DJ109" s="929"/>
      <c r="DK109" s="930"/>
      <c r="DL109" s="931" t="s">
        <v>307</v>
      </c>
      <c r="DM109" s="929"/>
      <c r="DN109" s="929"/>
      <c r="DO109" s="929"/>
      <c r="DP109" s="930"/>
      <c r="DQ109" s="931" t="s">
        <v>306</v>
      </c>
      <c r="DR109" s="929"/>
      <c r="DS109" s="929"/>
      <c r="DT109" s="929"/>
      <c r="DU109" s="930"/>
      <c r="DV109" s="931" t="s">
        <v>418</v>
      </c>
      <c r="DW109" s="929"/>
      <c r="DX109" s="929"/>
      <c r="DY109" s="929"/>
      <c r="DZ109" s="960"/>
    </row>
    <row r="110" spans="1:131" s="235" customFormat="1" ht="26.25" customHeight="1" x14ac:dyDescent="0.15">
      <c r="A110" s="829" t="s">
        <v>420</v>
      </c>
      <c r="B110" s="830"/>
      <c r="C110" s="830"/>
      <c r="D110" s="830"/>
      <c r="E110" s="830"/>
      <c r="F110" s="830"/>
      <c r="G110" s="830"/>
      <c r="H110" s="830"/>
      <c r="I110" s="830"/>
      <c r="J110" s="830"/>
      <c r="K110" s="830"/>
      <c r="L110" s="830"/>
      <c r="M110" s="830"/>
      <c r="N110" s="830"/>
      <c r="O110" s="830"/>
      <c r="P110" s="830"/>
      <c r="Q110" s="830"/>
      <c r="R110" s="830"/>
      <c r="S110" s="830"/>
      <c r="T110" s="830"/>
      <c r="U110" s="830"/>
      <c r="V110" s="830"/>
      <c r="W110" s="830"/>
      <c r="X110" s="830"/>
      <c r="Y110" s="830"/>
      <c r="Z110" s="831"/>
      <c r="AA110" s="921">
        <v>60172300</v>
      </c>
      <c r="AB110" s="922"/>
      <c r="AC110" s="922"/>
      <c r="AD110" s="922"/>
      <c r="AE110" s="923"/>
      <c r="AF110" s="924">
        <v>62157421</v>
      </c>
      <c r="AG110" s="922"/>
      <c r="AH110" s="922"/>
      <c r="AI110" s="922"/>
      <c r="AJ110" s="923"/>
      <c r="AK110" s="924">
        <v>59853488</v>
      </c>
      <c r="AL110" s="922"/>
      <c r="AM110" s="922"/>
      <c r="AN110" s="922"/>
      <c r="AO110" s="923"/>
      <c r="AP110" s="925">
        <v>27</v>
      </c>
      <c r="AQ110" s="926"/>
      <c r="AR110" s="926"/>
      <c r="AS110" s="926"/>
      <c r="AT110" s="927"/>
      <c r="AU110" s="961" t="s">
        <v>71</v>
      </c>
      <c r="AV110" s="962"/>
      <c r="AW110" s="962"/>
      <c r="AX110" s="962"/>
      <c r="AY110" s="962"/>
      <c r="AZ110" s="884" t="s">
        <v>421</v>
      </c>
      <c r="BA110" s="830"/>
      <c r="BB110" s="830"/>
      <c r="BC110" s="830"/>
      <c r="BD110" s="830"/>
      <c r="BE110" s="830"/>
      <c r="BF110" s="830"/>
      <c r="BG110" s="830"/>
      <c r="BH110" s="830"/>
      <c r="BI110" s="830"/>
      <c r="BJ110" s="830"/>
      <c r="BK110" s="830"/>
      <c r="BL110" s="830"/>
      <c r="BM110" s="830"/>
      <c r="BN110" s="830"/>
      <c r="BO110" s="830"/>
      <c r="BP110" s="831"/>
      <c r="BQ110" s="885">
        <v>868933260</v>
      </c>
      <c r="BR110" s="867"/>
      <c r="BS110" s="867"/>
      <c r="BT110" s="867"/>
      <c r="BU110" s="867"/>
      <c r="BV110" s="867">
        <v>865004044</v>
      </c>
      <c r="BW110" s="867"/>
      <c r="BX110" s="867"/>
      <c r="BY110" s="867"/>
      <c r="BZ110" s="867"/>
      <c r="CA110" s="867">
        <v>860812695</v>
      </c>
      <c r="CB110" s="867"/>
      <c r="CC110" s="867"/>
      <c r="CD110" s="867"/>
      <c r="CE110" s="867"/>
      <c r="CF110" s="894">
        <v>387.8</v>
      </c>
      <c r="CG110" s="895"/>
      <c r="CH110" s="895"/>
      <c r="CI110" s="895"/>
      <c r="CJ110" s="895"/>
      <c r="CK110" s="957" t="s">
        <v>422</v>
      </c>
      <c r="CL110" s="841"/>
      <c r="CM110" s="918" t="s">
        <v>423</v>
      </c>
      <c r="CN110" s="919"/>
      <c r="CO110" s="919"/>
      <c r="CP110" s="919"/>
      <c r="CQ110" s="919"/>
      <c r="CR110" s="919"/>
      <c r="CS110" s="919"/>
      <c r="CT110" s="919"/>
      <c r="CU110" s="919"/>
      <c r="CV110" s="919"/>
      <c r="CW110" s="919"/>
      <c r="CX110" s="919"/>
      <c r="CY110" s="919"/>
      <c r="CZ110" s="919"/>
      <c r="DA110" s="919"/>
      <c r="DB110" s="919"/>
      <c r="DC110" s="919"/>
      <c r="DD110" s="919"/>
      <c r="DE110" s="919"/>
      <c r="DF110" s="920"/>
      <c r="DG110" s="885" t="s">
        <v>388</v>
      </c>
      <c r="DH110" s="867"/>
      <c r="DI110" s="867"/>
      <c r="DJ110" s="867"/>
      <c r="DK110" s="867"/>
      <c r="DL110" s="867" t="s">
        <v>388</v>
      </c>
      <c r="DM110" s="867"/>
      <c r="DN110" s="867"/>
      <c r="DO110" s="867"/>
      <c r="DP110" s="867"/>
      <c r="DQ110" s="867" t="s">
        <v>388</v>
      </c>
      <c r="DR110" s="867"/>
      <c r="DS110" s="867"/>
      <c r="DT110" s="867"/>
      <c r="DU110" s="867"/>
      <c r="DV110" s="868" t="s">
        <v>388</v>
      </c>
      <c r="DW110" s="868"/>
      <c r="DX110" s="868"/>
      <c r="DY110" s="868"/>
      <c r="DZ110" s="869"/>
    </row>
    <row r="111" spans="1:131" s="235" customFormat="1" ht="26.25" customHeight="1" x14ac:dyDescent="0.15">
      <c r="A111" s="796" t="s">
        <v>424</v>
      </c>
      <c r="B111" s="797"/>
      <c r="C111" s="797"/>
      <c r="D111" s="797"/>
      <c r="E111" s="797"/>
      <c r="F111" s="797"/>
      <c r="G111" s="797"/>
      <c r="H111" s="797"/>
      <c r="I111" s="797"/>
      <c r="J111" s="797"/>
      <c r="K111" s="797"/>
      <c r="L111" s="797"/>
      <c r="M111" s="797"/>
      <c r="N111" s="797"/>
      <c r="O111" s="797"/>
      <c r="P111" s="797"/>
      <c r="Q111" s="797"/>
      <c r="R111" s="797"/>
      <c r="S111" s="797"/>
      <c r="T111" s="797"/>
      <c r="U111" s="797"/>
      <c r="V111" s="797"/>
      <c r="W111" s="797"/>
      <c r="X111" s="797"/>
      <c r="Y111" s="797"/>
      <c r="Z111" s="949"/>
      <c r="AA111" s="950" t="s">
        <v>388</v>
      </c>
      <c r="AB111" s="951"/>
      <c r="AC111" s="951"/>
      <c r="AD111" s="951"/>
      <c r="AE111" s="952"/>
      <c r="AF111" s="953" t="s">
        <v>388</v>
      </c>
      <c r="AG111" s="951"/>
      <c r="AH111" s="951"/>
      <c r="AI111" s="951"/>
      <c r="AJ111" s="952"/>
      <c r="AK111" s="953" t="s">
        <v>388</v>
      </c>
      <c r="AL111" s="951"/>
      <c r="AM111" s="951"/>
      <c r="AN111" s="951"/>
      <c r="AO111" s="952"/>
      <c r="AP111" s="954" t="s">
        <v>388</v>
      </c>
      <c r="AQ111" s="955"/>
      <c r="AR111" s="955"/>
      <c r="AS111" s="955"/>
      <c r="AT111" s="956"/>
      <c r="AU111" s="963"/>
      <c r="AV111" s="964"/>
      <c r="AW111" s="964"/>
      <c r="AX111" s="964"/>
      <c r="AY111" s="964"/>
      <c r="AZ111" s="837" t="s">
        <v>425</v>
      </c>
      <c r="BA111" s="772"/>
      <c r="BB111" s="772"/>
      <c r="BC111" s="772"/>
      <c r="BD111" s="772"/>
      <c r="BE111" s="772"/>
      <c r="BF111" s="772"/>
      <c r="BG111" s="772"/>
      <c r="BH111" s="772"/>
      <c r="BI111" s="772"/>
      <c r="BJ111" s="772"/>
      <c r="BK111" s="772"/>
      <c r="BL111" s="772"/>
      <c r="BM111" s="772"/>
      <c r="BN111" s="772"/>
      <c r="BO111" s="772"/>
      <c r="BP111" s="773"/>
      <c r="BQ111" s="838">
        <v>1004466</v>
      </c>
      <c r="BR111" s="839"/>
      <c r="BS111" s="839"/>
      <c r="BT111" s="839"/>
      <c r="BU111" s="839"/>
      <c r="BV111" s="839">
        <v>613409</v>
      </c>
      <c r="BW111" s="839"/>
      <c r="BX111" s="839"/>
      <c r="BY111" s="839"/>
      <c r="BZ111" s="839"/>
      <c r="CA111" s="839">
        <v>373370</v>
      </c>
      <c r="CB111" s="839"/>
      <c r="CC111" s="839"/>
      <c r="CD111" s="839"/>
      <c r="CE111" s="839"/>
      <c r="CF111" s="903">
        <v>0.2</v>
      </c>
      <c r="CG111" s="904"/>
      <c r="CH111" s="904"/>
      <c r="CI111" s="904"/>
      <c r="CJ111" s="904"/>
      <c r="CK111" s="958"/>
      <c r="CL111" s="843"/>
      <c r="CM111" s="846" t="s">
        <v>426</v>
      </c>
      <c r="CN111" s="847"/>
      <c r="CO111" s="847"/>
      <c r="CP111" s="847"/>
      <c r="CQ111" s="847"/>
      <c r="CR111" s="847"/>
      <c r="CS111" s="847"/>
      <c r="CT111" s="847"/>
      <c r="CU111" s="847"/>
      <c r="CV111" s="847"/>
      <c r="CW111" s="847"/>
      <c r="CX111" s="847"/>
      <c r="CY111" s="847"/>
      <c r="CZ111" s="847"/>
      <c r="DA111" s="847"/>
      <c r="DB111" s="847"/>
      <c r="DC111" s="847"/>
      <c r="DD111" s="847"/>
      <c r="DE111" s="847"/>
      <c r="DF111" s="848"/>
      <c r="DG111" s="838" t="s">
        <v>388</v>
      </c>
      <c r="DH111" s="839"/>
      <c r="DI111" s="839"/>
      <c r="DJ111" s="839"/>
      <c r="DK111" s="839"/>
      <c r="DL111" s="839" t="s">
        <v>388</v>
      </c>
      <c r="DM111" s="839"/>
      <c r="DN111" s="839"/>
      <c r="DO111" s="839"/>
      <c r="DP111" s="839"/>
      <c r="DQ111" s="839" t="s">
        <v>119</v>
      </c>
      <c r="DR111" s="839"/>
      <c r="DS111" s="839"/>
      <c r="DT111" s="839"/>
      <c r="DU111" s="839"/>
      <c r="DV111" s="816" t="s">
        <v>388</v>
      </c>
      <c r="DW111" s="816"/>
      <c r="DX111" s="816"/>
      <c r="DY111" s="816"/>
      <c r="DZ111" s="817"/>
    </row>
    <row r="112" spans="1:131" s="235" customFormat="1" ht="26.25" customHeight="1" x14ac:dyDescent="0.15">
      <c r="A112" s="943" t="s">
        <v>427</v>
      </c>
      <c r="B112" s="944"/>
      <c r="C112" s="772" t="s">
        <v>428</v>
      </c>
      <c r="D112" s="772"/>
      <c r="E112" s="772"/>
      <c r="F112" s="772"/>
      <c r="G112" s="772"/>
      <c r="H112" s="772"/>
      <c r="I112" s="772"/>
      <c r="J112" s="772"/>
      <c r="K112" s="772"/>
      <c r="L112" s="772"/>
      <c r="M112" s="772"/>
      <c r="N112" s="772"/>
      <c r="O112" s="772"/>
      <c r="P112" s="772"/>
      <c r="Q112" s="772"/>
      <c r="R112" s="772"/>
      <c r="S112" s="772"/>
      <c r="T112" s="772"/>
      <c r="U112" s="772"/>
      <c r="V112" s="772"/>
      <c r="W112" s="772"/>
      <c r="X112" s="772"/>
      <c r="Y112" s="772"/>
      <c r="Z112" s="773"/>
      <c r="AA112" s="801" t="s">
        <v>388</v>
      </c>
      <c r="AB112" s="802"/>
      <c r="AC112" s="802"/>
      <c r="AD112" s="802"/>
      <c r="AE112" s="803"/>
      <c r="AF112" s="804" t="s">
        <v>388</v>
      </c>
      <c r="AG112" s="802"/>
      <c r="AH112" s="802"/>
      <c r="AI112" s="802"/>
      <c r="AJ112" s="803"/>
      <c r="AK112" s="804" t="s">
        <v>388</v>
      </c>
      <c r="AL112" s="802"/>
      <c r="AM112" s="802"/>
      <c r="AN112" s="802"/>
      <c r="AO112" s="803"/>
      <c r="AP112" s="849" t="s">
        <v>388</v>
      </c>
      <c r="AQ112" s="850"/>
      <c r="AR112" s="850"/>
      <c r="AS112" s="850"/>
      <c r="AT112" s="851"/>
      <c r="AU112" s="963"/>
      <c r="AV112" s="964"/>
      <c r="AW112" s="964"/>
      <c r="AX112" s="964"/>
      <c r="AY112" s="964"/>
      <c r="AZ112" s="837" t="s">
        <v>429</v>
      </c>
      <c r="BA112" s="772"/>
      <c r="BB112" s="772"/>
      <c r="BC112" s="772"/>
      <c r="BD112" s="772"/>
      <c r="BE112" s="772"/>
      <c r="BF112" s="772"/>
      <c r="BG112" s="772"/>
      <c r="BH112" s="772"/>
      <c r="BI112" s="772"/>
      <c r="BJ112" s="772"/>
      <c r="BK112" s="772"/>
      <c r="BL112" s="772"/>
      <c r="BM112" s="772"/>
      <c r="BN112" s="772"/>
      <c r="BO112" s="772"/>
      <c r="BP112" s="773"/>
      <c r="BQ112" s="838">
        <v>16939485</v>
      </c>
      <c r="BR112" s="839"/>
      <c r="BS112" s="839"/>
      <c r="BT112" s="839"/>
      <c r="BU112" s="839"/>
      <c r="BV112" s="839">
        <v>16427635</v>
      </c>
      <c r="BW112" s="839"/>
      <c r="BX112" s="839"/>
      <c r="BY112" s="839"/>
      <c r="BZ112" s="839"/>
      <c r="CA112" s="839">
        <v>16749717</v>
      </c>
      <c r="CB112" s="839"/>
      <c r="CC112" s="839"/>
      <c r="CD112" s="839"/>
      <c r="CE112" s="839"/>
      <c r="CF112" s="903">
        <v>7.5</v>
      </c>
      <c r="CG112" s="904"/>
      <c r="CH112" s="904"/>
      <c r="CI112" s="904"/>
      <c r="CJ112" s="904"/>
      <c r="CK112" s="958"/>
      <c r="CL112" s="843"/>
      <c r="CM112" s="846" t="s">
        <v>430</v>
      </c>
      <c r="CN112" s="847"/>
      <c r="CO112" s="847"/>
      <c r="CP112" s="847"/>
      <c r="CQ112" s="847"/>
      <c r="CR112" s="847"/>
      <c r="CS112" s="847"/>
      <c r="CT112" s="847"/>
      <c r="CU112" s="847"/>
      <c r="CV112" s="847"/>
      <c r="CW112" s="847"/>
      <c r="CX112" s="847"/>
      <c r="CY112" s="847"/>
      <c r="CZ112" s="847"/>
      <c r="DA112" s="847"/>
      <c r="DB112" s="847"/>
      <c r="DC112" s="847"/>
      <c r="DD112" s="847"/>
      <c r="DE112" s="847"/>
      <c r="DF112" s="848"/>
      <c r="DG112" s="838">
        <v>282183</v>
      </c>
      <c r="DH112" s="839"/>
      <c r="DI112" s="839"/>
      <c r="DJ112" s="839"/>
      <c r="DK112" s="839"/>
      <c r="DL112" s="839">
        <v>116764</v>
      </c>
      <c r="DM112" s="839"/>
      <c r="DN112" s="839"/>
      <c r="DO112" s="839"/>
      <c r="DP112" s="839"/>
      <c r="DQ112" s="839">
        <v>25364</v>
      </c>
      <c r="DR112" s="839"/>
      <c r="DS112" s="839"/>
      <c r="DT112" s="839"/>
      <c r="DU112" s="839"/>
      <c r="DV112" s="816">
        <v>0</v>
      </c>
      <c r="DW112" s="816"/>
      <c r="DX112" s="816"/>
      <c r="DY112" s="816"/>
      <c r="DZ112" s="817"/>
    </row>
    <row r="113" spans="1:130" s="235" customFormat="1" ht="26.25" customHeight="1" x14ac:dyDescent="0.15">
      <c r="A113" s="945"/>
      <c r="B113" s="946"/>
      <c r="C113" s="772" t="s">
        <v>431</v>
      </c>
      <c r="D113" s="772"/>
      <c r="E113" s="772"/>
      <c r="F113" s="772"/>
      <c r="G113" s="772"/>
      <c r="H113" s="772"/>
      <c r="I113" s="772"/>
      <c r="J113" s="772"/>
      <c r="K113" s="772"/>
      <c r="L113" s="772"/>
      <c r="M113" s="772"/>
      <c r="N113" s="772"/>
      <c r="O113" s="772"/>
      <c r="P113" s="772"/>
      <c r="Q113" s="772"/>
      <c r="R113" s="772"/>
      <c r="S113" s="772"/>
      <c r="T113" s="772"/>
      <c r="U113" s="772"/>
      <c r="V113" s="772"/>
      <c r="W113" s="772"/>
      <c r="X113" s="772"/>
      <c r="Y113" s="772"/>
      <c r="Z113" s="773"/>
      <c r="AA113" s="801">
        <v>2048816</v>
      </c>
      <c r="AB113" s="802"/>
      <c r="AC113" s="802"/>
      <c r="AD113" s="802"/>
      <c r="AE113" s="803"/>
      <c r="AF113" s="804">
        <v>1208869</v>
      </c>
      <c r="AG113" s="802"/>
      <c r="AH113" s="802"/>
      <c r="AI113" s="802"/>
      <c r="AJ113" s="803"/>
      <c r="AK113" s="804">
        <v>1599552</v>
      </c>
      <c r="AL113" s="802"/>
      <c r="AM113" s="802"/>
      <c r="AN113" s="802"/>
      <c r="AO113" s="803"/>
      <c r="AP113" s="849">
        <v>0.7</v>
      </c>
      <c r="AQ113" s="850"/>
      <c r="AR113" s="850"/>
      <c r="AS113" s="850"/>
      <c r="AT113" s="851"/>
      <c r="AU113" s="963"/>
      <c r="AV113" s="964"/>
      <c r="AW113" s="964"/>
      <c r="AX113" s="964"/>
      <c r="AY113" s="964"/>
      <c r="AZ113" s="837" t="s">
        <v>432</v>
      </c>
      <c r="BA113" s="772"/>
      <c r="BB113" s="772"/>
      <c r="BC113" s="772"/>
      <c r="BD113" s="772"/>
      <c r="BE113" s="772"/>
      <c r="BF113" s="772"/>
      <c r="BG113" s="772"/>
      <c r="BH113" s="772"/>
      <c r="BI113" s="772"/>
      <c r="BJ113" s="772"/>
      <c r="BK113" s="772"/>
      <c r="BL113" s="772"/>
      <c r="BM113" s="772"/>
      <c r="BN113" s="772"/>
      <c r="BO113" s="772"/>
      <c r="BP113" s="773"/>
      <c r="BQ113" s="838" t="s">
        <v>388</v>
      </c>
      <c r="BR113" s="839"/>
      <c r="BS113" s="839"/>
      <c r="BT113" s="839"/>
      <c r="BU113" s="839"/>
      <c r="BV113" s="839" t="s">
        <v>388</v>
      </c>
      <c r="BW113" s="839"/>
      <c r="BX113" s="839"/>
      <c r="BY113" s="839"/>
      <c r="BZ113" s="839"/>
      <c r="CA113" s="839" t="s">
        <v>388</v>
      </c>
      <c r="CB113" s="839"/>
      <c r="CC113" s="839"/>
      <c r="CD113" s="839"/>
      <c r="CE113" s="839"/>
      <c r="CF113" s="903" t="s">
        <v>388</v>
      </c>
      <c r="CG113" s="904"/>
      <c r="CH113" s="904"/>
      <c r="CI113" s="904"/>
      <c r="CJ113" s="904"/>
      <c r="CK113" s="958"/>
      <c r="CL113" s="843"/>
      <c r="CM113" s="846" t="s">
        <v>433</v>
      </c>
      <c r="CN113" s="847"/>
      <c r="CO113" s="847"/>
      <c r="CP113" s="847"/>
      <c r="CQ113" s="847"/>
      <c r="CR113" s="847"/>
      <c r="CS113" s="847"/>
      <c r="CT113" s="847"/>
      <c r="CU113" s="847"/>
      <c r="CV113" s="847"/>
      <c r="CW113" s="847"/>
      <c r="CX113" s="847"/>
      <c r="CY113" s="847"/>
      <c r="CZ113" s="847"/>
      <c r="DA113" s="847"/>
      <c r="DB113" s="847"/>
      <c r="DC113" s="847"/>
      <c r="DD113" s="847"/>
      <c r="DE113" s="847"/>
      <c r="DF113" s="848"/>
      <c r="DG113" s="838">
        <v>617858</v>
      </c>
      <c r="DH113" s="839"/>
      <c r="DI113" s="839"/>
      <c r="DJ113" s="839"/>
      <c r="DK113" s="839"/>
      <c r="DL113" s="839">
        <v>412958</v>
      </c>
      <c r="DM113" s="839"/>
      <c r="DN113" s="839"/>
      <c r="DO113" s="839"/>
      <c r="DP113" s="839"/>
      <c r="DQ113" s="839">
        <v>277548</v>
      </c>
      <c r="DR113" s="839"/>
      <c r="DS113" s="839"/>
      <c r="DT113" s="839"/>
      <c r="DU113" s="839"/>
      <c r="DV113" s="816">
        <v>0.1</v>
      </c>
      <c r="DW113" s="816"/>
      <c r="DX113" s="816"/>
      <c r="DY113" s="816"/>
      <c r="DZ113" s="817"/>
    </row>
    <row r="114" spans="1:130" s="235" customFormat="1" ht="26.25" customHeight="1" x14ac:dyDescent="0.15">
      <c r="A114" s="945"/>
      <c r="B114" s="946"/>
      <c r="C114" s="772" t="s">
        <v>434</v>
      </c>
      <c r="D114" s="772"/>
      <c r="E114" s="772"/>
      <c r="F114" s="772"/>
      <c r="G114" s="772"/>
      <c r="H114" s="772"/>
      <c r="I114" s="772"/>
      <c r="J114" s="772"/>
      <c r="K114" s="772"/>
      <c r="L114" s="772"/>
      <c r="M114" s="772"/>
      <c r="N114" s="772"/>
      <c r="O114" s="772"/>
      <c r="P114" s="772"/>
      <c r="Q114" s="772"/>
      <c r="R114" s="772"/>
      <c r="S114" s="772"/>
      <c r="T114" s="772"/>
      <c r="U114" s="772"/>
      <c r="V114" s="772"/>
      <c r="W114" s="772"/>
      <c r="X114" s="772"/>
      <c r="Y114" s="772"/>
      <c r="Z114" s="773"/>
      <c r="AA114" s="801" t="s">
        <v>388</v>
      </c>
      <c r="AB114" s="802"/>
      <c r="AC114" s="802"/>
      <c r="AD114" s="802"/>
      <c r="AE114" s="803"/>
      <c r="AF114" s="804" t="s">
        <v>388</v>
      </c>
      <c r="AG114" s="802"/>
      <c r="AH114" s="802"/>
      <c r="AI114" s="802"/>
      <c r="AJ114" s="803"/>
      <c r="AK114" s="804" t="s">
        <v>388</v>
      </c>
      <c r="AL114" s="802"/>
      <c r="AM114" s="802"/>
      <c r="AN114" s="802"/>
      <c r="AO114" s="803"/>
      <c r="AP114" s="849" t="s">
        <v>388</v>
      </c>
      <c r="AQ114" s="850"/>
      <c r="AR114" s="850"/>
      <c r="AS114" s="850"/>
      <c r="AT114" s="851"/>
      <c r="AU114" s="963"/>
      <c r="AV114" s="964"/>
      <c r="AW114" s="964"/>
      <c r="AX114" s="964"/>
      <c r="AY114" s="964"/>
      <c r="AZ114" s="837" t="s">
        <v>435</v>
      </c>
      <c r="BA114" s="772"/>
      <c r="BB114" s="772"/>
      <c r="BC114" s="772"/>
      <c r="BD114" s="772"/>
      <c r="BE114" s="772"/>
      <c r="BF114" s="772"/>
      <c r="BG114" s="772"/>
      <c r="BH114" s="772"/>
      <c r="BI114" s="772"/>
      <c r="BJ114" s="772"/>
      <c r="BK114" s="772"/>
      <c r="BL114" s="772"/>
      <c r="BM114" s="772"/>
      <c r="BN114" s="772"/>
      <c r="BO114" s="772"/>
      <c r="BP114" s="773"/>
      <c r="BQ114" s="838">
        <v>103625319</v>
      </c>
      <c r="BR114" s="839"/>
      <c r="BS114" s="839"/>
      <c r="BT114" s="839"/>
      <c r="BU114" s="839"/>
      <c r="BV114" s="839">
        <v>101621438</v>
      </c>
      <c r="BW114" s="839"/>
      <c r="BX114" s="839"/>
      <c r="BY114" s="839"/>
      <c r="BZ114" s="839"/>
      <c r="CA114" s="839">
        <v>95958469</v>
      </c>
      <c r="CB114" s="839"/>
      <c r="CC114" s="839"/>
      <c r="CD114" s="839"/>
      <c r="CE114" s="839"/>
      <c r="CF114" s="903">
        <v>43.2</v>
      </c>
      <c r="CG114" s="904"/>
      <c r="CH114" s="904"/>
      <c r="CI114" s="904"/>
      <c r="CJ114" s="904"/>
      <c r="CK114" s="958"/>
      <c r="CL114" s="843"/>
      <c r="CM114" s="846" t="s">
        <v>436</v>
      </c>
      <c r="CN114" s="847"/>
      <c r="CO114" s="847"/>
      <c r="CP114" s="847"/>
      <c r="CQ114" s="847"/>
      <c r="CR114" s="847"/>
      <c r="CS114" s="847"/>
      <c r="CT114" s="847"/>
      <c r="CU114" s="847"/>
      <c r="CV114" s="847"/>
      <c r="CW114" s="847"/>
      <c r="CX114" s="847"/>
      <c r="CY114" s="847"/>
      <c r="CZ114" s="847"/>
      <c r="DA114" s="847"/>
      <c r="DB114" s="847"/>
      <c r="DC114" s="847"/>
      <c r="DD114" s="847"/>
      <c r="DE114" s="847"/>
      <c r="DF114" s="848"/>
      <c r="DG114" s="838" t="s">
        <v>388</v>
      </c>
      <c r="DH114" s="839"/>
      <c r="DI114" s="839"/>
      <c r="DJ114" s="839"/>
      <c r="DK114" s="839"/>
      <c r="DL114" s="839" t="s">
        <v>388</v>
      </c>
      <c r="DM114" s="839"/>
      <c r="DN114" s="839"/>
      <c r="DO114" s="839"/>
      <c r="DP114" s="839"/>
      <c r="DQ114" s="839" t="s">
        <v>388</v>
      </c>
      <c r="DR114" s="839"/>
      <c r="DS114" s="839"/>
      <c r="DT114" s="839"/>
      <c r="DU114" s="839"/>
      <c r="DV114" s="816" t="s">
        <v>388</v>
      </c>
      <c r="DW114" s="816"/>
      <c r="DX114" s="816"/>
      <c r="DY114" s="816"/>
      <c r="DZ114" s="817"/>
    </row>
    <row r="115" spans="1:130" s="235" customFormat="1" ht="26.25" customHeight="1" x14ac:dyDescent="0.15">
      <c r="A115" s="945"/>
      <c r="B115" s="946"/>
      <c r="C115" s="772" t="s">
        <v>437</v>
      </c>
      <c r="D115" s="772"/>
      <c r="E115" s="772"/>
      <c r="F115" s="772"/>
      <c r="G115" s="772"/>
      <c r="H115" s="772"/>
      <c r="I115" s="772"/>
      <c r="J115" s="772"/>
      <c r="K115" s="772"/>
      <c r="L115" s="772"/>
      <c r="M115" s="772"/>
      <c r="N115" s="772"/>
      <c r="O115" s="772"/>
      <c r="P115" s="772"/>
      <c r="Q115" s="772"/>
      <c r="R115" s="772"/>
      <c r="S115" s="772"/>
      <c r="T115" s="772"/>
      <c r="U115" s="772"/>
      <c r="V115" s="772"/>
      <c r="W115" s="772"/>
      <c r="X115" s="772"/>
      <c r="Y115" s="772"/>
      <c r="Z115" s="773"/>
      <c r="AA115" s="801">
        <v>435422</v>
      </c>
      <c r="AB115" s="802"/>
      <c r="AC115" s="802"/>
      <c r="AD115" s="802"/>
      <c r="AE115" s="803"/>
      <c r="AF115" s="804">
        <v>293849</v>
      </c>
      <c r="AG115" s="802"/>
      <c r="AH115" s="802"/>
      <c r="AI115" s="802"/>
      <c r="AJ115" s="803"/>
      <c r="AK115" s="804">
        <v>223461</v>
      </c>
      <c r="AL115" s="802"/>
      <c r="AM115" s="802"/>
      <c r="AN115" s="802"/>
      <c r="AO115" s="803"/>
      <c r="AP115" s="849">
        <v>0.1</v>
      </c>
      <c r="AQ115" s="850"/>
      <c r="AR115" s="850"/>
      <c r="AS115" s="850"/>
      <c r="AT115" s="851"/>
      <c r="AU115" s="963"/>
      <c r="AV115" s="964"/>
      <c r="AW115" s="964"/>
      <c r="AX115" s="964"/>
      <c r="AY115" s="964"/>
      <c r="AZ115" s="837" t="s">
        <v>438</v>
      </c>
      <c r="BA115" s="772"/>
      <c r="BB115" s="772"/>
      <c r="BC115" s="772"/>
      <c r="BD115" s="772"/>
      <c r="BE115" s="772"/>
      <c r="BF115" s="772"/>
      <c r="BG115" s="772"/>
      <c r="BH115" s="772"/>
      <c r="BI115" s="772"/>
      <c r="BJ115" s="772"/>
      <c r="BK115" s="772"/>
      <c r="BL115" s="772"/>
      <c r="BM115" s="772"/>
      <c r="BN115" s="772"/>
      <c r="BO115" s="772"/>
      <c r="BP115" s="773"/>
      <c r="BQ115" s="838">
        <v>22161</v>
      </c>
      <c r="BR115" s="839"/>
      <c r="BS115" s="839"/>
      <c r="BT115" s="839"/>
      <c r="BU115" s="839"/>
      <c r="BV115" s="839">
        <v>47964</v>
      </c>
      <c r="BW115" s="839"/>
      <c r="BX115" s="839"/>
      <c r="BY115" s="839"/>
      <c r="BZ115" s="839"/>
      <c r="CA115" s="839">
        <v>66938</v>
      </c>
      <c r="CB115" s="839"/>
      <c r="CC115" s="839"/>
      <c r="CD115" s="839"/>
      <c r="CE115" s="839"/>
      <c r="CF115" s="903">
        <v>0</v>
      </c>
      <c r="CG115" s="904"/>
      <c r="CH115" s="904"/>
      <c r="CI115" s="904"/>
      <c r="CJ115" s="904"/>
      <c r="CK115" s="958"/>
      <c r="CL115" s="843"/>
      <c r="CM115" s="837" t="s">
        <v>439</v>
      </c>
      <c r="CN115" s="942"/>
      <c r="CO115" s="942"/>
      <c r="CP115" s="942"/>
      <c r="CQ115" s="942"/>
      <c r="CR115" s="942"/>
      <c r="CS115" s="942"/>
      <c r="CT115" s="942"/>
      <c r="CU115" s="942"/>
      <c r="CV115" s="942"/>
      <c r="CW115" s="942"/>
      <c r="CX115" s="942"/>
      <c r="CY115" s="942"/>
      <c r="CZ115" s="942"/>
      <c r="DA115" s="942"/>
      <c r="DB115" s="942"/>
      <c r="DC115" s="942"/>
      <c r="DD115" s="942"/>
      <c r="DE115" s="942"/>
      <c r="DF115" s="773"/>
      <c r="DG115" s="838" t="s">
        <v>388</v>
      </c>
      <c r="DH115" s="839"/>
      <c r="DI115" s="839"/>
      <c r="DJ115" s="839"/>
      <c r="DK115" s="839"/>
      <c r="DL115" s="839" t="s">
        <v>388</v>
      </c>
      <c r="DM115" s="839"/>
      <c r="DN115" s="839"/>
      <c r="DO115" s="839"/>
      <c r="DP115" s="839"/>
      <c r="DQ115" s="839" t="s">
        <v>388</v>
      </c>
      <c r="DR115" s="839"/>
      <c r="DS115" s="839"/>
      <c r="DT115" s="839"/>
      <c r="DU115" s="839"/>
      <c r="DV115" s="816" t="s">
        <v>388</v>
      </c>
      <c r="DW115" s="816"/>
      <c r="DX115" s="816"/>
      <c r="DY115" s="816"/>
      <c r="DZ115" s="817"/>
    </row>
    <row r="116" spans="1:130" s="235" customFormat="1" ht="26.25" customHeight="1" x14ac:dyDescent="0.15">
      <c r="A116" s="947"/>
      <c r="B116" s="948"/>
      <c r="C116" s="908" t="s">
        <v>440</v>
      </c>
      <c r="D116" s="908"/>
      <c r="E116" s="908"/>
      <c r="F116" s="908"/>
      <c r="G116" s="908"/>
      <c r="H116" s="908"/>
      <c r="I116" s="908"/>
      <c r="J116" s="908"/>
      <c r="K116" s="908"/>
      <c r="L116" s="908"/>
      <c r="M116" s="908"/>
      <c r="N116" s="908"/>
      <c r="O116" s="908"/>
      <c r="P116" s="908"/>
      <c r="Q116" s="908"/>
      <c r="R116" s="908"/>
      <c r="S116" s="908"/>
      <c r="T116" s="908"/>
      <c r="U116" s="908"/>
      <c r="V116" s="908"/>
      <c r="W116" s="908"/>
      <c r="X116" s="908"/>
      <c r="Y116" s="908"/>
      <c r="Z116" s="909"/>
      <c r="AA116" s="801">
        <v>3787</v>
      </c>
      <c r="AB116" s="802"/>
      <c r="AC116" s="802"/>
      <c r="AD116" s="802"/>
      <c r="AE116" s="803"/>
      <c r="AF116" s="804">
        <v>12324</v>
      </c>
      <c r="AG116" s="802"/>
      <c r="AH116" s="802"/>
      <c r="AI116" s="802"/>
      <c r="AJ116" s="803"/>
      <c r="AK116" s="804">
        <v>14174</v>
      </c>
      <c r="AL116" s="802"/>
      <c r="AM116" s="802"/>
      <c r="AN116" s="802"/>
      <c r="AO116" s="803"/>
      <c r="AP116" s="849">
        <v>0</v>
      </c>
      <c r="AQ116" s="850"/>
      <c r="AR116" s="850"/>
      <c r="AS116" s="850"/>
      <c r="AT116" s="851"/>
      <c r="AU116" s="963"/>
      <c r="AV116" s="964"/>
      <c r="AW116" s="964"/>
      <c r="AX116" s="964"/>
      <c r="AY116" s="964"/>
      <c r="AZ116" s="891" t="s">
        <v>441</v>
      </c>
      <c r="BA116" s="892"/>
      <c r="BB116" s="892"/>
      <c r="BC116" s="892"/>
      <c r="BD116" s="892"/>
      <c r="BE116" s="892"/>
      <c r="BF116" s="892"/>
      <c r="BG116" s="892"/>
      <c r="BH116" s="892"/>
      <c r="BI116" s="892"/>
      <c r="BJ116" s="892"/>
      <c r="BK116" s="892"/>
      <c r="BL116" s="892"/>
      <c r="BM116" s="892"/>
      <c r="BN116" s="892"/>
      <c r="BO116" s="892"/>
      <c r="BP116" s="893"/>
      <c r="BQ116" s="838" t="s">
        <v>388</v>
      </c>
      <c r="BR116" s="839"/>
      <c r="BS116" s="839"/>
      <c r="BT116" s="839"/>
      <c r="BU116" s="839"/>
      <c r="BV116" s="839" t="s">
        <v>388</v>
      </c>
      <c r="BW116" s="839"/>
      <c r="BX116" s="839"/>
      <c r="BY116" s="839"/>
      <c r="BZ116" s="839"/>
      <c r="CA116" s="839" t="s">
        <v>388</v>
      </c>
      <c r="CB116" s="839"/>
      <c r="CC116" s="839"/>
      <c r="CD116" s="839"/>
      <c r="CE116" s="839"/>
      <c r="CF116" s="903" t="s">
        <v>388</v>
      </c>
      <c r="CG116" s="904"/>
      <c r="CH116" s="904"/>
      <c r="CI116" s="904"/>
      <c r="CJ116" s="904"/>
      <c r="CK116" s="958"/>
      <c r="CL116" s="843"/>
      <c r="CM116" s="846" t="s">
        <v>442</v>
      </c>
      <c r="CN116" s="847"/>
      <c r="CO116" s="847"/>
      <c r="CP116" s="847"/>
      <c r="CQ116" s="847"/>
      <c r="CR116" s="847"/>
      <c r="CS116" s="847"/>
      <c r="CT116" s="847"/>
      <c r="CU116" s="847"/>
      <c r="CV116" s="847"/>
      <c r="CW116" s="847"/>
      <c r="CX116" s="847"/>
      <c r="CY116" s="847"/>
      <c r="CZ116" s="847"/>
      <c r="DA116" s="847"/>
      <c r="DB116" s="847"/>
      <c r="DC116" s="847"/>
      <c r="DD116" s="847"/>
      <c r="DE116" s="847"/>
      <c r="DF116" s="848"/>
      <c r="DG116" s="838" t="s">
        <v>388</v>
      </c>
      <c r="DH116" s="839"/>
      <c r="DI116" s="839"/>
      <c r="DJ116" s="839"/>
      <c r="DK116" s="839"/>
      <c r="DL116" s="839" t="s">
        <v>388</v>
      </c>
      <c r="DM116" s="839"/>
      <c r="DN116" s="839"/>
      <c r="DO116" s="839"/>
      <c r="DP116" s="839"/>
      <c r="DQ116" s="839" t="s">
        <v>119</v>
      </c>
      <c r="DR116" s="839"/>
      <c r="DS116" s="839"/>
      <c r="DT116" s="839"/>
      <c r="DU116" s="839"/>
      <c r="DV116" s="816" t="s">
        <v>388</v>
      </c>
      <c r="DW116" s="816"/>
      <c r="DX116" s="816"/>
      <c r="DY116" s="816"/>
      <c r="DZ116" s="817"/>
    </row>
    <row r="117" spans="1:130" s="235" customFormat="1" ht="26.25" customHeight="1" x14ac:dyDescent="0.15">
      <c r="A117" s="928" t="s">
        <v>155</v>
      </c>
      <c r="B117" s="929"/>
      <c r="C117" s="929"/>
      <c r="D117" s="929"/>
      <c r="E117" s="929"/>
      <c r="F117" s="929"/>
      <c r="G117" s="929"/>
      <c r="H117" s="929"/>
      <c r="I117" s="929"/>
      <c r="J117" s="929"/>
      <c r="K117" s="929"/>
      <c r="L117" s="929"/>
      <c r="M117" s="929"/>
      <c r="N117" s="929"/>
      <c r="O117" s="929"/>
      <c r="P117" s="929"/>
      <c r="Q117" s="929"/>
      <c r="R117" s="929"/>
      <c r="S117" s="929"/>
      <c r="T117" s="929"/>
      <c r="U117" s="929"/>
      <c r="V117" s="929"/>
      <c r="W117" s="929"/>
      <c r="X117" s="929"/>
      <c r="Y117" s="905" t="s">
        <v>443</v>
      </c>
      <c r="Z117" s="930"/>
      <c r="AA117" s="935">
        <v>62660325</v>
      </c>
      <c r="AB117" s="936"/>
      <c r="AC117" s="936"/>
      <c r="AD117" s="936"/>
      <c r="AE117" s="937"/>
      <c r="AF117" s="938">
        <v>63672463</v>
      </c>
      <c r="AG117" s="936"/>
      <c r="AH117" s="936"/>
      <c r="AI117" s="936"/>
      <c r="AJ117" s="937"/>
      <c r="AK117" s="938">
        <v>61690675</v>
      </c>
      <c r="AL117" s="936"/>
      <c r="AM117" s="936"/>
      <c r="AN117" s="936"/>
      <c r="AO117" s="937"/>
      <c r="AP117" s="939"/>
      <c r="AQ117" s="940"/>
      <c r="AR117" s="940"/>
      <c r="AS117" s="940"/>
      <c r="AT117" s="941"/>
      <c r="AU117" s="963"/>
      <c r="AV117" s="964"/>
      <c r="AW117" s="964"/>
      <c r="AX117" s="964"/>
      <c r="AY117" s="964"/>
      <c r="AZ117" s="837" t="s">
        <v>444</v>
      </c>
      <c r="BA117" s="772"/>
      <c r="BB117" s="772"/>
      <c r="BC117" s="772"/>
      <c r="BD117" s="772"/>
      <c r="BE117" s="772"/>
      <c r="BF117" s="772"/>
      <c r="BG117" s="772"/>
      <c r="BH117" s="772"/>
      <c r="BI117" s="772"/>
      <c r="BJ117" s="772"/>
      <c r="BK117" s="772"/>
      <c r="BL117" s="772"/>
      <c r="BM117" s="772"/>
      <c r="BN117" s="772"/>
      <c r="BO117" s="772"/>
      <c r="BP117" s="773"/>
      <c r="BQ117" s="838" t="s">
        <v>388</v>
      </c>
      <c r="BR117" s="839"/>
      <c r="BS117" s="839"/>
      <c r="BT117" s="839"/>
      <c r="BU117" s="839"/>
      <c r="BV117" s="839" t="s">
        <v>388</v>
      </c>
      <c r="BW117" s="839"/>
      <c r="BX117" s="839"/>
      <c r="BY117" s="839"/>
      <c r="BZ117" s="839"/>
      <c r="CA117" s="839" t="s">
        <v>388</v>
      </c>
      <c r="CB117" s="839"/>
      <c r="CC117" s="839"/>
      <c r="CD117" s="839"/>
      <c r="CE117" s="839"/>
      <c r="CF117" s="903" t="s">
        <v>388</v>
      </c>
      <c r="CG117" s="904"/>
      <c r="CH117" s="904"/>
      <c r="CI117" s="904"/>
      <c r="CJ117" s="904"/>
      <c r="CK117" s="958"/>
      <c r="CL117" s="843"/>
      <c r="CM117" s="846" t="s">
        <v>445</v>
      </c>
      <c r="CN117" s="847"/>
      <c r="CO117" s="847"/>
      <c r="CP117" s="847"/>
      <c r="CQ117" s="847"/>
      <c r="CR117" s="847"/>
      <c r="CS117" s="847"/>
      <c r="CT117" s="847"/>
      <c r="CU117" s="847"/>
      <c r="CV117" s="847"/>
      <c r="CW117" s="847"/>
      <c r="CX117" s="847"/>
      <c r="CY117" s="847"/>
      <c r="CZ117" s="847"/>
      <c r="DA117" s="847"/>
      <c r="DB117" s="847"/>
      <c r="DC117" s="847"/>
      <c r="DD117" s="847"/>
      <c r="DE117" s="847"/>
      <c r="DF117" s="848"/>
      <c r="DG117" s="838" t="s">
        <v>388</v>
      </c>
      <c r="DH117" s="839"/>
      <c r="DI117" s="839"/>
      <c r="DJ117" s="839"/>
      <c r="DK117" s="839"/>
      <c r="DL117" s="839" t="s">
        <v>388</v>
      </c>
      <c r="DM117" s="839"/>
      <c r="DN117" s="839"/>
      <c r="DO117" s="839"/>
      <c r="DP117" s="839"/>
      <c r="DQ117" s="839" t="s">
        <v>388</v>
      </c>
      <c r="DR117" s="839"/>
      <c r="DS117" s="839"/>
      <c r="DT117" s="839"/>
      <c r="DU117" s="839"/>
      <c r="DV117" s="816" t="s">
        <v>119</v>
      </c>
      <c r="DW117" s="816"/>
      <c r="DX117" s="816"/>
      <c r="DY117" s="816"/>
      <c r="DZ117" s="817"/>
    </row>
    <row r="118" spans="1:130" s="235" customFormat="1" ht="26.25" customHeight="1" x14ac:dyDescent="0.15">
      <c r="A118" s="928" t="s">
        <v>419</v>
      </c>
      <c r="B118" s="929"/>
      <c r="C118" s="929"/>
      <c r="D118" s="929"/>
      <c r="E118" s="929"/>
      <c r="F118" s="929"/>
      <c r="G118" s="929"/>
      <c r="H118" s="929"/>
      <c r="I118" s="929"/>
      <c r="J118" s="929"/>
      <c r="K118" s="929"/>
      <c r="L118" s="929"/>
      <c r="M118" s="929"/>
      <c r="N118" s="929"/>
      <c r="O118" s="929"/>
      <c r="P118" s="929"/>
      <c r="Q118" s="929"/>
      <c r="R118" s="929"/>
      <c r="S118" s="929"/>
      <c r="T118" s="929"/>
      <c r="U118" s="929"/>
      <c r="V118" s="929"/>
      <c r="W118" s="929"/>
      <c r="X118" s="929"/>
      <c r="Y118" s="929"/>
      <c r="Z118" s="930"/>
      <c r="AA118" s="931" t="s">
        <v>417</v>
      </c>
      <c r="AB118" s="929"/>
      <c r="AC118" s="929"/>
      <c r="AD118" s="929"/>
      <c r="AE118" s="930"/>
      <c r="AF118" s="931" t="s">
        <v>307</v>
      </c>
      <c r="AG118" s="929"/>
      <c r="AH118" s="929"/>
      <c r="AI118" s="929"/>
      <c r="AJ118" s="930"/>
      <c r="AK118" s="931" t="s">
        <v>306</v>
      </c>
      <c r="AL118" s="929"/>
      <c r="AM118" s="929"/>
      <c r="AN118" s="929"/>
      <c r="AO118" s="930"/>
      <c r="AP118" s="932" t="s">
        <v>418</v>
      </c>
      <c r="AQ118" s="933"/>
      <c r="AR118" s="933"/>
      <c r="AS118" s="933"/>
      <c r="AT118" s="934"/>
      <c r="AU118" s="963"/>
      <c r="AV118" s="964"/>
      <c r="AW118" s="964"/>
      <c r="AX118" s="964"/>
      <c r="AY118" s="964"/>
      <c r="AZ118" s="907" t="s">
        <v>446</v>
      </c>
      <c r="BA118" s="908"/>
      <c r="BB118" s="908"/>
      <c r="BC118" s="908"/>
      <c r="BD118" s="908"/>
      <c r="BE118" s="908"/>
      <c r="BF118" s="908"/>
      <c r="BG118" s="908"/>
      <c r="BH118" s="908"/>
      <c r="BI118" s="908"/>
      <c r="BJ118" s="908"/>
      <c r="BK118" s="908"/>
      <c r="BL118" s="908"/>
      <c r="BM118" s="908"/>
      <c r="BN118" s="908"/>
      <c r="BO118" s="908"/>
      <c r="BP118" s="909"/>
      <c r="BQ118" s="890" t="s">
        <v>388</v>
      </c>
      <c r="BR118" s="870"/>
      <c r="BS118" s="870"/>
      <c r="BT118" s="870"/>
      <c r="BU118" s="870"/>
      <c r="BV118" s="870" t="s">
        <v>388</v>
      </c>
      <c r="BW118" s="870"/>
      <c r="BX118" s="870"/>
      <c r="BY118" s="870"/>
      <c r="BZ118" s="870"/>
      <c r="CA118" s="870" t="s">
        <v>388</v>
      </c>
      <c r="CB118" s="870"/>
      <c r="CC118" s="870"/>
      <c r="CD118" s="870"/>
      <c r="CE118" s="870"/>
      <c r="CF118" s="903" t="s">
        <v>388</v>
      </c>
      <c r="CG118" s="904"/>
      <c r="CH118" s="904"/>
      <c r="CI118" s="904"/>
      <c r="CJ118" s="904"/>
      <c r="CK118" s="958"/>
      <c r="CL118" s="843"/>
      <c r="CM118" s="846" t="s">
        <v>447</v>
      </c>
      <c r="CN118" s="847"/>
      <c r="CO118" s="847"/>
      <c r="CP118" s="847"/>
      <c r="CQ118" s="847"/>
      <c r="CR118" s="847"/>
      <c r="CS118" s="847"/>
      <c r="CT118" s="847"/>
      <c r="CU118" s="847"/>
      <c r="CV118" s="847"/>
      <c r="CW118" s="847"/>
      <c r="CX118" s="847"/>
      <c r="CY118" s="847"/>
      <c r="CZ118" s="847"/>
      <c r="DA118" s="847"/>
      <c r="DB118" s="847"/>
      <c r="DC118" s="847"/>
      <c r="DD118" s="847"/>
      <c r="DE118" s="847"/>
      <c r="DF118" s="848"/>
      <c r="DG118" s="838" t="s">
        <v>388</v>
      </c>
      <c r="DH118" s="839"/>
      <c r="DI118" s="839"/>
      <c r="DJ118" s="839"/>
      <c r="DK118" s="839"/>
      <c r="DL118" s="839" t="s">
        <v>388</v>
      </c>
      <c r="DM118" s="839"/>
      <c r="DN118" s="839"/>
      <c r="DO118" s="839"/>
      <c r="DP118" s="839"/>
      <c r="DQ118" s="839" t="s">
        <v>388</v>
      </c>
      <c r="DR118" s="839"/>
      <c r="DS118" s="839"/>
      <c r="DT118" s="839"/>
      <c r="DU118" s="839"/>
      <c r="DV118" s="816" t="s">
        <v>388</v>
      </c>
      <c r="DW118" s="816"/>
      <c r="DX118" s="816"/>
      <c r="DY118" s="816"/>
      <c r="DZ118" s="817"/>
    </row>
    <row r="119" spans="1:130" s="235" customFormat="1" ht="26.25" customHeight="1" x14ac:dyDescent="0.15">
      <c r="A119" s="840" t="s">
        <v>422</v>
      </c>
      <c r="B119" s="841"/>
      <c r="C119" s="918" t="s">
        <v>423</v>
      </c>
      <c r="D119" s="919"/>
      <c r="E119" s="919"/>
      <c r="F119" s="919"/>
      <c r="G119" s="919"/>
      <c r="H119" s="919"/>
      <c r="I119" s="919"/>
      <c r="J119" s="919"/>
      <c r="K119" s="919"/>
      <c r="L119" s="919"/>
      <c r="M119" s="919"/>
      <c r="N119" s="919"/>
      <c r="O119" s="919"/>
      <c r="P119" s="919"/>
      <c r="Q119" s="919"/>
      <c r="R119" s="919"/>
      <c r="S119" s="919"/>
      <c r="T119" s="919"/>
      <c r="U119" s="919"/>
      <c r="V119" s="919"/>
      <c r="W119" s="919"/>
      <c r="X119" s="919"/>
      <c r="Y119" s="919"/>
      <c r="Z119" s="920"/>
      <c r="AA119" s="921" t="s">
        <v>388</v>
      </c>
      <c r="AB119" s="922"/>
      <c r="AC119" s="922"/>
      <c r="AD119" s="922"/>
      <c r="AE119" s="923"/>
      <c r="AF119" s="924" t="s">
        <v>388</v>
      </c>
      <c r="AG119" s="922"/>
      <c r="AH119" s="922"/>
      <c r="AI119" s="922"/>
      <c r="AJ119" s="923"/>
      <c r="AK119" s="924" t="s">
        <v>388</v>
      </c>
      <c r="AL119" s="922"/>
      <c r="AM119" s="922"/>
      <c r="AN119" s="922"/>
      <c r="AO119" s="923"/>
      <c r="AP119" s="925" t="s">
        <v>388</v>
      </c>
      <c r="AQ119" s="926"/>
      <c r="AR119" s="926"/>
      <c r="AS119" s="926"/>
      <c r="AT119" s="927"/>
      <c r="AU119" s="965"/>
      <c r="AV119" s="966"/>
      <c r="AW119" s="966"/>
      <c r="AX119" s="966"/>
      <c r="AY119" s="966"/>
      <c r="AZ119" s="266" t="s">
        <v>155</v>
      </c>
      <c r="BA119" s="266"/>
      <c r="BB119" s="266"/>
      <c r="BC119" s="266"/>
      <c r="BD119" s="266"/>
      <c r="BE119" s="266"/>
      <c r="BF119" s="266"/>
      <c r="BG119" s="266"/>
      <c r="BH119" s="266"/>
      <c r="BI119" s="266"/>
      <c r="BJ119" s="266"/>
      <c r="BK119" s="266"/>
      <c r="BL119" s="266"/>
      <c r="BM119" s="266"/>
      <c r="BN119" s="266"/>
      <c r="BO119" s="905" t="s">
        <v>448</v>
      </c>
      <c r="BP119" s="906"/>
      <c r="BQ119" s="890">
        <v>990524691</v>
      </c>
      <c r="BR119" s="870"/>
      <c r="BS119" s="870"/>
      <c r="BT119" s="870"/>
      <c r="BU119" s="870"/>
      <c r="BV119" s="870">
        <v>983714490</v>
      </c>
      <c r="BW119" s="870"/>
      <c r="BX119" s="870"/>
      <c r="BY119" s="870"/>
      <c r="BZ119" s="870"/>
      <c r="CA119" s="870">
        <v>973961189</v>
      </c>
      <c r="CB119" s="870"/>
      <c r="CC119" s="870"/>
      <c r="CD119" s="870"/>
      <c r="CE119" s="870"/>
      <c r="CF119" s="768"/>
      <c r="CG119" s="769"/>
      <c r="CH119" s="769"/>
      <c r="CI119" s="769"/>
      <c r="CJ119" s="859"/>
      <c r="CK119" s="959"/>
      <c r="CL119" s="845"/>
      <c r="CM119" s="863" t="s">
        <v>449</v>
      </c>
      <c r="CN119" s="864"/>
      <c r="CO119" s="864"/>
      <c r="CP119" s="864"/>
      <c r="CQ119" s="864"/>
      <c r="CR119" s="864"/>
      <c r="CS119" s="864"/>
      <c r="CT119" s="864"/>
      <c r="CU119" s="864"/>
      <c r="CV119" s="864"/>
      <c r="CW119" s="864"/>
      <c r="CX119" s="864"/>
      <c r="CY119" s="864"/>
      <c r="CZ119" s="864"/>
      <c r="DA119" s="864"/>
      <c r="DB119" s="864"/>
      <c r="DC119" s="864"/>
      <c r="DD119" s="864"/>
      <c r="DE119" s="864"/>
      <c r="DF119" s="865"/>
      <c r="DG119" s="838">
        <v>104425</v>
      </c>
      <c r="DH119" s="839"/>
      <c r="DI119" s="839"/>
      <c r="DJ119" s="839"/>
      <c r="DK119" s="839"/>
      <c r="DL119" s="839">
        <v>83687</v>
      </c>
      <c r="DM119" s="839"/>
      <c r="DN119" s="839"/>
      <c r="DO119" s="839"/>
      <c r="DP119" s="839"/>
      <c r="DQ119" s="839">
        <v>70458</v>
      </c>
      <c r="DR119" s="839"/>
      <c r="DS119" s="839"/>
      <c r="DT119" s="839"/>
      <c r="DU119" s="839"/>
      <c r="DV119" s="816">
        <v>0</v>
      </c>
      <c r="DW119" s="816"/>
      <c r="DX119" s="816"/>
      <c r="DY119" s="816"/>
      <c r="DZ119" s="817"/>
    </row>
    <row r="120" spans="1:130" s="235" customFormat="1" ht="26.25" customHeight="1" x14ac:dyDescent="0.15">
      <c r="A120" s="842"/>
      <c r="B120" s="843"/>
      <c r="C120" s="846" t="s">
        <v>426</v>
      </c>
      <c r="D120" s="847"/>
      <c r="E120" s="847"/>
      <c r="F120" s="847"/>
      <c r="G120" s="847"/>
      <c r="H120" s="847"/>
      <c r="I120" s="847"/>
      <c r="J120" s="847"/>
      <c r="K120" s="847"/>
      <c r="L120" s="847"/>
      <c r="M120" s="847"/>
      <c r="N120" s="847"/>
      <c r="O120" s="847"/>
      <c r="P120" s="847"/>
      <c r="Q120" s="847"/>
      <c r="R120" s="847"/>
      <c r="S120" s="847"/>
      <c r="T120" s="847"/>
      <c r="U120" s="847"/>
      <c r="V120" s="847"/>
      <c r="W120" s="847"/>
      <c r="X120" s="847"/>
      <c r="Y120" s="847"/>
      <c r="Z120" s="848"/>
      <c r="AA120" s="801" t="s">
        <v>388</v>
      </c>
      <c r="AB120" s="802"/>
      <c r="AC120" s="802"/>
      <c r="AD120" s="802"/>
      <c r="AE120" s="803"/>
      <c r="AF120" s="804" t="s">
        <v>119</v>
      </c>
      <c r="AG120" s="802"/>
      <c r="AH120" s="802"/>
      <c r="AI120" s="802"/>
      <c r="AJ120" s="803"/>
      <c r="AK120" s="804" t="s">
        <v>119</v>
      </c>
      <c r="AL120" s="802"/>
      <c r="AM120" s="802"/>
      <c r="AN120" s="802"/>
      <c r="AO120" s="803"/>
      <c r="AP120" s="849" t="s">
        <v>388</v>
      </c>
      <c r="AQ120" s="850"/>
      <c r="AR120" s="850"/>
      <c r="AS120" s="850"/>
      <c r="AT120" s="851"/>
      <c r="AU120" s="910" t="s">
        <v>450</v>
      </c>
      <c r="AV120" s="911"/>
      <c r="AW120" s="911"/>
      <c r="AX120" s="911"/>
      <c r="AY120" s="912"/>
      <c r="AZ120" s="884" t="s">
        <v>451</v>
      </c>
      <c r="BA120" s="830"/>
      <c r="BB120" s="830"/>
      <c r="BC120" s="830"/>
      <c r="BD120" s="830"/>
      <c r="BE120" s="830"/>
      <c r="BF120" s="830"/>
      <c r="BG120" s="830"/>
      <c r="BH120" s="830"/>
      <c r="BI120" s="830"/>
      <c r="BJ120" s="830"/>
      <c r="BK120" s="830"/>
      <c r="BL120" s="830"/>
      <c r="BM120" s="830"/>
      <c r="BN120" s="830"/>
      <c r="BO120" s="830"/>
      <c r="BP120" s="831"/>
      <c r="BQ120" s="885">
        <v>47705870</v>
      </c>
      <c r="BR120" s="867"/>
      <c r="BS120" s="867"/>
      <c r="BT120" s="867"/>
      <c r="BU120" s="867"/>
      <c r="BV120" s="867">
        <v>42314492</v>
      </c>
      <c r="BW120" s="867"/>
      <c r="BX120" s="867"/>
      <c r="BY120" s="867"/>
      <c r="BZ120" s="867"/>
      <c r="CA120" s="867">
        <v>42120933</v>
      </c>
      <c r="CB120" s="867"/>
      <c r="CC120" s="867"/>
      <c r="CD120" s="867"/>
      <c r="CE120" s="867"/>
      <c r="CF120" s="894">
        <v>19</v>
      </c>
      <c r="CG120" s="895"/>
      <c r="CH120" s="895"/>
      <c r="CI120" s="895"/>
      <c r="CJ120" s="895"/>
      <c r="CK120" s="896" t="s">
        <v>452</v>
      </c>
      <c r="CL120" s="876"/>
      <c r="CM120" s="876"/>
      <c r="CN120" s="876"/>
      <c r="CO120" s="877"/>
      <c r="CP120" s="900" t="s">
        <v>453</v>
      </c>
      <c r="CQ120" s="901"/>
      <c r="CR120" s="901"/>
      <c r="CS120" s="901"/>
      <c r="CT120" s="901"/>
      <c r="CU120" s="901"/>
      <c r="CV120" s="901"/>
      <c r="CW120" s="901"/>
      <c r="CX120" s="901"/>
      <c r="CY120" s="901"/>
      <c r="CZ120" s="901"/>
      <c r="DA120" s="901"/>
      <c r="DB120" s="901"/>
      <c r="DC120" s="901"/>
      <c r="DD120" s="901"/>
      <c r="DE120" s="901"/>
      <c r="DF120" s="902"/>
      <c r="DG120" s="885">
        <v>10837941</v>
      </c>
      <c r="DH120" s="867"/>
      <c r="DI120" s="867"/>
      <c r="DJ120" s="867"/>
      <c r="DK120" s="867"/>
      <c r="DL120" s="867">
        <v>10674787</v>
      </c>
      <c r="DM120" s="867"/>
      <c r="DN120" s="867"/>
      <c r="DO120" s="867"/>
      <c r="DP120" s="867"/>
      <c r="DQ120" s="867">
        <v>10368295</v>
      </c>
      <c r="DR120" s="867"/>
      <c r="DS120" s="867"/>
      <c r="DT120" s="867"/>
      <c r="DU120" s="867"/>
      <c r="DV120" s="868">
        <v>4.7</v>
      </c>
      <c r="DW120" s="868"/>
      <c r="DX120" s="868"/>
      <c r="DY120" s="868"/>
      <c r="DZ120" s="869"/>
    </row>
    <row r="121" spans="1:130" s="235" customFormat="1" ht="26.25" customHeight="1" x14ac:dyDescent="0.15">
      <c r="A121" s="842"/>
      <c r="B121" s="843"/>
      <c r="C121" s="891" t="s">
        <v>454</v>
      </c>
      <c r="D121" s="892"/>
      <c r="E121" s="892"/>
      <c r="F121" s="892"/>
      <c r="G121" s="892"/>
      <c r="H121" s="892"/>
      <c r="I121" s="892"/>
      <c r="J121" s="892"/>
      <c r="K121" s="892"/>
      <c r="L121" s="892"/>
      <c r="M121" s="892"/>
      <c r="N121" s="892"/>
      <c r="O121" s="892"/>
      <c r="P121" s="892"/>
      <c r="Q121" s="892"/>
      <c r="R121" s="892"/>
      <c r="S121" s="892"/>
      <c r="T121" s="892"/>
      <c r="U121" s="892"/>
      <c r="V121" s="892"/>
      <c r="W121" s="892"/>
      <c r="X121" s="892"/>
      <c r="Y121" s="892"/>
      <c r="Z121" s="893"/>
      <c r="AA121" s="801">
        <v>435151</v>
      </c>
      <c r="AB121" s="802"/>
      <c r="AC121" s="802"/>
      <c r="AD121" s="802"/>
      <c r="AE121" s="803"/>
      <c r="AF121" s="804">
        <v>278800</v>
      </c>
      <c r="AG121" s="802"/>
      <c r="AH121" s="802"/>
      <c r="AI121" s="802"/>
      <c r="AJ121" s="803"/>
      <c r="AK121" s="804">
        <v>208531</v>
      </c>
      <c r="AL121" s="802"/>
      <c r="AM121" s="802"/>
      <c r="AN121" s="802"/>
      <c r="AO121" s="803"/>
      <c r="AP121" s="849">
        <v>0.1</v>
      </c>
      <c r="AQ121" s="850"/>
      <c r="AR121" s="850"/>
      <c r="AS121" s="850"/>
      <c r="AT121" s="851"/>
      <c r="AU121" s="913"/>
      <c r="AV121" s="914"/>
      <c r="AW121" s="914"/>
      <c r="AX121" s="914"/>
      <c r="AY121" s="915"/>
      <c r="AZ121" s="837" t="s">
        <v>455</v>
      </c>
      <c r="BA121" s="772"/>
      <c r="BB121" s="772"/>
      <c r="BC121" s="772"/>
      <c r="BD121" s="772"/>
      <c r="BE121" s="772"/>
      <c r="BF121" s="772"/>
      <c r="BG121" s="772"/>
      <c r="BH121" s="772"/>
      <c r="BI121" s="772"/>
      <c r="BJ121" s="772"/>
      <c r="BK121" s="772"/>
      <c r="BL121" s="772"/>
      <c r="BM121" s="772"/>
      <c r="BN121" s="772"/>
      <c r="BO121" s="772"/>
      <c r="BP121" s="773"/>
      <c r="BQ121" s="838">
        <v>16701925</v>
      </c>
      <c r="BR121" s="839"/>
      <c r="BS121" s="839"/>
      <c r="BT121" s="839"/>
      <c r="BU121" s="839"/>
      <c r="BV121" s="839">
        <v>14437142</v>
      </c>
      <c r="BW121" s="839"/>
      <c r="BX121" s="839"/>
      <c r="BY121" s="839"/>
      <c r="BZ121" s="839"/>
      <c r="CA121" s="839">
        <v>14143586</v>
      </c>
      <c r="CB121" s="839"/>
      <c r="CC121" s="839"/>
      <c r="CD121" s="839"/>
      <c r="CE121" s="839"/>
      <c r="CF121" s="903">
        <v>6.4</v>
      </c>
      <c r="CG121" s="904"/>
      <c r="CH121" s="904"/>
      <c r="CI121" s="904"/>
      <c r="CJ121" s="904"/>
      <c r="CK121" s="897"/>
      <c r="CL121" s="879"/>
      <c r="CM121" s="879"/>
      <c r="CN121" s="879"/>
      <c r="CO121" s="880"/>
      <c r="CP121" s="860" t="s">
        <v>393</v>
      </c>
      <c r="CQ121" s="861"/>
      <c r="CR121" s="861"/>
      <c r="CS121" s="861"/>
      <c r="CT121" s="861"/>
      <c r="CU121" s="861"/>
      <c r="CV121" s="861"/>
      <c r="CW121" s="861"/>
      <c r="CX121" s="861"/>
      <c r="CY121" s="861"/>
      <c r="CZ121" s="861"/>
      <c r="DA121" s="861"/>
      <c r="DB121" s="861"/>
      <c r="DC121" s="861"/>
      <c r="DD121" s="861"/>
      <c r="DE121" s="861"/>
      <c r="DF121" s="862"/>
      <c r="DG121" s="838">
        <v>3525468</v>
      </c>
      <c r="DH121" s="839"/>
      <c r="DI121" s="839"/>
      <c r="DJ121" s="839"/>
      <c r="DK121" s="839"/>
      <c r="DL121" s="839">
        <v>3083602</v>
      </c>
      <c r="DM121" s="839"/>
      <c r="DN121" s="839"/>
      <c r="DO121" s="839"/>
      <c r="DP121" s="839"/>
      <c r="DQ121" s="839">
        <v>3454928</v>
      </c>
      <c r="DR121" s="839"/>
      <c r="DS121" s="839"/>
      <c r="DT121" s="839"/>
      <c r="DU121" s="839"/>
      <c r="DV121" s="816">
        <v>1.6</v>
      </c>
      <c r="DW121" s="816"/>
      <c r="DX121" s="816"/>
      <c r="DY121" s="816"/>
      <c r="DZ121" s="817"/>
    </row>
    <row r="122" spans="1:130" s="235" customFormat="1" ht="26.25" customHeight="1" x14ac:dyDescent="0.15">
      <c r="A122" s="842"/>
      <c r="B122" s="843"/>
      <c r="C122" s="846" t="s">
        <v>436</v>
      </c>
      <c r="D122" s="847"/>
      <c r="E122" s="847"/>
      <c r="F122" s="847"/>
      <c r="G122" s="847"/>
      <c r="H122" s="847"/>
      <c r="I122" s="847"/>
      <c r="J122" s="847"/>
      <c r="K122" s="847"/>
      <c r="L122" s="847"/>
      <c r="M122" s="847"/>
      <c r="N122" s="847"/>
      <c r="O122" s="847"/>
      <c r="P122" s="847"/>
      <c r="Q122" s="847"/>
      <c r="R122" s="847"/>
      <c r="S122" s="847"/>
      <c r="T122" s="847"/>
      <c r="U122" s="847"/>
      <c r="V122" s="847"/>
      <c r="W122" s="847"/>
      <c r="X122" s="847"/>
      <c r="Y122" s="847"/>
      <c r="Z122" s="848"/>
      <c r="AA122" s="801" t="s">
        <v>388</v>
      </c>
      <c r="AB122" s="802"/>
      <c r="AC122" s="802"/>
      <c r="AD122" s="802"/>
      <c r="AE122" s="803"/>
      <c r="AF122" s="804" t="s">
        <v>119</v>
      </c>
      <c r="AG122" s="802"/>
      <c r="AH122" s="802"/>
      <c r="AI122" s="802"/>
      <c r="AJ122" s="803"/>
      <c r="AK122" s="804" t="s">
        <v>388</v>
      </c>
      <c r="AL122" s="802"/>
      <c r="AM122" s="802"/>
      <c r="AN122" s="802"/>
      <c r="AO122" s="803"/>
      <c r="AP122" s="849" t="s">
        <v>388</v>
      </c>
      <c r="AQ122" s="850"/>
      <c r="AR122" s="850"/>
      <c r="AS122" s="850"/>
      <c r="AT122" s="851"/>
      <c r="AU122" s="913"/>
      <c r="AV122" s="914"/>
      <c r="AW122" s="914"/>
      <c r="AX122" s="914"/>
      <c r="AY122" s="915"/>
      <c r="AZ122" s="907" t="s">
        <v>456</v>
      </c>
      <c r="BA122" s="908"/>
      <c r="BB122" s="908"/>
      <c r="BC122" s="908"/>
      <c r="BD122" s="908"/>
      <c r="BE122" s="908"/>
      <c r="BF122" s="908"/>
      <c r="BG122" s="908"/>
      <c r="BH122" s="908"/>
      <c r="BI122" s="908"/>
      <c r="BJ122" s="908"/>
      <c r="BK122" s="908"/>
      <c r="BL122" s="908"/>
      <c r="BM122" s="908"/>
      <c r="BN122" s="908"/>
      <c r="BO122" s="908"/>
      <c r="BP122" s="909"/>
      <c r="BQ122" s="890">
        <v>491823874</v>
      </c>
      <c r="BR122" s="870"/>
      <c r="BS122" s="870"/>
      <c r="BT122" s="870"/>
      <c r="BU122" s="870"/>
      <c r="BV122" s="870">
        <v>485288516</v>
      </c>
      <c r="BW122" s="870"/>
      <c r="BX122" s="870"/>
      <c r="BY122" s="870"/>
      <c r="BZ122" s="870"/>
      <c r="CA122" s="870">
        <v>478868744</v>
      </c>
      <c r="CB122" s="870"/>
      <c r="CC122" s="870"/>
      <c r="CD122" s="870"/>
      <c r="CE122" s="870"/>
      <c r="CF122" s="871">
        <v>215.7</v>
      </c>
      <c r="CG122" s="872"/>
      <c r="CH122" s="872"/>
      <c r="CI122" s="872"/>
      <c r="CJ122" s="872"/>
      <c r="CK122" s="897"/>
      <c r="CL122" s="879"/>
      <c r="CM122" s="879"/>
      <c r="CN122" s="879"/>
      <c r="CO122" s="880"/>
      <c r="CP122" s="860" t="s">
        <v>392</v>
      </c>
      <c r="CQ122" s="861"/>
      <c r="CR122" s="861"/>
      <c r="CS122" s="861"/>
      <c r="CT122" s="861"/>
      <c r="CU122" s="861"/>
      <c r="CV122" s="861"/>
      <c r="CW122" s="861"/>
      <c r="CX122" s="861"/>
      <c r="CY122" s="861"/>
      <c r="CZ122" s="861"/>
      <c r="DA122" s="861"/>
      <c r="DB122" s="861"/>
      <c r="DC122" s="861"/>
      <c r="DD122" s="861"/>
      <c r="DE122" s="861"/>
      <c r="DF122" s="862"/>
      <c r="DG122" s="838">
        <v>1906456</v>
      </c>
      <c r="DH122" s="839"/>
      <c r="DI122" s="839"/>
      <c r="DJ122" s="839"/>
      <c r="DK122" s="839"/>
      <c r="DL122" s="839">
        <v>2115889</v>
      </c>
      <c r="DM122" s="839"/>
      <c r="DN122" s="839"/>
      <c r="DO122" s="839"/>
      <c r="DP122" s="839"/>
      <c r="DQ122" s="839">
        <v>2444219</v>
      </c>
      <c r="DR122" s="839"/>
      <c r="DS122" s="839"/>
      <c r="DT122" s="839"/>
      <c r="DU122" s="839"/>
      <c r="DV122" s="816">
        <v>1.1000000000000001</v>
      </c>
      <c r="DW122" s="816"/>
      <c r="DX122" s="816"/>
      <c r="DY122" s="816"/>
      <c r="DZ122" s="817"/>
    </row>
    <row r="123" spans="1:130" s="235" customFormat="1" ht="26.25" customHeight="1" x14ac:dyDescent="0.15">
      <c r="A123" s="842"/>
      <c r="B123" s="843"/>
      <c r="C123" s="846" t="s">
        <v>442</v>
      </c>
      <c r="D123" s="847"/>
      <c r="E123" s="847"/>
      <c r="F123" s="847"/>
      <c r="G123" s="847"/>
      <c r="H123" s="847"/>
      <c r="I123" s="847"/>
      <c r="J123" s="847"/>
      <c r="K123" s="847"/>
      <c r="L123" s="847"/>
      <c r="M123" s="847"/>
      <c r="N123" s="847"/>
      <c r="O123" s="847"/>
      <c r="P123" s="847"/>
      <c r="Q123" s="847"/>
      <c r="R123" s="847"/>
      <c r="S123" s="847"/>
      <c r="T123" s="847"/>
      <c r="U123" s="847"/>
      <c r="V123" s="847"/>
      <c r="W123" s="847"/>
      <c r="X123" s="847"/>
      <c r="Y123" s="847"/>
      <c r="Z123" s="848"/>
      <c r="AA123" s="801" t="s">
        <v>388</v>
      </c>
      <c r="AB123" s="802"/>
      <c r="AC123" s="802"/>
      <c r="AD123" s="802"/>
      <c r="AE123" s="803"/>
      <c r="AF123" s="804" t="s">
        <v>388</v>
      </c>
      <c r="AG123" s="802"/>
      <c r="AH123" s="802"/>
      <c r="AI123" s="802"/>
      <c r="AJ123" s="803"/>
      <c r="AK123" s="804" t="s">
        <v>388</v>
      </c>
      <c r="AL123" s="802"/>
      <c r="AM123" s="802"/>
      <c r="AN123" s="802"/>
      <c r="AO123" s="803"/>
      <c r="AP123" s="849" t="s">
        <v>388</v>
      </c>
      <c r="AQ123" s="850"/>
      <c r="AR123" s="850"/>
      <c r="AS123" s="850"/>
      <c r="AT123" s="851"/>
      <c r="AU123" s="916"/>
      <c r="AV123" s="917"/>
      <c r="AW123" s="917"/>
      <c r="AX123" s="917"/>
      <c r="AY123" s="917"/>
      <c r="AZ123" s="266" t="s">
        <v>155</v>
      </c>
      <c r="BA123" s="266"/>
      <c r="BB123" s="266"/>
      <c r="BC123" s="266"/>
      <c r="BD123" s="266"/>
      <c r="BE123" s="266"/>
      <c r="BF123" s="266"/>
      <c r="BG123" s="266"/>
      <c r="BH123" s="266"/>
      <c r="BI123" s="266"/>
      <c r="BJ123" s="266"/>
      <c r="BK123" s="266"/>
      <c r="BL123" s="266"/>
      <c r="BM123" s="266"/>
      <c r="BN123" s="266"/>
      <c r="BO123" s="905" t="s">
        <v>457</v>
      </c>
      <c r="BP123" s="906"/>
      <c r="BQ123" s="857">
        <v>556231669</v>
      </c>
      <c r="BR123" s="858"/>
      <c r="BS123" s="858"/>
      <c r="BT123" s="858"/>
      <c r="BU123" s="858"/>
      <c r="BV123" s="858">
        <v>542040150</v>
      </c>
      <c r="BW123" s="858"/>
      <c r="BX123" s="858"/>
      <c r="BY123" s="858"/>
      <c r="BZ123" s="858"/>
      <c r="CA123" s="858">
        <v>535133263</v>
      </c>
      <c r="CB123" s="858"/>
      <c r="CC123" s="858"/>
      <c r="CD123" s="858"/>
      <c r="CE123" s="858"/>
      <c r="CF123" s="768"/>
      <c r="CG123" s="769"/>
      <c r="CH123" s="769"/>
      <c r="CI123" s="769"/>
      <c r="CJ123" s="859"/>
      <c r="CK123" s="897"/>
      <c r="CL123" s="879"/>
      <c r="CM123" s="879"/>
      <c r="CN123" s="879"/>
      <c r="CO123" s="880"/>
      <c r="CP123" s="860" t="s">
        <v>458</v>
      </c>
      <c r="CQ123" s="861"/>
      <c r="CR123" s="861"/>
      <c r="CS123" s="861"/>
      <c r="CT123" s="861"/>
      <c r="CU123" s="861"/>
      <c r="CV123" s="861"/>
      <c r="CW123" s="861"/>
      <c r="CX123" s="861"/>
      <c r="CY123" s="861"/>
      <c r="CZ123" s="861"/>
      <c r="DA123" s="861"/>
      <c r="DB123" s="861"/>
      <c r="DC123" s="861"/>
      <c r="DD123" s="861"/>
      <c r="DE123" s="861"/>
      <c r="DF123" s="862"/>
      <c r="DG123" s="838">
        <v>669620</v>
      </c>
      <c r="DH123" s="839"/>
      <c r="DI123" s="839"/>
      <c r="DJ123" s="839"/>
      <c r="DK123" s="839"/>
      <c r="DL123" s="839">
        <v>553357</v>
      </c>
      <c r="DM123" s="839"/>
      <c r="DN123" s="839"/>
      <c r="DO123" s="839"/>
      <c r="DP123" s="839"/>
      <c r="DQ123" s="839">
        <v>482275</v>
      </c>
      <c r="DR123" s="839"/>
      <c r="DS123" s="839"/>
      <c r="DT123" s="839"/>
      <c r="DU123" s="839"/>
      <c r="DV123" s="816">
        <v>0.2</v>
      </c>
      <c r="DW123" s="816"/>
      <c r="DX123" s="816"/>
      <c r="DY123" s="816"/>
      <c r="DZ123" s="817"/>
    </row>
    <row r="124" spans="1:130" s="235" customFormat="1" ht="26.25" customHeight="1" thickBot="1" x14ac:dyDescent="0.2">
      <c r="A124" s="842"/>
      <c r="B124" s="843"/>
      <c r="C124" s="846" t="s">
        <v>445</v>
      </c>
      <c r="D124" s="847"/>
      <c r="E124" s="847"/>
      <c r="F124" s="847"/>
      <c r="G124" s="847"/>
      <c r="H124" s="847"/>
      <c r="I124" s="847"/>
      <c r="J124" s="847"/>
      <c r="K124" s="847"/>
      <c r="L124" s="847"/>
      <c r="M124" s="847"/>
      <c r="N124" s="847"/>
      <c r="O124" s="847"/>
      <c r="P124" s="847"/>
      <c r="Q124" s="847"/>
      <c r="R124" s="847"/>
      <c r="S124" s="847"/>
      <c r="T124" s="847"/>
      <c r="U124" s="847"/>
      <c r="V124" s="847"/>
      <c r="W124" s="847"/>
      <c r="X124" s="847"/>
      <c r="Y124" s="847"/>
      <c r="Z124" s="848"/>
      <c r="AA124" s="801" t="s">
        <v>388</v>
      </c>
      <c r="AB124" s="802"/>
      <c r="AC124" s="802"/>
      <c r="AD124" s="802"/>
      <c r="AE124" s="803"/>
      <c r="AF124" s="804" t="s">
        <v>388</v>
      </c>
      <c r="AG124" s="802"/>
      <c r="AH124" s="802"/>
      <c r="AI124" s="802"/>
      <c r="AJ124" s="803"/>
      <c r="AK124" s="804" t="s">
        <v>388</v>
      </c>
      <c r="AL124" s="802"/>
      <c r="AM124" s="802"/>
      <c r="AN124" s="802"/>
      <c r="AO124" s="803"/>
      <c r="AP124" s="849" t="s">
        <v>119</v>
      </c>
      <c r="AQ124" s="850"/>
      <c r="AR124" s="850"/>
      <c r="AS124" s="850"/>
      <c r="AT124" s="851"/>
      <c r="AU124" s="852" t="s">
        <v>459</v>
      </c>
      <c r="AV124" s="853"/>
      <c r="AW124" s="853"/>
      <c r="AX124" s="853"/>
      <c r="AY124" s="853"/>
      <c r="AZ124" s="853"/>
      <c r="BA124" s="853"/>
      <c r="BB124" s="853"/>
      <c r="BC124" s="853"/>
      <c r="BD124" s="853"/>
      <c r="BE124" s="853"/>
      <c r="BF124" s="853"/>
      <c r="BG124" s="853"/>
      <c r="BH124" s="853"/>
      <c r="BI124" s="853"/>
      <c r="BJ124" s="853"/>
      <c r="BK124" s="853"/>
      <c r="BL124" s="853"/>
      <c r="BM124" s="853"/>
      <c r="BN124" s="853"/>
      <c r="BO124" s="853"/>
      <c r="BP124" s="854"/>
      <c r="BQ124" s="855">
        <v>199.2</v>
      </c>
      <c r="BR124" s="856"/>
      <c r="BS124" s="856"/>
      <c r="BT124" s="856"/>
      <c r="BU124" s="856"/>
      <c r="BV124" s="856">
        <v>202.9</v>
      </c>
      <c r="BW124" s="856"/>
      <c r="BX124" s="856"/>
      <c r="BY124" s="856"/>
      <c r="BZ124" s="856"/>
      <c r="CA124" s="856">
        <v>197.6</v>
      </c>
      <c r="CB124" s="856"/>
      <c r="CC124" s="856"/>
      <c r="CD124" s="856"/>
      <c r="CE124" s="856"/>
      <c r="CF124" s="746"/>
      <c r="CG124" s="747"/>
      <c r="CH124" s="747"/>
      <c r="CI124" s="747"/>
      <c r="CJ124" s="886"/>
      <c r="CK124" s="898"/>
      <c r="CL124" s="898"/>
      <c r="CM124" s="898"/>
      <c r="CN124" s="898"/>
      <c r="CO124" s="899"/>
      <c r="CP124" s="887" t="s">
        <v>460</v>
      </c>
      <c r="CQ124" s="888"/>
      <c r="CR124" s="888"/>
      <c r="CS124" s="888"/>
      <c r="CT124" s="888"/>
      <c r="CU124" s="888"/>
      <c r="CV124" s="888"/>
      <c r="CW124" s="888"/>
      <c r="CX124" s="888"/>
      <c r="CY124" s="888"/>
      <c r="CZ124" s="888"/>
      <c r="DA124" s="888"/>
      <c r="DB124" s="888"/>
      <c r="DC124" s="888"/>
      <c r="DD124" s="888"/>
      <c r="DE124" s="888"/>
      <c r="DF124" s="889"/>
      <c r="DG124" s="890" t="s">
        <v>388</v>
      </c>
      <c r="DH124" s="870"/>
      <c r="DI124" s="870"/>
      <c r="DJ124" s="870"/>
      <c r="DK124" s="870"/>
      <c r="DL124" s="870" t="s">
        <v>388</v>
      </c>
      <c r="DM124" s="870"/>
      <c r="DN124" s="870"/>
      <c r="DO124" s="870"/>
      <c r="DP124" s="870"/>
      <c r="DQ124" s="870" t="s">
        <v>388</v>
      </c>
      <c r="DR124" s="870"/>
      <c r="DS124" s="870"/>
      <c r="DT124" s="870"/>
      <c r="DU124" s="870"/>
      <c r="DV124" s="873" t="s">
        <v>388</v>
      </c>
      <c r="DW124" s="873"/>
      <c r="DX124" s="873"/>
      <c r="DY124" s="873"/>
      <c r="DZ124" s="874"/>
    </row>
    <row r="125" spans="1:130" s="235" customFormat="1" ht="26.25" customHeight="1" x14ac:dyDescent="0.15">
      <c r="A125" s="842"/>
      <c r="B125" s="843"/>
      <c r="C125" s="846" t="s">
        <v>447</v>
      </c>
      <c r="D125" s="847"/>
      <c r="E125" s="847"/>
      <c r="F125" s="847"/>
      <c r="G125" s="847"/>
      <c r="H125" s="847"/>
      <c r="I125" s="847"/>
      <c r="J125" s="847"/>
      <c r="K125" s="847"/>
      <c r="L125" s="847"/>
      <c r="M125" s="847"/>
      <c r="N125" s="847"/>
      <c r="O125" s="847"/>
      <c r="P125" s="847"/>
      <c r="Q125" s="847"/>
      <c r="R125" s="847"/>
      <c r="S125" s="847"/>
      <c r="T125" s="847"/>
      <c r="U125" s="847"/>
      <c r="V125" s="847"/>
      <c r="W125" s="847"/>
      <c r="X125" s="847"/>
      <c r="Y125" s="847"/>
      <c r="Z125" s="848"/>
      <c r="AA125" s="801" t="s">
        <v>388</v>
      </c>
      <c r="AB125" s="802"/>
      <c r="AC125" s="802"/>
      <c r="AD125" s="802"/>
      <c r="AE125" s="803"/>
      <c r="AF125" s="804" t="s">
        <v>388</v>
      </c>
      <c r="AG125" s="802"/>
      <c r="AH125" s="802"/>
      <c r="AI125" s="802"/>
      <c r="AJ125" s="803"/>
      <c r="AK125" s="804" t="s">
        <v>388</v>
      </c>
      <c r="AL125" s="802"/>
      <c r="AM125" s="802"/>
      <c r="AN125" s="802"/>
      <c r="AO125" s="803"/>
      <c r="AP125" s="849" t="s">
        <v>388</v>
      </c>
      <c r="AQ125" s="850"/>
      <c r="AR125" s="850"/>
      <c r="AS125" s="850"/>
      <c r="AT125" s="851"/>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75" t="s">
        <v>461</v>
      </c>
      <c r="CL125" s="876"/>
      <c r="CM125" s="876"/>
      <c r="CN125" s="876"/>
      <c r="CO125" s="877"/>
      <c r="CP125" s="884" t="s">
        <v>462</v>
      </c>
      <c r="CQ125" s="830"/>
      <c r="CR125" s="830"/>
      <c r="CS125" s="830"/>
      <c r="CT125" s="830"/>
      <c r="CU125" s="830"/>
      <c r="CV125" s="830"/>
      <c r="CW125" s="830"/>
      <c r="CX125" s="830"/>
      <c r="CY125" s="830"/>
      <c r="CZ125" s="830"/>
      <c r="DA125" s="830"/>
      <c r="DB125" s="830"/>
      <c r="DC125" s="830"/>
      <c r="DD125" s="830"/>
      <c r="DE125" s="830"/>
      <c r="DF125" s="831"/>
      <c r="DG125" s="885" t="s">
        <v>388</v>
      </c>
      <c r="DH125" s="867"/>
      <c r="DI125" s="867"/>
      <c r="DJ125" s="867"/>
      <c r="DK125" s="867"/>
      <c r="DL125" s="867" t="s">
        <v>388</v>
      </c>
      <c r="DM125" s="867"/>
      <c r="DN125" s="867"/>
      <c r="DO125" s="867"/>
      <c r="DP125" s="867"/>
      <c r="DQ125" s="867" t="s">
        <v>388</v>
      </c>
      <c r="DR125" s="867"/>
      <c r="DS125" s="867"/>
      <c r="DT125" s="867"/>
      <c r="DU125" s="867"/>
      <c r="DV125" s="868" t="s">
        <v>388</v>
      </c>
      <c r="DW125" s="868"/>
      <c r="DX125" s="868"/>
      <c r="DY125" s="868"/>
      <c r="DZ125" s="869"/>
    </row>
    <row r="126" spans="1:130" s="235" customFormat="1" ht="26.25" customHeight="1" thickBot="1" x14ac:dyDescent="0.2">
      <c r="A126" s="842"/>
      <c r="B126" s="843"/>
      <c r="C126" s="846" t="s">
        <v>449</v>
      </c>
      <c r="D126" s="847"/>
      <c r="E126" s="847"/>
      <c r="F126" s="847"/>
      <c r="G126" s="847"/>
      <c r="H126" s="847"/>
      <c r="I126" s="847"/>
      <c r="J126" s="847"/>
      <c r="K126" s="847"/>
      <c r="L126" s="847"/>
      <c r="M126" s="847"/>
      <c r="N126" s="847"/>
      <c r="O126" s="847"/>
      <c r="P126" s="847"/>
      <c r="Q126" s="847"/>
      <c r="R126" s="847"/>
      <c r="S126" s="847"/>
      <c r="T126" s="847"/>
      <c r="U126" s="847"/>
      <c r="V126" s="847"/>
      <c r="W126" s="847"/>
      <c r="X126" s="847"/>
      <c r="Y126" s="847"/>
      <c r="Z126" s="848"/>
      <c r="AA126" s="801" t="s">
        <v>388</v>
      </c>
      <c r="AB126" s="802"/>
      <c r="AC126" s="802"/>
      <c r="AD126" s="802"/>
      <c r="AE126" s="803"/>
      <c r="AF126" s="804">
        <v>14919</v>
      </c>
      <c r="AG126" s="802"/>
      <c r="AH126" s="802"/>
      <c r="AI126" s="802"/>
      <c r="AJ126" s="803"/>
      <c r="AK126" s="804">
        <v>14918</v>
      </c>
      <c r="AL126" s="802"/>
      <c r="AM126" s="802"/>
      <c r="AN126" s="802"/>
      <c r="AO126" s="803"/>
      <c r="AP126" s="849">
        <v>0</v>
      </c>
      <c r="AQ126" s="850"/>
      <c r="AR126" s="850"/>
      <c r="AS126" s="850"/>
      <c r="AT126" s="851"/>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78"/>
      <c r="CL126" s="879"/>
      <c r="CM126" s="879"/>
      <c r="CN126" s="879"/>
      <c r="CO126" s="880"/>
      <c r="CP126" s="837" t="s">
        <v>463</v>
      </c>
      <c r="CQ126" s="772"/>
      <c r="CR126" s="772"/>
      <c r="CS126" s="772"/>
      <c r="CT126" s="772"/>
      <c r="CU126" s="772"/>
      <c r="CV126" s="772"/>
      <c r="CW126" s="772"/>
      <c r="CX126" s="772"/>
      <c r="CY126" s="772"/>
      <c r="CZ126" s="772"/>
      <c r="DA126" s="772"/>
      <c r="DB126" s="772"/>
      <c r="DC126" s="772"/>
      <c r="DD126" s="772"/>
      <c r="DE126" s="772"/>
      <c r="DF126" s="773"/>
      <c r="DG126" s="838" t="s">
        <v>388</v>
      </c>
      <c r="DH126" s="839"/>
      <c r="DI126" s="839"/>
      <c r="DJ126" s="839"/>
      <c r="DK126" s="839"/>
      <c r="DL126" s="839" t="s">
        <v>388</v>
      </c>
      <c r="DM126" s="839"/>
      <c r="DN126" s="839"/>
      <c r="DO126" s="839"/>
      <c r="DP126" s="839"/>
      <c r="DQ126" s="839" t="s">
        <v>388</v>
      </c>
      <c r="DR126" s="839"/>
      <c r="DS126" s="839"/>
      <c r="DT126" s="839"/>
      <c r="DU126" s="839"/>
      <c r="DV126" s="816" t="s">
        <v>388</v>
      </c>
      <c r="DW126" s="816"/>
      <c r="DX126" s="816"/>
      <c r="DY126" s="816"/>
      <c r="DZ126" s="817"/>
    </row>
    <row r="127" spans="1:130" s="235" customFormat="1" ht="26.25" customHeight="1" x14ac:dyDescent="0.15">
      <c r="A127" s="844"/>
      <c r="B127" s="845"/>
      <c r="C127" s="863" t="s">
        <v>464</v>
      </c>
      <c r="D127" s="864"/>
      <c r="E127" s="864"/>
      <c r="F127" s="864"/>
      <c r="G127" s="864"/>
      <c r="H127" s="864"/>
      <c r="I127" s="864"/>
      <c r="J127" s="864"/>
      <c r="K127" s="864"/>
      <c r="L127" s="864"/>
      <c r="M127" s="864"/>
      <c r="N127" s="864"/>
      <c r="O127" s="864"/>
      <c r="P127" s="864"/>
      <c r="Q127" s="864"/>
      <c r="R127" s="864"/>
      <c r="S127" s="864"/>
      <c r="T127" s="864"/>
      <c r="U127" s="864"/>
      <c r="V127" s="864"/>
      <c r="W127" s="864"/>
      <c r="X127" s="864"/>
      <c r="Y127" s="864"/>
      <c r="Z127" s="865"/>
      <c r="AA127" s="801">
        <v>271</v>
      </c>
      <c r="AB127" s="802"/>
      <c r="AC127" s="802"/>
      <c r="AD127" s="802"/>
      <c r="AE127" s="803"/>
      <c r="AF127" s="804">
        <v>130</v>
      </c>
      <c r="AG127" s="802"/>
      <c r="AH127" s="802"/>
      <c r="AI127" s="802"/>
      <c r="AJ127" s="803"/>
      <c r="AK127" s="804">
        <v>12</v>
      </c>
      <c r="AL127" s="802"/>
      <c r="AM127" s="802"/>
      <c r="AN127" s="802"/>
      <c r="AO127" s="803"/>
      <c r="AP127" s="849">
        <v>0</v>
      </c>
      <c r="AQ127" s="850"/>
      <c r="AR127" s="850"/>
      <c r="AS127" s="850"/>
      <c r="AT127" s="851"/>
      <c r="AU127" s="271"/>
      <c r="AV127" s="271"/>
      <c r="AW127" s="271"/>
      <c r="AX127" s="866" t="s">
        <v>465</v>
      </c>
      <c r="AY127" s="834"/>
      <c r="AZ127" s="834"/>
      <c r="BA127" s="834"/>
      <c r="BB127" s="834"/>
      <c r="BC127" s="834"/>
      <c r="BD127" s="834"/>
      <c r="BE127" s="835"/>
      <c r="BF127" s="833" t="s">
        <v>466</v>
      </c>
      <c r="BG127" s="834"/>
      <c r="BH127" s="834"/>
      <c r="BI127" s="834"/>
      <c r="BJ127" s="834"/>
      <c r="BK127" s="834"/>
      <c r="BL127" s="835"/>
      <c r="BM127" s="833" t="s">
        <v>467</v>
      </c>
      <c r="BN127" s="834"/>
      <c r="BO127" s="834"/>
      <c r="BP127" s="834"/>
      <c r="BQ127" s="834"/>
      <c r="BR127" s="834"/>
      <c r="BS127" s="835"/>
      <c r="BT127" s="833" t="s">
        <v>468</v>
      </c>
      <c r="BU127" s="834"/>
      <c r="BV127" s="834"/>
      <c r="BW127" s="834"/>
      <c r="BX127" s="834"/>
      <c r="BY127" s="834"/>
      <c r="BZ127" s="836"/>
      <c r="CA127" s="271"/>
      <c r="CB127" s="271"/>
      <c r="CC127" s="271"/>
      <c r="CD127" s="272"/>
      <c r="CE127" s="272"/>
      <c r="CF127" s="272"/>
      <c r="CG127" s="269"/>
      <c r="CH127" s="269"/>
      <c r="CI127" s="269"/>
      <c r="CJ127" s="270"/>
      <c r="CK127" s="878"/>
      <c r="CL127" s="879"/>
      <c r="CM127" s="879"/>
      <c r="CN127" s="879"/>
      <c r="CO127" s="880"/>
      <c r="CP127" s="837" t="s">
        <v>469</v>
      </c>
      <c r="CQ127" s="772"/>
      <c r="CR127" s="772"/>
      <c r="CS127" s="772"/>
      <c r="CT127" s="772"/>
      <c r="CU127" s="772"/>
      <c r="CV127" s="772"/>
      <c r="CW127" s="772"/>
      <c r="CX127" s="772"/>
      <c r="CY127" s="772"/>
      <c r="CZ127" s="772"/>
      <c r="DA127" s="772"/>
      <c r="DB127" s="772"/>
      <c r="DC127" s="772"/>
      <c r="DD127" s="772"/>
      <c r="DE127" s="772"/>
      <c r="DF127" s="773"/>
      <c r="DG127" s="838" t="s">
        <v>388</v>
      </c>
      <c r="DH127" s="839"/>
      <c r="DI127" s="839"/>
      <c r="DJ127" s="839"/>
      <c r="DK127" s="839"/>
      <c r="DL127" s="839" t="s">
        <v>388</v>
      </c>
      <c r="DM127" s="839"/>
      <c r="DN127" s="839"/>
      <c r="DO127" s="839"/>
      <c r="DP127" s="839"/>
      <c r="DQ127" s="839" t="s">
        <v>388</v>
      </c>
      <c r="DR127" s="839"/>
      <c r="DS127" s="839"/>
      <c r="DT127" s="839"/>
      <c r="DU127" s="839"/>
      <c r="DV127" s="816" t="s">
        <v>388</v>
      </c>
      <c r="DW127" s="816"/>
      <c r="DX127" s="816"/>
      <c r="DY127" s="816"/>
      <c r="DZ127" s="817"/>
    </row>
    <row r="128" spans="1:130" s="235" customFormat="1" ht="26.25" customHeight="1" thickBot="1" x14ac:dyDescent="0.2">
      <c r="A128" s="818" t="s">
        <v>470</v>
      </c>
      <c r="B128" s="819"/>
      <c r="C128" s="819"/>
      <c r="D128" s="819"/>
      <c r="E128" s="819"/>
      <c r="F128" s="819"/>
      <c r="G128" s="819"/>
      <c r="H128" s="819"/>
      <c r="I128" s="819"/>
      <c r="J128" s="819"/>
      <c r="K128" s="819"/>
      <c r="L128" s="819"/>
      <c r="M128" s="819"/>
      <c r="N128" s="819"/>
      <c r="O128" s="819"/>
      <c r="P128" s="819"/>
      <c r="Q128" s="819"/>
      <c r="R128" s="819"/>
      <c r="S128" s="819"/>
      <c r="T128" s="819"/>
      <c r="U128" s="819"/>
      <c r="V128" s="819"/>
      <c r="W128" s="820" t="s">
        <v>471</v>
      </c>
      <c r="X128" s="820"/>
      <c r="Y128" s="820"/>
      <c r="Z128" s="821"/>
      <c r="AA128" s="822">
        <v>553302</v>
      </c>
      <c r="AB128" s="823"/>
      <c r="AC128" s="823"/>
      <c r="AD128" s="823"/>
      <c r="AE128" s="824"/>
      <c r="AF128" s="825">
        <v>2372834</v>
      </c>
      <c r="AG128" s="823"/>
      <c r="AH128" s="823"/>
      <c r="AI128" s="823"/>
      <c r="AJ128" s="824"/>
      <c r="AK128" s="825">
        <v>376853</v>
      </c>
      <c r="AL128" s="823"/>
      <c r="AM128" s="823"/>
      <c r="AN128" s="823"/>
      <c r="AO128" s="824"/>
      <c r="AP128" s="826"/>
      <c r="AQ128" s="827"/>
      <c r="AR128" s="827"/>
      <c r="AS128" s="827"/>
      <c r="AT128" s="828"/>
      <c r="AU128" s="271"/>
      <c r="AV128" s="271"/>
      <c r="AW128" s="271"/>
      <c r="AX128" s="829" t="s">
        <v>472</v>
      </c>
      <c r="AY128" s="830"/>
      <c r="AZ128" s="830"/>
      <c r="BA128" s="830"/>
      <c r="BB128" s="830"/>
      <c r="BC128" s="830"/>
      <c r="BD128" s="830"/>
      <c r="BE128" s="831"/>
      <c r="BF128" s="808" t="s">
        <v>388</v>
      </c>
      <c r="BG128" s="809"/>
      <c r="BH128" s="809"/>
      <c r="BI128" s="809"/>
      <c r="BJ128" s="809"/>
      <c r="BK128" s="809"/>
      <c r="BL128" s="832"/>
      <c r="BM128" s="808">
        <v>3.75</v>
      </c>
      <c r="BN128" s="809"/>
      <c r="BO128" s="809"/>
      <c r="BP128" s="809"/>
      <c r="BQ128" s="809"/>
      <c r="BR128" s="809"/>
      <c r="BS128" s="832"/>
      <c r="BT128" s="808">
        <v>5</v>
      </c>
      <c r="BU128" s="809"/>
      <c r="BV128" s="809"/>
      <c r="BW128" s="809"/>
      <c r="BX128" s="809"/>
      <c r="BY128" s="809"/>
      <c r="BZ128" s="810"/>
      <c r="CA128" s="272"/>
      <c r="CB128" s="272"/>
      <c r="CC128" s="272"/>
      <c r="CD128" s="272"/>
      <c r="CE128" s="272"/>
      <c r="CF128" s="272"/>
      <c r="CG128" s="269"/>
      <c r="CH128" s="269"/>
      <c r="CI128" s="269"/>
      <c r="CJ128" s="270"/>
      <c r="CK128" s="881"/>
      <c r="CL128" s="882"/>
      <c r="CM128" s="882"/>
      <c r="CN128" s="882"/>
      <c r="CO128" s="883"/>
      <c r="CP128" s="811" t="s">
        <v>473</v>
      </c>
      <c r="CQ128" s="750"/>
      <c r="CR128" s="750"/>
      <c r="CS128" s="750"/>
      <c r="CT128" s="750"/>
      <c r="CU128" s="750"/>
      <c r="CV128" s="750"/>
      <c r="CW128" s="750"/>
      <c r="CX128" s="750"/>
      <c r="CY128" s="750"/>
      <c r="CZ128" s="750"/>
      <c r="DA128" s="750"/>
      <c r="DB128" s="750"/>
      <c r="DC128" s="750"/>
      <c r="DD128" s="750"/>
      <c r="DE128" s="750"/>
      <c r="DF128" s="751"/>
      <c r="DG128" s="812">
        <v>22161</v>
      </c>
      <c r="DH128" s="813"/>
      <c r="DI128" s="813"/>
      <c r="DJ128" s="813"/>
      <c r="DK128" s="813"/>
      <c r="DL128" s="813">
        <v>47964</v>
      </c>
      <c r="DM128" s="813"/>
      <c r="DN128" s="813"/>
      <c r="DO128" s="813"/>
      <c r="DP128" s="813"/>
      <c r="DQ128" s="813">
        <v>66938</v>
      </c>
      <c r="DR128" s="813"/>
      <c r="DS128" s="813"/>
      <c r="DT128" s="813"/>
      <c r="DU128" s="813"/>
      <c r="DV128" s="814">
        <v>0</v>
      </c>
      <c r="DW128" s="814"/>
      <c r="DX128" s="814"/>
      <c r="DY128" s="814"/>
      <c r="DZ128" s="815"/>
    </row>
    <row r="129" spans="1:131" s="235" customFormat="1" ht="26.25" customHeight="1" x14ac:dyDescent="0.15">
      <c r="A129" s="796" t="s">
        <v>101</v>
      </c>
      <c r="B129" s="797"/>
      <c r="C129" s="797"/>
      <c r="D129" s="797"/>
      <c r="E129" s="797"/>
      <c r="F129" s="797"/>
      <c r="G129" s="797"/>
      <c r="H129" s="797"/>
      <c r="I129" s="797"/>
      <c r="J129" s="797"/>
      <c r="K129" s="797"/>
      <c r="L129" s="797"/>
      <c r="M129" s="797"/>
      <c r="N129" s="797"/>
      <c r="O129" s="797"/>
      <c r="P129" s="797"/>
      <c r="Q129" s="797"/>
      <c r="R129" s="797"/>
      <c r="S129" s="797"/>
      <c r="T129" s="797"/>
      <c r="U129" s="797"/>
      <c r="V129" s="797"/>
      <c r="W129" s="798" t="s">
        <v>474</v>
      </c>
      <c r="X129" s="799"/>
      <c r="Y129" s="799"/>
      <c r="Z129" s="800"/>
      <c r="AA129" s="801">
        <v>259125194</v>
      </c>
      <c r="AB129" s="802"/>
      <c r="AC129" s="802"/>
      <c r="AD129" s="802"/>
      <c r="AE129" s="803"/>
      <c r="AF129" s="804">
        <v>258631154</v>
      </c>
      <c r="AG129" s="802"/>
      <c r="AH129" s="802"/>
      <c r="AI129" s="802"/>
      <c r="AJ129" s="803"/>
      <c r="AK129" s="804">
        <v>261686857</v>
      </c>
      <c r="AL129" s="802"/>
      <c r="AM129" s="802"/>
      <c r="AN129" s="802"/>
      <c r="AO129" s="803"/>
      <c r="AP129" s="805"/>
      <c r="AQ129" s="806"/>
      <c r="AR129" s="806"/>
      <c r="AS129" s="806"/>
      <c r="AT129" s="807"/>
      <c r="AU129" s="273"/>
      <c r="AV129" s="273"/>
      <c r="AW129" s="273"/>
      <c r="AX129" s="771" t="s">
        <v>475</v>
      </c>
      <c r="AY129" s="772"/>
      <c r="AZ129" s="772"/>
      <c r="BA129" s="772"/>
      <c r="BB129" s="772"/>
      <c r="BC129" s="772"/>
      <c r="BD129" s="772"/>
      <c r="BE129" s="773"/>
      <c r="BF129" s="791" t="s">
        <v>388</v>
      </c>
      <c r="BG129" s="792"/>
      <c r="BH129" s="792"/>
      <c r="BI129" s="792"/>
      <c r="BJ129" s="792"/>
      <c r="BK129" s="792"/>
      <c r="BL129" s="793"/>
      <c r="BM129" s="791">
        <v>8.75</v>
      </c>
      <c r="BN129" s="792"/>
      <c r="BO129" s="792"/>
      <c r="BP129" s="792"/>
      <c r="BQ129" s="792"/>
      <c r="BR129" s="792"/>
      <c r="BS129" s="793"/>
      <c r="BT129" s="791">
        <v>15</v>
      </c>
      <c r="BU129" s="794"/>
      <c r="BV129" s="794"/>
      <c r="BW129" s="794"/>
      <c r="BX129" s="794"/>
      <c r="BY129" s="794"/>
      <c r="BZ129" s="795"/>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15">
      <c r="A130" s="796" t="s">
        <v>476</v>
      </c>
      <c r="B130" s="797"/>
      <c r="C130" s="797"/>
      <c r="D130" s="797"/>
      <c r="E130" s="797"/>
      <c r="F130" s="797"/>
      <c r="G130" s="797"/>
      <c r="H130" s="797"/>
      <c r="I130" s="797"/>
      <c r="J130" s="797"/>
      <c r="K130" s="797"/>
      <c r="L130" s="797"/>
      <c r="M130" s="797"/>
      <c r="N130" s="797"/>
      <c r="O130" s="797"/>
      <c r="P130" s="797"/>
      <c r="Q130" s="797"/>
      <c r="R130" s="797"/>
      <c r="S130" s="797"/>
      <c r="T130" s="797"/>
      <c r="U130" s="797"/>
      <c r="V130" s="797"/>
      <c r="W130" s="798" t="s">
        <v>477</v>
      </c>
      <c r="X130" s="799"/>
      <c r="Y130" s="799"/>
      <c r="Z130" s="800"/>
      <c r="AA130" s="801">
        <v>41134384</v>
      </c>
      <c r="AB130" s="802"/>
      <c r="AC130" s="802"/>
      <c r="AD130" s="802"/>
      <c r="AE130" s="803"/>
      <c r="AF130" s="804">
        <v>41005466</v>
      </c>
      <c r="AG130" s="802"/>
      <c r="AH130" s="802"/>
      <c r="AI130" s="802"/>
      <c r="AJ130" s="803"/>
      <c r="AK130" s="804">
        <v>39697360</v>
      </c>
      <c r="AL130" s="802"/>
      <c r="AM130" s="802"/>
      <c r="AN130" s="802"/>
      <c r="AO130" s="803"/>
      <c r="AP130" s="805"/>
      <c r="AQ130" s="806"/>
      <c r="AR130" s="806"/>
      <c r="AS130" s="806"/>
      <c r="AT130" s="807"/>
      <c r="AU130" s="273"/>
      <c r="AV130" s="273"/>
      <c r="AW130" s="273"/>
      <c r="AX130" s="771" t="s">
        <v>478</v>
      </c>
      <c r="AY130" s="772"/>
      <c r="AZ130" s="772"/>
      <c r="BA130" s="772"/>
      <c r="BB130" s="772"/>
      <c r="BC130" s="772"/>
      <c r="BD130" s="772"/>
      <c r="BE130" s="773"/>
      <c r="BF130" s="774">
        <v>9.5</v>
      </c>
      <c r="BG130" s="775"/>
      <c r="BH130" s="775"/>
      <c r="BI130" s="775"/>
      <c r="BJ130" s="775"/>
      <c r="BK130" s="775"/>
      <c r="BL130" s="776"/>
      <c r="BM130" s="774">
        <v>25</v>
      </c>
      <c r="BN130" s="775"/>
      <c r="BO130" s="775"/>
      <c r="BP130" s="775"/>
      <c r="BQ130" s="775"/>
      <c r="BR130" s="775"/>
      <c r="BS130" s="776"/>
      <c r="BT130" s="774">
        <v>35</v>
      </c>
      <c r="BU130" s="777"/>
      <c r="BV130" s="777"/>
      <c r="BW130" s="777"/>
      <c r="BX130" s="777"/>
      <c r="BY130" s="777"/>
      <c r="BZ130" s="778"/>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
      <c r="A131" s="779"/>
      <c r="B131" s="780"/>
      <c r="C131" s="780"/>
      <c r="D131" s="780"/>
      <c r="E131" s="780"/>
      <c r="F131" s="780"/>
      <c r="G131" s="780"/>
      <c r="H131" s="780"/>
      <c r="I131" s="780"/>
      <c r="J131" s="780"/>
      <c r="K131" s="780"/>
      <c r="L131" s="780"/>
      <c r="M131" s="780"/>
      <c r="N131" s="780"/>
      <c r="O131" s="780"/>
      <c r="P131" s="780"/>
      <c r="Q131" s="780"/>
      <c r="R131" s="780"/>
      <c r="S131" s="780"/>
      <c r="T131" s="780"/>
      <c r="U131" s="780"/>
      <c r="V131" s="780"/>
      <c r="W131" s="781" t="s">
        <v>479</v>
      </c>
      <c r="X131" s="782"/>
      <c r="Y131" s="782"/>
      <c r="Z131" s="783"/>
      <c r="AA131" s="784">
        <v>217990810</v>
      </c>
      <c r="AB131" s="785"/>
      <c r="AC131" s="785"/>
      <c r="AD131" s="785"/>
      <c r="AE131" s="786"/>
      <c r="AF131" s="787">
        <v>217625688</v>
      </c>
      <c r="AG131" s="785"/>
      <c r="AH131" s="785"/>
      <c r="AI131" s="785"/>
      <c r="AJ131" s="786"/>
      <c r="AK131" s="787">
        <v>221989497</v>
      </c>
      <c r="AL131" s="785"/>
      <c r="AM131" s="785"/>
      <c r="AN131" s="785"/>
      <c r="AO131" s="786"/>
      <c r="AP131" s="788"/>
      <c r="AQ131" s="789"/>
      <c r="AR131" s="789"/>
      <c r="AS131" s="789"/>
      <c r="AT131" s="790"/>
      <c r="AU131" s="273"/>
      <c r="AV131" s="273"/>
      <c r="AW131" s="273"/>
      <c r="AX131" s="749" t="s">
        <v>480</v>
      </c>
      <c r="AY131" s="750"/>
      <c r="AZ131" s="750"/>
      <c r="BA131" s="750"/>
      <c r="BB131" s="750"/>
      <c r="BC131" s="750"/>
      <c r="BD131" s="750"/>
      <c r="BE131" s="751"/>
      <c r="BF131" s="752">
        <v>197.6</v>
      </c>
      <c r="BG131" s="753"/>
      <c r="BH131" s="753"/>
      <c r="BI131" s="753"/>
      <c r="BJ131" s="753"/>
      <c r="BK131" s="753"/>
      <c r="BL131" s="754"/>
      <c r="BM131" s="752">
        <v>400</v>
      </c>
      <c r="BN131" s="753"/>
      <c r="BO131" s="753"/>
      <c r="BP131" s="753"/>
      <c r="BQ131" s="753"/>
      <c r="BR131" s="753"/>
      <c r="BS131" s="754"/>
      <c r="BT131" s="755"/>
      <c r="BU131" s="756"/>
      <c r="BV131" s="756"/>
      <c r="BW131" s="756"/>
      <c r="BX131" s="756"/>
      <c r="BY131" s="756"/>
      <c r="BZ131" s="757"/>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15">
      <c r="A132" s="758" t="s">
        <v>481</v>
      </c>
      <c r="B132" s="759"/>
      <c r="C132" s="759"/>
      <c r="D132" s="759"/>
      <c r="E132" s="759"/>
      <c r="F132" s="759"/>
      <c r="G132" s="759"/>
      <c r="H132" s="759"/>
      <c r="I132" s="759"/>
      <c r="J132" s="759"/>
      <c r="K132" s="759"/>
      <c r="L132" s="759"/>
      <c r="M132" s="759"/>
      <c r="N132" s="759"/>
      <c r="O132" s="759"/>
      <c r="P132" s="759"/>
      <c r="Q132" s="759"/>
      <c r="R132" s="759"/>
      <c r="S132" s="759"/>
      <c r="T132" s="759"/>
      <c r="U132" s="759"/>
      <c r="V132" s="762" t="s">
        <v>482</v>
      </c>
      <c r="W132" s="762"/>
      <c r="X132" s="762"/>
      <c r="Y132" s="762"/>
      <c r="Z132" s="763"/>
      <c r="AA132" s="764">
        <v>9.6208821830000009</v>
      </c>
      <c r="AB132" s="765"/>
      <c r="AC132" s="765"/>
      <c r="AD132" s="765"/>
      <c r="AE132" s="766"/>
      <c r="AF132" s="767">
        <v>9.3252608119999998</v>
      </c>
      <c r="AG132" s="765"/>
      <c r="AH132" s="765"/>
      <c r="AI132" s="765"/>
      <c r="AJ132" s="766"/>
      <c r="AK132" s="767">
        <v>9.7376057389999993</v>
      </c>
      <c r="AL132" s="765"/>
      <c r="AM132" s="765"/>
      <c r="AN132" s="765"/>
      <c r="AO132" s="766"/>
      <c r="AP132" s="768"/>
      <c r="AQ132" s="769"/>
      <c r="AR132" s="769"/>
      <c r="AS132" s="769"/>
      <c r="AT132" s="770"/>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
      <c r="A133" s="760"/>
      <c r="B133" s="761"/>
      <c r="C133" s="761"/>
      <c r="D133" s="761"/>
      <c r="E133" s="761"/>
      <c r="F133" s="761"/>
      <c r="G133" s="761"/>
      <c r="H133" s="761"/>
      <c r="I133" s="761"/>
      <c r="J133" s="761"/>
      <c r="K133" s="761"/>
      <c r="L133" s="761"/>
      <c r="M133" s="761"/>
      <c r="N133" s="761"/>
      <c r="O133" s="761"/>
      <c r="P133" s="761"/>
      <c r="Q133" s="761"/>
      <c r="R133" s="761"/>
      <c r="S133" s="761"/>
      <c r="T133" s="761"/>
      <c r="U133" s="761"/>
      <c r="V133" s="741" t="s">
        <v>483</v>
      </c>
      <c r="W133" s="741"/>
      <c r="X133" s="741"/>
      <c r="Y133" s="741"/>
      <c r="Z133" s="742"/>
      <c r="AA133" s="743">
        <v>10</v>
      </c>
      <c r="AB133" s="744"/>
      <c r="AC133" s="744"/>
      <c r="AD133" s="744"/>
      <c r="AE133" s="745"/>
      <c r="AF133" s="743">
        <v>9.6</v>
      </c>
      <c r="AG133" s="744"/>
      <c r="AH133" s="744"/>
      <c r="AI133" s="744"/>
      <c r="AJ133" s="745"/>
      <c r="AK133" s="743">
        <v>9.5</v>
      </c>
      <c r="AL133" s="744"/>
      <c r="AM133" s="744"/>
      <c r="AN133" s="744"/>
      <c r="AO133" s="745"/>
      <c r="AP133" s="746"/>
      <c r="AQ133" s="747"/>
      <c r="AR133" s="747"/>
      <c r="AS133" s="747"/>
      <c r="AT133" s="748"/>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15">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25" hidden="1" x14ac:dyDescent="0.15">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wwNaii8BBMhFfXPm21JOP9PQdS5YCBy7XgXA08SiAo3FxyLjWoIOD/hJjKv6+klM+0mWPF+hpkG/mTm81eFCAg==" saltValue="MA+SfVLOZlvF/bGJN+Y4PQ==" spinCount="100000" sheet="1" objects="1" scenarios="1"/>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15"/>
  <cols>
    <col min="1" max="2" width="2.75" style="280" customWidth="1"/>
    <col min="3" max="120" width="2.75" style="279" customWidth="1"/>
    <col min="121" max="16384" width="9" style="279" hidden="1"/>
  </cols>
  <sheetData>
    <row r="1" spans="2:2" x14ac:dyDescent="0.15">
      <c r="B1" s="279"/>
    </row>
    <row r="2" spans="2:2" x14ac:dyDescent="0.15"/>
    <row r="3" spans="2:2" x14ac:dyDescent="0.15"/>
    <row r="4" spans="2:2" x14ac:dyDescent="0.15"/>
    <row r="5" spans="2:2" x14ac:dyDescent="0.15"/>
    <row r="6" spans="2:2" x14ac:dyDescent="0.15"/>
    <row r="7" spans="2:2" x14ac:dyDescent="0.15"/>
    <row r="8" spans="2:2" x14ac:dyDescent="0.15"/>
    <row r="9" spans="2:2" x14ac:dyDescent="0.15"/>
    <row r="10" spans="2:2" x14ac:dyDescent="0.15"/>
    <row r="11" spans="2:2" x14ac:dyDescent="0.15"/>
    <row r="12" spans="2:2" x14ac:dyDescent="0.15"/>
    <row r="13" spans="2:2" x14ac:dyDescent="0.15"/>
    <row r="14" spans="2:2" x14ac:dyDescent="0.15"/>
    <row r="15" spans="2:2" x14ac:dyDescent="0.15"/>
    <row r="16" spans="2:2" x14ac:dyDescent="0.15"/>
    <row r="17" x14ac:dyDescent="0.15"/>
    <row r="18" x14ac:dyDescent="0.15"/>
    <row r="19" x14ac:dyDescent="0.15"/>
    <row r="20" x14ac:dyDescent="0.15"/>
    <row r="21" x14ac:dyDescent="0.15"/>
    <row r="22" x14ac:dyDescent="0.15"/>
    <row r="23" x14ac:dyDescent="0.15"/>
    <row r="24" x14ac:dyDescent="0.15"/>
    <row r="25" x14ac:dyDescent="0.15"/>
    <row r="26" x14ac:dyDescent="0.15"/>
    <row r="27" x14ac:dyDescent="0.15"/>
    <row r="28" x14ac:dyDescent="0.15"/>
    <row r="29" x14ac:dyDescent="0.15"/>
    <row r="30" x14ac:dyDescent="0.15"/>
    <row r="31" x14ac:dyDescent="0.15"/>
    <row r="32" x14ac:dyDescent="0.15"/>
    <row r="33" x14ac:dyDescent="0.15"/>
    <row r="34" x14ac:dyDescent="0.15"/>
    <row r="35" x14ac:dyDescent="0.15"/>
    <row r="36" x14ac:dyDescent="0.15"/>
    <row r="37"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x14ac:dyDescent="0.15"/>
    <row r="93" x14ac:dyDescent="0.15"/>
    <row r="94" x14ac:dyDescent="0.15"/>
    <row r="95" x14ac:dyDescent="0.15"/>
    <row r="96" x14ac:dyDescent="0.15"/>
    <row r="97" spans="120:120" x14ac:dyDescent="0.15">
      <c r="DP97" s="279" t="s">
        <v>484</v>
      </c>
    </row>
  </sheetData>
  <sheetProtection algorithmName="SHA-512" hashValue="A5SG/BmFtSo5y9sWuVpnaTm5ZrjKZrY1205l0jaX33Mq+05RgnJpTQH9T6dwo/m9Pkw4TKsllaakEi52ZwdW1Q==" saltValue="om2MvcoziCyZ/mmsWVShp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showGridLines="0" zoomScaleNormal="100" zoomScaleSheetLayoutView="55" workbookViewId="0"/>
  </sheetViews>
  <sheetFormatPr defaultColWidth="0" defaultRowHeight="13.5" customHeight="1" zeroHeight="1" x14ac:dyDescent="0.15"/>
  <cols>
    <col min="1" max="116" width="2.625" style="280" customWidth="1"/>
    <col min="117" max="16384" width="9" style="279" hidden="1"/>
  </cols>
  <sheetData>
    <row r="1" spans="1:116" x14ac:dyDescent="0.15">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x14ac:dyDescent="0.15">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x14ac:dyDescent="0.15">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x14ac:dyDescent="0.15">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x14ac:dyDescent="0.15">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x14ac:dyDescent="0.15">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x14ac:dyDescent="0.15">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x14ac:dyDescent="0.15">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x14ac:dyDescent="0.15">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x14ac:dyDescent="0.15">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x14ac:dyDescent="0.15">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x14ac:dyDescent="0.15">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x14ac:dyDescent="0.15">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x14ac:dyDescent="0.15">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x14ac:dyDescent="0.15">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x14ac:dyDescent="0.15">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x14ac:dyDescent="0.15">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x14ac:dyDescent="0.15">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x14ac:dyDescent="0.15">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x14ac:dyDescent="0.15">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x14ac:dyDescent="0.15">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x14ac:dyDescent="0.15">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x14ac:dyDescent="0.15">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x14ac:dyDescent="0.15">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x14ac:dyDescent="0.15">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x14ac:dyDescent="0.15">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x14ac:dyDescent="0.15">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x14ac:dyDescent="0.15">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x14ac:dyDescent="0.15">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x14ac:dyDescent="0.15">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x14ac:dyDescent="0.15">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x14ac:dyDescent="0.15">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x14ac:dyDescent="0.15">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x14ac:dyDescent="0.15">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x14ac:dyDescent="0.15">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x14ac:dyDescent="0.15">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x14ac:dyDescent="0.15">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x14ac:dyDescent="0.15">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x14ac:dyDescent="0.15">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x14ac:dyDescent="0.15">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x14ac:dyDescent="0.15">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x14ac:dyDescent="0.15">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x14ac:dyDescent="0.15">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x14ac:dyDescent="0.15">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x14ac:dyDescent="0.15">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x14ac:dyDescent="0.15">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x14ac:dyDescent="0.15">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x14ac:dyDescent="0.15">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x14ac:dyDescent="0.15">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x14ac:dyDescent="0.15">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x14ac:dyDescent="0.15">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x14ac:dyDescent="0.15">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x14ac:dyDescent="0.15">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x14ac:dyDescent="0.15">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x14ac:dyDescent="0.15">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x14ac:dyDescent="0.15">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x14ac:dyDescent="0.15">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x14ac:dyDescent="0.15">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x14ac:dyDescent="0.15">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x14ac:dyDescent="0.15">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x14ac:dyDescent="0.15">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x14ac:dyDescent="0.15">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x14ac:dyDescent="0.15">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x14ac:dyDescent="0.15">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x14ac:dyDescent="0.15">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x14ac:dyDescent="0.15">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x14ac:dyDescent="0.15">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x14ac:dyDescent="0.15">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x14ac:dyDescent="0.15">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x14ac:dyDescent="0.15">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x14ac:dyDescent="0.15">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x14ac:dyDescent="0.15">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x14ac:dyDescent="0.15">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x14ac:dyDescent="0.15">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x14ac:dyDescent="0.15">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x14ac:dyDescent="0.15">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x14ac:dyDescent="0.15">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x14ac:dyDescent="0.15">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x14ac:dyDescent="0.15">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x14ac:dyDescent="0.15">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x14ac:dyDescent="0.15">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x14ac:dyDescent="0.15">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x14ac:dyDescent="0.15">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x14ac:dyDescent="0.15">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x14ac:dyDescent="0.15">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x14ac:dyDescent="0.15">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x14ac:dyDescent="0.15">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x14ac:dyDescent="0.15">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x14ac:dyDescent="0.15">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485</v>
      </c>
    </row>
  </sheetData>
  <sheetProtection algorithmName="SHA-512" hashValue="SjO/drl/JMhTZLXyHD8uBFLSh1OB8nMvXqoS2WIXs0RierCisMQ/rMA3J5CmkXOZi4FnRs9hLX/BVGLEDYdAnQ==" saltValue="VYTChPFKlWkJAj+4lYrGeg=="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3"/>
  <sheetViews>
    <sheetView showGridLines="0" view="pageBreakPreview" workbookViewId="0"/>
  </sheetViews>
  <sheetFormatPr defaultColWidth="0" defaultRowHeight="13.5" customHeight="1" zeroHeight="1" x14ac:dyDescent="0.15"/>
  <cols>
    <col min="1" max="36" width="2.5" style="283" customWidth="1"/>
    <col min="37" max="44" width="17" style="283" customWidth="1"/>
    <col min="45" max="45" width="6.125" style="290" customWidth="1"/>
    <col min="46" max="46" width="3" style="288" customWidth="1"/>
    <col min="47" max="47" width="19.125" style="283" hidden="1" customWidth="1"/>
    <col min="48" max="52" width="12.625" style="283" hidden="1" customWidth="1"/>
    <col min="53" max="16384" width="8.625" style="283" hidden="1"/>
  </cols>
  <sheetData>
    <row r="1" spans="1:46" x14ac:dyDescent="0.15">
      <c r="AS1" s="284"/>
      <c r="AT1" s="284"/>
    </row>
    <row r="2" spans="1:46" x14ac:dyDescent="0.15">
      <c r="AS2" s="284"/>
      <c r="AT2" s="284"/>
    </row>
    <row r="3" spans="1:46" x14ac:dyDescent="0.15">
      <c r="AS3" s="284"/>
      <c r="AT3" s="284"/>
    </row>
    <row r="4" spans="1:46" x14ac:dyDescent="0.15">
      <c r="AS4" s="284"/>
      <c r="AT4" s="284"/>
    </row>
    <row r="5" spans="1:46" ht="17.25" x14ac:dyDescent="0.15">
      <c r="A5" s="285" t="s">
        <v>486</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x14ac:dyDescent="0.15">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487</v>
      </c>
      <c r="AL6" s="289"/>
      <c r="AM6" s="289"/>
      <c r="AN6" s="289"/>
      <c r="AO6" s="284"/>
      <c r="AP6" s="284"/>
      <c r="AQ6" s="284"/>
      <c r="AR6" s="284"/>
    </row>
    <row r="7" spans="1:46" ht="13.5" customHeight="1" x14ac:dyDescent="0.15">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88" t="s">
        <v>488</v>
      </c>
      <c r="AP7" s="294"/>
      <c r="AQ7" s="295" t="s">
        <v>489</v>
      </c>
      <c r="AR7" s="296"/>
    </row>
    <row r="8" spans="1:46" x14ac:dyDescent="0.15">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89"/>
      <c r="AP8" s="300" t="s">
        <v>490</v>
      </c>
      <c r="AQ8" s="301" t="s">
        <v>491</v>
      </c>
      <c r="AR8" s="302" t="s">
        <v>492</v>
      </c>
    </row>
    <row r="9" spans="1:46" x14ac:dyDescent="0.15">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82" t="s">
        <v>493</v>
      </c>
      <c r="AL9" s="1183"/>
      <c r="AM9" s="1183"/>
      <c r="AN9" s="1184"/>
      <c r="AO9" s="303">
        <v>122751018</v>
      </c>
      <c r="AP9" s="303">
        <v>126038</v>
      </c>
      <c r="AQ9" s="304">
        <v>113425</v>
      </c>
      <c r="AR9" s="305">
        <v>11.1</v>
      </c>
    </row>
    <row r="10" spans="1:46" ht="13.5" customHeight="1" x14ac:dyDescent="0.15">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82" t="s">
        <v>494</v>
      </c>
      <c r="AL10" s="1183"/>
      <c r="AM10" s="1183"/>
      <c r="AN10" s="1184"/>
      <c r="AO10" s="303">
        <v>1655922</v>
      </c>
      <c r="AP10" s="303">
        <v>1700</v>
      </c>
      <c r="AQ10" s="304">
        <v>569</v>
      </c>
      <c r="AR10" s="305">
        <v>198.8</v>
      </c>
    </row>
    <row r="11" spans="1:46" ht="13.5" customHeight="1" x14ac:dyDescent="0.15">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82" t="s">
        <v>495</v>
      </c>
      <c r="AL11" s="1183"/>
      <c r="AM11" s="1183"/>
      <c r="AN11" s="1184"/>
      <c r="AO11" s="303" t="s">
        <v>496</v>
      </c>
      <c r="AP11" s="303" t="s">
        <v>496</v>
      </c>
      <c r="AQ11" s="304" t="s">
        <v>496</v>
      </c>
      <c r="AR11" s="305" t="s">
        <v>496</v>
      </c>
    </row>
    <row r="12" spans="1:46" ht="13.5" customHeight="1" x14ac:dyDescent="0.15">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82" t="s">
        <v>497</v>
      </c>
      <c r="AL12" s="1183"/>
      <c r="AM12" s="1183"/>
      <c r="AN12" s="1184"/>
      <c r="AO12" s="303">
        <v>26162</v>
      </c>
      <c r="AP12" s="303">
        <v>27</v>
      </c>
      <c r="AQ12" s="304">
        <v>21</v>
      </c>
      <c r="AR12" s="305">
        <v>28.6</v>
      </c>
    </row>
    <row r="13" spans="1:46" ht="13.5" customHeight="1" x14ac:dyDescent="0.15">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82" t="s">
        <v>498</v>
      </c>
      <c r="AL13" s="1183"/>
      <c r="AM13" s="1183"/>
      <c r="AN13" s="1184"/>
      <c r="AO13" s="303">
        <v>1104885</v>
      </c>
      <c r="AP13" s="303">
        <v>1134</v>
      </c>
      <c r="AQ13" s="304">
        <v>2219</v>
      </c>
      <c r="AR13" s="305">
        <v>-48.9</v>
      </c>
    </row>
    <row r="14" spans="1:46" ht="13.5" customHeight="1" x14ac:dyDescent="0.15">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82" t="s">
        <v>499</v>
      </c>
      <c r="AL14" s="1183"/>
      <c r="AM14" s="1183"/>
      <c r="AN14" s="1184"/>
      <c r="AO14" s="303">
        <v>-11370705</v>
      </c>
      <c r="AP14" s="303">
        <v>-11675</v>
      </c>
      <c r="AQ14" s="304">
        <v>-10159</v>
      </c>
      <c r="AR14" s="305">
        <v>14.9</v>
      </c>
    </row>
    <row r="15" spans="1:46" x14ac:dyDescent="0.15">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79" t="s">
        <v>155</v>
      </c>
      <c r="AL15" s="1180"/>
      <c r="AM15" s="1180"/>
      <c r="AN15" s="1181"/>
      <c r="AO15" s="303">
        <v>114167282</v>
      </c>
      <c r="AP15" s="303">
        <v>117224</v>
      </c>
      <c r="AQ15" s="304">
        <v>106075</v>
      </c>
      <c r="AR15" s="305">
        <v>10.5</v>
      </c>
    </row>
    <row r="16" spans="1:46" x14ac:dyDescent="0.15">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x14ac:dyDescent="0.15">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x14ac:dyDescent="0.15">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x14ac:dyDescent="0.15">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500</v>
      </c>
      <c r="AL19" s="284"/>
      <c r="AM19" s="284"/>
      <c r="AN19" s="284"/>
      <c r="AO19" s="284"/>
      <c r="AP19" s="284"/>
      <c r="AQ19" s="284"/>
      <c r="AR19" s="284"/>
    </row>
    <row r="20" spans="1:46" x14ac:dyDescent="0.15">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501</v>
      </c>
      <c r="AP20" s="314" t="s">
        <v>502</v>
      </c>
      <c r="AQ20" s="315" t="s">
        <v>503</v>
      </c>
      <c r="AR20" s="316"/>
    </row>
    <row r="21" spans="1:46" s="322" customFormat="1" x14ac:dyDescent="0.15">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85" t="s">
        <v>504</v>
      </c>
      <c r="AL21" s="1186"/>
      <c r="AM21" s="1186"/>
      <c r="AN21" s="1187"/>
      <c r="AO21" s="318">
        <v>1372.7</v>
      </c>
      <c r="AP21" s="319">
        <v>1266.8399999999999</v>
      </c>
      <c r="AQ21" s="320">
        <v>105.86</v>
      </c>
      <c r="AR21" s="289"/>
      <c r="AS21" s="321"/>
      <c r="AT21" s="317"/>
    </row>
    <row r="22" spans="1:46" s="322" customFormat="1" x14ac:dyDescent="0.15">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85" t="s">
        <v>505</v>
      </c>
      <c r="AL22" s="1186"/>
      <c r="AM22" s="1186"/>
      <c r="AN22" s="1187"/>
      <c r="AO22" s="323">
        <v>98.8</v>
      </c>
      <c r="AP22" s="324">
        <v>99.3</v>
      </c>
      <c r="AQ22" s="325">
        <v>-0.5</v>
      </c>
      <c r="AR22" s="309"/>
      <c r="AS22" s="321"/>
      <c r="AT22" s="317"/>
    </row>
    <row r="23" spans="1:46" s="322" customFormat="1" x14ac:dyDescent="0.15">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x14ac:dyDescent="0.15">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x14ac:dyDescent="0.15">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x14ac:dyDescent="0.15">
      <c r="A26" s="289" t="s">
        <v>506</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x14ac:dyDescent="0.15">
      <c r="A27" s="330"/>
      <c r="AO27" s="284"/>
      <c r="AP27" s="284"/>
      <c r="AQ27" s="284"/>
      <c r="AR27" s="284"/>
      <c r="AS27" s="284"/>
      <c r="AT27" s="284"/>
    </row>
    <row r="28" spans="1:46" ht="17.25" x14ac:dyDescent="0.15">
      <c r="A28" s="285" t="s">
        <v>507</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x14ac:dyDescent="0.15">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508</v>
      </c>
      <c r="AL29" s="289"/>
      <c r="AM29" s="289"/>
      <c r="AN29" s="289"/>
      <c r="AO29" s="284"/>
      <c r="AP29" s="284"/>
      <c r="AQ29" s="284"/>
      <c r="AR29" s="284"/>
      <c r="AS29" s="332"/>
    </row>
    <row r="30" spans="1:46" ht="13.5" customHeight="1" x14ac:dyDescent="0.15">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88" t="s">
        <v>488</v>
      </c>
      <c r="AP30" s="294"/>
      <c r="AQ30" s="295" t="s">
        <v>489</v>
      </c>
      <c r="AR30" s="296"/>
    </row>
    <row r="31" spans="1:46" x14ac:dyDescent="0.15">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89"/>
      <c r="AP31" s="300" t="s">
        <v>490</v>
      </c>
      <c r="AQ31" s="301" t="s">
        <v>491</v>
      </c>
      <c r="AR31" s="302" t="s">
        <v>492</v>
      </c>
    </row>
    <row r="32" spans="1:46" ht="27" customHeight="1" x14ac:dyDescent="0.15">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76" t="s">
        <v>509</v>
      </c>
      <c r="AL32" s="1177"/>
      <c r="AM32" s="1177"/>
      <c r="AN32" s="1178"/>
      <c r="AO32" s="303">
        <v>59853488</v>
      </c>
      <c r="AP32" s="303">
        <v>61456</v>
      </c>
      <c r="AQ32" s="304">
        <v>54604</v>
      </c>
      <c r="AR32" s="305">
        <v>12.5</v>
      </c>
    </row>
    <row r="33" spans="1:16384" ht="13.5" customHeight="1" x14ac:dyDescent="0.15">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76" t="s">
        <v>510</v>
      </c>
      <c r="AL33" s="1177"/>
      <c r="AM33" s="1177"/>
      <c r="AN33" s="1178"/>
      <c r="AO33" s="303" t="s">
        <v>496</v>
      </c>
      <c r="AP33" s="303" t="s">
        <v>496</v>
      </c>
      <c r="AQ33" s="304">
        <v>5074</v>
      </c>
      <c r="AR33" s="305" t="s">
        <v>496</v>
      </c>
    </row>
    <row r="34" spans="1:16384" ht="27" customHeight="1" x14ac:dyDescent="0.15">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76" t="s">
        <v>511</v>
      </c>
      <c r="AL34" s="1177"/>
      <c r="AM34" s="1177"/>
      <c r="AN34" s="1178"/>
      <c r="AO34" s="303" t="s">
        <v>496</v>
      </c>
      <c r="AP34" s="303" t="s">
        <v>496</v>
      </c>
      <c r="AQ34" s="304">
        <v>14786</v>
      </c>
      <c r="AR34" s="305" t="s">
        <v>496</v>
      </c>
    </row>
    <row r="35" spans="1:16384" ht="27" customHeight="1" x14ac:dyDescent="0.15">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76" t="s">
        <v>512</v>
      </c>
      <c r="AL35" s="1177"/>
      <c r="AM35" s="1177"/>
      <c r="AN35" s="1178"/>
      <c r="AO35" s="303">
        <v>1599552</v>
      </c>
      <c r="AP35" s="303">
        <v>1642</v>
      </c>
      <c r="AQ35" s="304">
        <v>1316</v>
      </c>
      <c r="AR35" s="305">
        <v>24.8</v>
      </c>
    </row>
    <row r="36" spans="1:16384" ht="27" customHeight="1" x14ac:dyDescent="0.15">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76" t="s">
        <v>513</v>
      </c>
      <c r="AL36" s="1177"/>
      <c r="AM36" s="1177"/>
      <c r="AN36" s="1178"/>
      <c r="AO36" s="303" t="s">
        <v>496</v>
      </c>
      <c r="AP36" s="303" t="s">
        <v>496</v>
      </c>
      <c r="AQ36" s="304">
        <v>58</v>
      </c>
      <c r="AR36" s="305" t="s">
        <v>496</v>
      </c>
    </row>
    <row r="37" spans="1:16384" ht="13.5" customHeight="1" x14ac:dyDescent="0.15">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76" t="s">
        <v>514</v>
      </c>
      <c r="AL37" s="1177"/>
      <c r="AM37" s="1177"/>
      <c r="AN37" s="1178"/>
      <c r="AO37" s="303">
        <v>223461</v>
      </c>
      <c r="AP37" s="303">
        <v>229</v>
      </c>
      <c r="AQ37" s="304">
        <v>743</v>
      </c>
      <c r="AR37" s="305">
        <v>-69.2</v>
      </c>
    </row>
    <row r="38" spans="1:16384" ht="27" customHeight="1" x14ac:dyDescent="0.15">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73" t="s">
        <v>515</v>
      </c>
      <c r="AL38" s="1174"/>
      <c r="AM38" s="1174"/>
      <c r="AN38" s="1175"/>
      <c r="AO38" s="333">
        <v>14174</v>
      </c>
      <c r="AP38" s="333">
        <v>15</v>
      </c>
      <c r="AQ38" s="334">
        <v>3</v>
      </c>
      <c r="AR38" s="325">
        <v>400</v>
      </c>
      <c r="AS38" s="332"/>
    </row>
    <row r="39" spans="1:16384" x14ac:dyDescent="0.15">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73" t="s">
        <v>516</v>
      </c>
      <c r="AL39" s="1174"/>
      <c r="AM39" s="1174"/>
      <c r="AN39" s="1175"/>
      <c r="AO39" s="303">
        <v>-376853</v>
      </c>
      <c r="AP39" s="303">
        <v>-387</v>
      </c>
      <c r="AQ39" s="304">
        <v>-1585</v>
      </c>
      <c r="AR39" s="305">
        <v>-75.599999999999994</v>
      </c>
      <c r="AS39" s="332"/>
    </row>
    <row r="40" spans="1:16384" ht="27" customHeight="1" x14ac:dyDescent="0.15">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76" t="s">
        <v>517</v>
      </c>
      <c r="AL40" s="1177"/>
      <c r="AM40" s="1177"/>
      <c r="AN40" s="1178"/>
      <c r="AO40" s="303">
        <v>-39697360</v>
      </c>
      <c r="AP40" s="303">
        <v>-40760</v>
      </c>
      <c r="AQ40" s="304">
        <v>-44897</v>
      </c>
      <c r="AR40" s="305">
        <v>-9.1999999999999993</v>
      </c>
      <c r="AS40" s="332"/>
    </row>
    <row r="41" spans="1:16384" x14ac:dyDescent="0.15">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79" t="s">
        <v>518</v>
      </c>
      <c r="AL41" s="1180"/>
      <c r="AM41" s="1180"/>
      <c r="AN41" s="1181"/>
      <c r="AO41" s="303">
        <v>21616462</v>
      </c>
      <c r="AP41" s="303">
        <v>22195</v>
      </c>
      <c r="AQ41" s="304">
        <v>30103</v>
      </c>
      <c r="AR41" s="305">
        <v>-26.3</v>
      </c>
      <c r="AS41" s="332"/>
    </row>
    <row r="42" spans="1:16384" x14ac:dyDescent="0.15">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x14ac:dyDescent="0.15">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x14ac:dyDescent="0.15">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x14ac:dyDescent="0.15">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x14ac:dyDescent="0.15">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15">
      <c r="A47" s="338" t="s">
        <v>519</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x14ac:dyDescent="0.15">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520</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15">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71" t="s">
        <v>488</v>
      </c>
      <c r="AN49" s="1168" t="s">
        <v>521</v>
      </c>
      <c r="AO49" s="1169"/>
      <c r="AP49" s="1169"/>
      <c r="AQ49" s="1169"/>
      <c r="AR49" s="1170"/>
      <c r="AU49" s="341"/>
      <c r="AV49" s="342"/>
      <c r="AW49" s="1171"/>
      <c r="AX49" s="1168"/>
      <c r="AY49" s="1169"/>
      <c r="AZ49" s="1169"/>
      <c r="BA49" s="1169"/>
      <c r="BB49" s="1170"/>
      <c r="BC49" s="290"/>
      <c r="BD49" s="288"/>
      <c r="BE49" s="341"/>
      <c r="BF49" s="342"/>
      <c r="BG49" s="1171"/>
      <c r="BH49" s="1168"/>
      <c r="BI49" s="1169"/>
      <c r="BJ49" s="1169"/>
      <c r="BK49" s="1169"/>
      <c r="BL49" s="1170"/>
      <c r="BM49" s="290"/>
      <c r="BN49" s="288"/>
      <c r="BO49" s="341"/>
      <c r="BP49" s="342"/>
      <c r="BQ49" s="1171"/>
      <c r="BR49" s="1168"/>
      <c r="BS49" s="1169"/>
      <c r="BT49" s="1169"/>
      <c r="BU49" s="1169"/>
      <c r="BV49" s="1170"/>
      <c r="BW49" s="290"/>
      <c r="BX49" s="288"/>
      <c r="BY49" s="341"/>
      <c r="BZ49" s="342"/>
      <c r="CA49" s="1171"/>
      <c r="CB49" s="1168"/>
      <c r="CC49" s="1169"/>
      <c r="CD49" s="1169"/>
      <c r="CE49" s="1169"/>
      <c r="CF49" s="1170"/>
      <c r="CG49" s="290"/>
      <c r="CH49" s="288"/>
      <c r="CI49" s="341"/>
      <c r="CJ49" s="342"/>
      <c r="CK49" s="1171"/>
      <c r="CL49" s="1168"/>
      <c r="CM49" s="1169"/>
      <c r="CN49" s="1169"/>
      <c r="CO49" s="1169"/>
      <c r="CP49" s="1170"/>
      <c r="CQ49" s="290"/>
      <c r="CR49" s="288"/>
      <c r="CS49" s="341"/>
      <c r="CT49" s="342"/>
      <c r="CU49" s="1171"/>
      <c r="CV49" s="1168"/>
      <c r="CW49" s="1169"/>
      <c r="CX49" s="1169"/>
      <c r="CY49" s="1169"/>
      <c r="CZ49" s="1170"/>
      <c r="DA49" s="290"/>
      <c r="DB49" s="288"/>
      <c r="DC49" s="341"/>
      <c r="DD49" s="342"/>
      <c r="DE49" s="1171"/>
      <c r="DF49" s="1168"/>
      <c r="DG49" s="1169"/>
      <c r="DH49" s="1169"/>
      <c r="DI49" s="1169"/>
      <c r="DJ49" s="1170"/>
      <c r="DK49" s="290"/>
      <c r="DL49" s="288"/>
      <c r="DM49" s="341"/>
      <c r="DN49" s="342"/>
      <c r="DO49" s="1171"/>
      <c r="DP49" s="1168"/>
      <c r="DQ49" s="1169"/>
      <c r="DR49" s="1169"/>
      <c r="DS49" s="1169"/>
      <c r="DT49" s="1170"/>
      <c r="DU49" s="290"/>
      <c r="DV49" s="288"/>
      <c r="DW49" s="341"/>
      <c r="DX49" s="342"/>
      <c r="DY49" s="1171"/>
      <c r="DZ49" s="1168"/>
      <c r="EA49" s="1169"/>
      <c r="EB49" s="1169"/>
      <c r="EC49" s="1169"/>
      <c r="ED49" s="1170"/>
      <c r="EE49" s="290"/>
      <c r="EF49" s="288"/>
      <c r="EG49" s="341"/>
      <c r="EH49" s="342"/>
      <c r="EI49" s="1171"/>
      <c r="EJ49" s="1168"/>
      <c r="EK49" s="1169"/>
      <c r="EL49" s="1169"/>
      <c r="EM49" s="1169"/>
      <c r="EN49" s="1170"/>
      <c r="EO49" s="290"/>
      <c r="EP49" s="288"/>
      <c r="EQ49" s="341"/>
      <c r="ER49" s="342"/>
      <c r="ES49" s="1171"/>
      <c r="ET49" s="1168"/>
      <c r="EU49" s="1169"/>
      <c r="EV49" s="1169"/>
      <c r="EW49" s="1169"/>
      <c r="EX49" s="1170"/>
      <c r="EY49" s="290"/>
      <c r="EZ49" s="288"/>
      <c r="FA49" s="341"/>
      <c r="FB49" s="342"/>
      <c r="FC49" s="1171"/>
      <c r="FD49" s="1168"/>
      <c r="FE49" s="1169"/>
      <c r="FF49" s="1169"/>
      <c r="FG49" s="1169"/>
      <c r="FH49" s="1170"/>
      <c r="FI49" s="290"/>
      <c r="FJ49" s="288"/>
      <c r="FK49" s="341"/>
      <c r="FL49" s="342"/>
      <c r="FM49" s="1171"/>
      <c r="FN49" s="1168"/>
      <c r="FO49" s="1169"/>
      <c r="FP49" s="1169"/>
      <c r="FQ49" s="1169"/>
      <c r="FR49" s="1170"/>
      <c r="FS49" s="290"/>
      <c r="FT49" s="288"/>
      <c r="FU49" s="341"/>
      <c r="FV49" s="342"/>
      <c r="FW49" s="1171"/>
      <c r="FX49" s="1168"/>
      <c r="FY49" s="1169"/>
      <c r="FZ49" s="1169"/>
      <c r="GA49" s="1169"/>
      <c r="GB49" s="1170"/>
      <c r="GC49" s="290"/>
      <c r="GD49" s="288"/>
      <c r="GE49" s="341"/>
      <c r="GF49" s="342"/>
      <c r="GG49" s="1171"/>
      <c r="GH49" s="1168"/>
      <c r="GI49" s="1169"/>
      <c r="GJ49" s="1169"/>
      <c r="GK49" s="1169"/>
      <c r="GL49" s="1170"/>
      <c r="GM49" s="290"/>
      <c r="GN49" s="288"/>
      <c r="GO49" s="341"/>
      <c r="GP49" s="342"/>
      <c r="GQ49" s="1171"/>
      <c r="GR49" s="1168"/>
      <c r="GS49" s="1169"/>
      <c r="GT49" s="1169"/>
      <c r="GU49" s="1169"/>
      <c r="GV49" s="1170"/>
      <c r="GW49" s="290"/>
      <c r="GX49" s="288"/>
      <c r="GY49" s="341"/>
      <c r="GZ49" s="342"/>
      <c r="HA49" s="1171"/>
      <c r="HB49" s="1168"/>
      <c r="HC49" s="1169"/>
      <c r="HD49" s="1169"/>
      <c r="HE49" s="1169"/>
      <c r="HF49" s="1170"/>
      <c r="HG49" s="290"/>
      <c r="HH49" s="288"/>
      <c r="HI49" s="341"/>
      <c r="HJ49" s="342"/>
      <c r="HK49" s="1171"/>
      <c r="HL49" s="1168"/>
      <c r="HM49" s="1169"/>
      <c r="HN49" s="1169"/>
      <c r="HO49" s="1169"/>
      <c r="HP49" s="1170"/>
      <c r="HQ49" s="290"/>
      <c r="HR49" s="288"/>
      <c r="HS49" s="341"/>
      <c r="HT49" s="342"/>
      <c r="HU49" s="1171"/>
      <c r="HV49" s="1168"/>
      <c r="HW49" s="1169"/>
      <c r="HX49" s="1169"/>
      <c r="HY49" s="1169"/>
      <c r="HZ49" s="1170"/>
      <c r="IA49" s="290"/>
      <c r="IB49" s="288"/>
      <c r="IC49" s="341"/>
      <c r="ID49" s="342"/>
      <c r="IE49" s="1171"/>
      <c r="IF49" s="1168"/>
      <c r="IG49" s="1169"/>
      <c r="IH49" s="1169"/>
      <c r="II49" s="1169"/>
      <c r="IJ49" s="1170"/>
      <c r="IK49" s="290"/>
      <c r="IL49" s="288"/>
      <c r="IM49" s="341"/>
      <c r="IN49" s="342"/>
      <c r="IO49" s="1171"/>
      <c r="IP49" s="1168"/>
      <c r="IQ49" s="1169"/>
      <c r="IR49" s="1169"/>
      <c r="IS49" s="1169"/>
      <c r="IT49" s="1170"/>
      <c r="IU49" s="290"/>
      <c r="IV49" s="288"/>
      <c r="IW49" s="341"/>
      <c r="IX49" s="342"/>
      <c r="IY49" s="1171"/>
      <c r="IZ49" s="1168"/>
      <c r="JA49" s="1169"/>
      <c r="JB49" s="1169"/>
      <c r="JC49" s="1169"/>
      <c r="JD49" s="1170"/>
      <c r="JE49" s="290"/>
      <c r="JF49" s="288"/>
      <c r="JG49" s="341"/>
      <c r="JH49" s="342"/>
      <c r="JI49" s="1171"/>
      <c r="JJ49" s="1168"/>
      <c r="JK49" s="1169"/>
      <c r="JL49" s="1169"/>
      <c r="JM49" s="1169"/>
      <c r="JN49" s="1170"/>
      <c r="JO49" s="290"/>
      <c r="JP49" s="288"/>
      <c r="JQ49" s="341"/>
      <c r="JR49" s="342"/>
      <c r="JS49" s="1171"/>
      <c r="JT49" s="1168"/>
      <c r="JU49" s="1169"/>
      <c r="JV49" s="1169"/>
      <c r="JW49" s="1169"/>
      <c r="JX49" s="1170"/>
      <c r="JY49" s="290"/>
      <c r="JZ49" s="288"/>
      <c r="KA49" s="341"/>
      <c r="KB49" s="342"/>
      <c r="KC49" s="1171"/>
      <c r="KD49" s="1168"/>
      <c r="KE49" s="1169"/>
      <c r="KF49" s="1169"/>
      <c r="KG49" s="1169"/>
      <c r="KH49" s="1170"/>
      <c r="KI49" s="290"/>
      <c r="KJ49" s="288"/>
      <c r="KK49" s="341"/>
      <c r="KL49" s="342"/>
      <c r="KM49" s="1171"/>
      <c r="KN49" s="1168"/>
      <c r="KO49" s="1169"/>
      <c r="KP49" s="1169"/>
      <c r="KQ49" s="1169"/>
      <c r="KR49" s="1170"/>
      <c r="KS49" s="290"/>
      <c r="KT49" s="288"/>
      <c r="KU49" s="341"/>
      <c r="KV49" s="342"/>
      <c r="KW49" s="1171"/>
      <c r="KX49" s="1168"/>
      <c r="KY49" s="1169"/>
      <c r="KZ49" s="1169"/>
      <c r="LA49" s="1169"/>
      <c r="LB49" s="1170"/>
      <c r="LC49" s="290"/>
      <c r="LD49" s="288"/>
      <c r="LE49" s="341"/>
      <c r="LF49" s="342"/>
      <c r="LG49" s="1171"/>
      <c r="LH49" s="1168"/>
      <c r="LI49" s="1169"/>
      <c r="LJ49" s="1169"/>
      <c r="LK49" s="1169"/>
      <c r="LL49" s="1170"/>
      <c r="LM49" s="290"/>
      <c r="LN49" s="288"/>
      <c r="LO49" s="341"/>
      <c r="LP49" s="342"/>
      <c r="LQ49" s="1171"/>
      <c r="LR49" s="1168"/>
      <c r="LS49" s="1169"/>
      <c r="LT49" s="1169"/>
      <c r="LU49" s="1169"/>
      <c r="LV49" s="1170"/>
      <c r="LW49" s="290"/>
      <c r="LX49" s="288"/>
      <c r="LY49" s="341"/>
      <c r="LZ49" s="342"/>
      <c r="MA49" s="1171"/>
      <c r="MB49" s="1168"/>
      <c r="MC49" s="1169"/>
      <c r="MD49" s="1169"/>
      <c r="ME49" s="1169"/>
      <c r="MF49" s="1170"/>
      <c r="MG49" s="290"/>
      <c r="MH49" s="288"/>
      <c r="MI49" s="341"/>
      <c r="MJ49" s="342"/>
      <c r="MK49" s="1171"/>
      <c r="ML49" s="1168"/>
      <c r="MM49" s="1169"/>
      <c r="MN49" s="1169"/>
      <c r="MO49" s="1169"/>
      <c r="MP49" s="1170"/>
      <c r="MQ49" s="290"/>
      <c r="MR49" s="288"/>
      <c r="MS49" s="341"/>
      <c r="MT49" s="342"/>
      <c r="MU49" s="1171"/>
      <c r="MV49" s="1168"/>
      <c r="MW49" s="1169"/>
      <c r="MX49" s="1169"/>
      <c r="MY49" s="1169"/>
      <c r="MZ49" s="1170"/>
      <c r="NA49" s="290"/>
      <c r="NB49" s="288"/>
      <c r="NC49" s="341"/>
      <c r="ND49" s="342"/>
      <c r="NE49" s="1171"/>
      <c r="NF49" s="1168"/>
      <c r="NG49" s="1169"/>
      <c r="NH49" s="1169"/>
      <c r="NI49" s="1169"/>
      <c r="NJ49" s="1170"/>
      <c r="NK49" s="290"/>
      <c r="NL49" s="288"/>
      <c r="NM49" s="341"/>
      <c r="NN49" s="342"/>
      <c r="NO49" s="1171"/>
      <c r="NP49" s="1168"/>
      <c r="NQ49" s="1169"/>
      <c r="NR49" s="1169"/>
      <c r="NS49" s="1169"/>
      <c r="NT49" s="1170"/>
      <c r="NU49" s="290"/>
      <c r="NV49" s="288"/>
      <c r="NW49" s="341"/>
      <c r="NX49" s="342"/>
      <c r="NY49" s="1171"/>
      <c r="NZ49" s="1168"/>
      <c r="OA49" s="1169"/>
      <c r="OB49" s="1169"/>
      <c r="OC49" s="1169"/>
      <c r="OD49" s="1170"/>
      <c r="OE49" s="290"/>
      <c r="OF49" s="288"/>
      <c r="OG49" s="341"/>
      <c r="OH49" s="342"/>
      <c r="OI49" s="1171"/>
      <c r="OJ49" s="1168"/>
      <c r="OK49" s="1169"/>
      <c r="OL49" s="1169"/>
      <c r="OM49" s="1169"/>
      <c r="ON49" s="1170"/>
      <c r="OO49" s="290"/>
      <c r="OP49" s="288"/>
      <c r="OQ49" s="341"/>
      <c r="OR49" s="342"/>
      <c r="OS49" s="1171"/>
      <c r="OT49" s="1168"/>
      <c r="OU49" s="1169"/>
      <c r="OV49" s="1169"/>
      <c r="OW49" s="1169"/>
      <c r="OX49" s="1170"/>
      <c r="OY49" s="290"/>
      <c r="OZ49" s="288"/>
      <c r="PA49" s="341"/>
      <c r="PB49" s="342"/>
      <c r="PC49" s="1171"/>
      <c r="PD49" s="1168"/>
      <c r="PE49" s="1169"/>
      <c r="PF49" s="1169"/>
      <c r="PG49" s="1169"/>
      <c r="PH49" s="1170"/>
      <c r="PI49" s="290"/>
      <c r="PJ49" s="288"/>
      <c r="PK49" s="341"/>
      <c r="PL49" s="342"/>
      <c r="PM49" s="1171"/>
      <c r="PN49" s="1168"/>
      <c r="PO49" s="1169"/>
      <c r="PP49" s="1169"/>
      <c r="PQ49" s="1169"/>
      <c r="PR49" s="1170"/>
      <c r="PS49" s="290"/>
      <c r="PT49" s="288"/>
      <c r="PU49" s="341"/>
      <c r="PV49" s="342"/>
      <c r="PW49" s="1171"/>
      <c r="PX49" s="1168"/>
      <c r="PY49" s="1169"/>
      <c r="PZ49" s="1169"/>
      <c r="QA49" s="1169"/>
      <c r="QB49" s="1170"/>
      <c r="QC49" s="290"/>
      <c r="QD49" s="288"/>
      <c r="QE49" s="341"/>
      <c r="QF49" s="342"/>
      <c r="QG49" s="1171"/>
      <c r="QH49" s="1168"/>
      <c r="QI49" s="1169"/>
      <c r="QJ49" s="1169"/>
      <c r="QK49" s="1169"/>
      <c r="QL49" s="1170"/>
      <c r="QM49" s="290"/>
      <c r="QN49" s="288"/>
      <c r="QO49" s="341"/>
      <c r="QP49" s="342"/>
      <c r="QQ49" s="1171"/>
      <c r="QR49" s="1168"/>
      <c r="QS49" s="1169"/>
      <c r="QT49" s="1169"/>
      <c r="QU49" s="1169"/>
      <c r="QV49" s="1170"/>
      <c r="QW49" s="290"/>
      <c r="QX49" s="288"/>
      <c r="QY49" s="341"/>
      <c r="QZ49" s="342"/>
      <c r="RA49" s="1171"/>
      <c r="RB49" s="1168"/>
      <c r="RC49" s="1169"/>
      <c r="RD49" s="1169"/>
      <c r="RE49" s="1169"/>
      <c r="RF49" s="1170"/>
      <c r="RG49" s="290"/>
      <c r="RH49" s="288"/>
      <c r="RI49" s="341"/>
      <c r="RJ49" s="342"/>
      <c r="RK49" s="1171"/>
      <c r="RL49" s="1168"/>
      <c r="RM49" s="1169"/>
      <c r="RN49" s="1169"/>
      <c r="RO49" s="1169"/>
      <c r="RP49" s="1170"/>
      <c r="RQ49" s="290"/>
      <c r="RR49" s="288"/>
      <c r="RS49" s="341"/>
      <c r="RT49" s="342"/>
      <c r="RU49" s="1171"/>
      <c r="RV49" s="1168"/>
      <c r="RW49" s="1169"/>
      <c r="RX49" s="1169"/>
      <c r="RY49" s="1169"/>
      <c r="RZ49" s="1170"/>
      <c r="SA49" s="290"/>
      <c r="SB49" s="288"/>
      <c r="SC49" s="341"/>
      <c r="SD49" s="342"/>
      <c r="SE49" s="1171"/>
      <c r="SF49" s="1168"/>
      <c r="SG49" s="1169"/>
      <c r="SH49" s="1169"/>
      <c r="SI49" s="1169"/>
      <c r="SJ49" s="1170"/>
      <c r="SK49" s="290"/>
      <c r="SL49" s="288"/>
      <c r="SM49" s="341"/>
      <c r="SN49" s="342"/>
      <c r="SO49" s="1171"/>
      <c r="SP49" s="1168"/>
      <c r="SQ49" s="1169"/>
      <c r="SR49" s="1169"/>
      <c r="SS49" s="1169"/>
      <c r="ST49" s="1170"/>
      <c r="SU49" s="290"/>
      <c r="SV49" s="288"/>
      <c r="SW49" s="341"/>
      <c r="SX49" s="342"/>
      <c r="SY49" s="1171"/>
      <c r="SZ49" s="1168"/>
      <c r="TA49" s="1169"/>
      <c r="TB49" s="1169"/>
      <c r="TC49" s="1169"/>
      <c r="TD49" s="1170"/>
      <c r="TE49" s="290"/>
      <c r="TF49" s="288"/>
      <c r="TG49" s="341"/>
      <c r="TH49" s="342"/>
      <c r="TI49" s="1171"/>
      <c r="TJ49" s="1168"/>
      <c r="TK49" s="1169"/>
      <c r="TL49" s="1169"/>
      <c r="TM49" s="1169"/>
      <c r="TN49" s="1170"/>
      <c r="TO49" s="290"/>
      <c r="TP49" s="288"/>
      <c r="TQ49" s="341"/>
      <c r="TR49" s="342"/>
      <c r="TS49" s="1171"/>
      <c r="TT49" s="1168"/>
      <c r="TU49" s="1169"/>
      <c r="TV49" s="1169"/>
      <c r="TW49" s="1169"/>
      <c r="TX49" s="1170"/>
      <c r="TY49" s="290"/>
      <c r="TZ49" s="288"/>
      <c r="UA49" s="341"/>
      <c r="UB49" s="342"/>
      <c r="UC49" s="1171"/>
      <c r="UD49" s="1168"/>
      <c r="UE49" s="1169"/>
      <c r="UF49" s="1169"/>
      <c r="UG49" s="1169"/>
      <c r="UH49" s="1170"/>
      <c r="UI49" s="290"/>
      <c r="UJ49" s="288"/>
      <c r="UK49" s="341"/>
      <c r="UL49" s="342"/>
      <c r="UM49" s="1171"/>
      <c r="UN49" s="1168"/>
      <c r="UO49" s="1169"/>
      <c r="UP49" s="1169"/>
      <c r="UQ49" s="1169"/>
      <c r="UR49" s="1170"/>
      <c r="US49" s="290"/>
      <c r="UT49" s="288"/>
      <c r="UU49" s="341"/>
      <c r="UV49" s="342"/>
      <c r="UW49" s="1171"/>
      <c r="UX49" s="1168"/>
      <c r="UY49" s="1169"/>
      <c r="UZ49" s="1169"/>
      <c r="VA49" s="1169"/>
      <c r="VB49" s="1170"/>
      <c r="VC49" s="290"/>
      <c r="VD49" s="288"/>
      <c r="VE49" s="341"/>
      <c r="VF49" s="342"/>
      <c r="VG49" s="1171"/>
      <c r="VH49" s="1168"/>
      <c r="VI49" s="1169"/>
      <c r="VJ49" s="1169"/>
      <c r="VK49" s="1169"/>
      <c r="VL49" s="1170"/>
      <c r="VM49" s="290"/>
      <c r="VN49" s="288"/>
      <c r="VO49" s="341"/>
      <c r="VP49" s="342"/>
      <c r="VQ49" s="1171"/>
      <c r="VR49" s="1168"/>
      <c r="VS49" s="1169"/>
      <c r="VT49" s="1169"/>
      <c r="VU49" s="1169"/>
      <c r="VV49" s="1170"/>
      <c r="VW49" s="290"/>
      <c r="VX49" s="288"/>
      <c r="VY49" s="341"/>
      <c r="VZ49" s="342"/>
      <c r="WA49" s="1171"/>
      <c r="WB49" s="1168"/>
      <c r="WC49" s="1169"/>
      <c r="WD49" s="1169"/>
      <c r="WE49" s="1169"/>
      <c r="WF49" s="1170"/>
      <c r="WG49" s="290"/>
      <c r="WH49" s="288"/>
      <c r="WI49" s="341"/>
      <c r="WJ49" s="342"/>
      <c r="WK49" s="1171"/>
      <c r="WL49" s="1168"/>
      <c r="WM49" s="1169"/>
      <c r="WN49" s="1169"/>
      <c r="WO49" s="1169"/>
      <c r="WP49" s="1170"/>
      <c r="WQ49" s="290"/>
      <c r="WR49" s="288"/>
      <c r="WS49" s="341"/>
      <c r="WT49" s="342"/>
      <c r="WU49" s="1171"/>
      <c r="WV49" s="1168"/>
      <c r="WW49" s="1169"/>
      <c r="WX49" s="1169"/>
      <c r="WY49" s="1169"/>
      <c r="WZ49" s="1170"/>
      <c r="XA49" s="290"/>
      <c r="XB49" s="288"/>
      <c r="XC49" s="341"/>
      <c r="XD49" s="342"/>
      <c r="XE49" s="1171"/>
      <c r="XF49" s="1168"/>
      <c r="XG49" s="1169"/>
      <c r="XH49" s="1169"/>
      <c r="XI49" s="1169"/>
      <c r="XJ49" s="1170"/>
      <c r="XK49" s="290"/>
      <c r="XL49" s="288"/>
      <c r="XM49" s="341"/>
      <c r="XN49" s="342"/>
      <c r="XO49" s="1171"/>
      <c r="XP49" s="1168"/>
      <c r="XQ49" s="1169"/>
      <c r="XR49" s="1169"/>
      <c r="XS49" s="1169"/>
      <c r="XT49" s="1170"/>
      <c r="XU49" s="290"/>
      <c r="XV49" s="288"/>
      <c r="XW49" s="341"/>
      <c r="XX49" s="342"/>
      <c r="XY49" s="1171"/>
      <c r="XZ49" s="1168"/>
      <c r="YA49" s="1169"/>
      <c r="YB49" s="1169"/>
      <c r="YC49" s="1169"/>
      <c r="YD49" s="1170"/>
      <c r="YE49" s="290"/>
      <c r="YF49" s="288"/>
      <c r="YG49" s="341"/>
      <c r="YH49" s="342"/>
      <c r="YI49" s="1171"/>
      <c r="YJ49" s="1168"/>
      <c r="YK49" s="1169"/>
      <c r="YL49" s="1169"/>
      <c r="YM49" s="1169"/>
      <c r="YN49" s="1170"/>
      <c r="YO49" s="290"/>
      <c r="YP49" s="288"/>
      <c r="YQ49" s="341"/>
      <c r="YR49" s="342"/>
      <c r="YS49" s="1171"/>
      <c r="YT49" s="1168"/>
      <c r="YU49" s="1169"/>
      <c r="YV49" s="1169"/>
      <c r="YW49" s="1169"/>
      <c r="YX49" s="1170"/>
      <c r="YY49" s="290"/>
      <c r="YZ49" s="288"/>
      <c r="ZA49" s="341"/>
      <c r="ZB49" s="342"/>
      <c r="ZC49" s="1171"/>
      <c r="ZD49" s="1168"/>
      <c r="ZE49" s="1169"/>
      <c r="ZF49" s="1169"/>
      <c r="ZG49" s="1169"/>
      <c r="ZH49" s="1170"/>
      <c r="ZI49" s="290"/>
      <c r="ZJ49" s="288"/>
      <c r="ZK49" s="341"/>
      <c r="ZL49" s="342"/>
      <c r="ZM49" s="1171"/>
      <c r="ZN49" s="1168"/>
      <c r="ZO49" s="1169"/>
      <c r="ZP49" s="1169"/>
      <c r="ZQ49" s="1169"/>
      <c r="ZR49" s="1170"/>
      <c r="ZS49" s="290"/>
      <c r="ZT49" s="288"/>
      <c r="ZU49" s="341"/>
      <c r="ZV49" s="342"/>
      <c r="ZW49" s="1171"/>
      <c r="ZX49" s="1168"/>
      <c r="ZY49" s="1169"/>
      <c r="ZZ49" s="1169"/>
      <c r="AAA49" s="1169"/>
      <c r="AAB49" s="1170"/>
      <c r="AAC49" s="290"/>
      <c r="AAD49" s="288"/>
      <c r="AAE49" s="341"/>
      <c r="AAF49" s="342"/>
      <c r="AAG49" s="1171"/>
      <c r="AAH49" s="1168"/>
      <c r="AAI49" s="1169"/>
      <c r="AAJ49" s="1169"/>
      <c r="AAK49" s="1169"/>
      <c r="AAL49" s="1170"/>
      <c r="AAM49" s="290"/>
      <c r="AAN49" s="288"/>
      <c r="AAO49" s="341"/>
      <c r="AAP49" s="342"/>
      <c r="AAQ49" s="1171"/>
      <c r="AAR49" s="1168"/>
      <c r="AAS49" s="1169"/>
      <c r="AAT49" s="1169"/>
      <c r="AAU49" s="1169"/>
      <c r="AAV49" s="1170"/>
      <c r="AAW49" s="290"/>
      <c r="AAX49" s="288"/>
      <c r="AAY49" s="341"/>
      <c r="AAZ49" s="342"/>
      <c r="ABA49" s="1171"/>
      <c r="ABB49" s="1168"/>
      <c r="ABC49" s="1169"/>
      <c r="ABD49" s="1169"/>
      <c r="ABE49" s="1169"/>
      <c r="ABF49" s="1170"/>
      <c r="ABG49" s="290"/>
      <c r="ABH49" s="288"/>
      <c r="ABI49" s="341"/>
      <c r="ABJ49" s="342"/>
      <c r="ABK49" s="1171"/>
      <c r="ABL49" s="1168"/>
      <c r="ABM49" s="1169"/>
      <c r="ABN49" s="1169"/>
      <c r="ABO49" s="1169"/>
      <c r="ABP49" s="1170"/>
      <c r="ABQ49" s="290"/>
      <c r="ABR49" s="288"/>
      <c r="ABS49" s="341"/>
      <c r="ABT49" s="342"/>
      <c r="ABU49" s="1171"/>
      <c r="ABV49" s="1168"/>
      <c r="ABW49" s="1169"/>
      <c r="ABX49" s="1169"/>
      <c r="ABY49" s="1169"/>
      <c r="ABZ49" s="1170"/>
      <c r="ACA49" s="290"/>
      <c r="ACB49" s="288"/>
      <c r="ACC49" s="341"/>
      <c r="ACD49" s="342"/>
      <c r="ACE49" s="1171"/>
      <c r="ACF49" s="1168"/>
      <c r="ACG49" s="1169"/>
      <c r="ACH49" s="1169"/>
      <c r="ACI49" s="1169"/>
      <c r="ACJ49" s="1170"/>
      <c r="ACK49" s="290"/>
      <c r="ACL49" s="288"/>
      <c r="ACM49" s="341"/>
      <c r="ACN49" s="342"/>
      <c r="ACO49" s="1171"/>
      <c r="ACP49" s="1168"/>
      <c r="ACQ49" s="1169"/>
      <c r="ACR49" s="1169"/>
      <c r="ACS49" s="1169"/>
      <c r="ACT49" s="1170"/>
      <c r="ACU49" s="290"/>
      <c r="ACV49" s="288"/>
      <c r="ACW49" s="341"/>
      <c r="ACX49" s="342"/>
      <c r="ACY49" s="1171"/>
      <c r="ACZ49" s="1168"/>
      <c r="ADA49" s="1169"/>
      <c r="ADB49" s="1169"/>
      <c r="ADC49" s="1169"/>
      <c r="ADD49" s="1170"/>
      <c r="ADE49" s="290"/>
      <c r="ADF49" s="288"/>
      <c r="ADG49" s="341"/>
      <c r="ADH49" s="342"/>
      <c r="ADI49" s="1171"/>
      <c r="ADJ49" s="1168"/>
      <c r="ADK49" s="1169"/>
      <c r="ADL49" s="1169"/>
      <c r="ADM49" s="1169"/>
      <c r="ADN49" s="1170"/>
      <c r="ADO49" s="290"/>
      <c r="ADP49" s="288"/>
      <c r="ADQ49" s="341"/>
      <c r="ADR49" s="342"/>
      <c r="ADS49" s="1171"/>
      <c r="ADT49" s="1168"/>
      <c r="ADU49" s="1169"/>
      <c r="ADV49" s="1169"/>
      <c r="ADW49" s="1169"/>
      <c r="ADX49" s="1170"/>
      <c r="ADY49" s="290"/>
      <c r="ADZ49" s="288"/>
      <c r="AEA49" s="341"/>
      <c r="AEB49" s="342"/>
      <c r="AEC49" s="1171"/>
      <c r="AED49" s="1168"/>
      <c r="AEE49" s="1169"/>
      <c r="AEF49" s="1169"/>
      <c r="AEG49" s="1169"/>
      <c r="AEH49" s="1170"/>
      <c r="AEI49" s="290"/>
      <c r="AEJ49" s="288"/>
      <c r="AEK49" s="341"/>
      <c r="AEL49" s="342"/>
      <c r="AEM49" s="1171"/>
      <c r="AEN49" s="1168"/>
      <c r="AEO49" s="1169"/>
      <c r="AEP49" s="1169"/>
      <c r="AEQ49" s="1169"/>
      <c r="AER49" s="1170"/>
      <c r="AES49" s="290"/>
      <c r="AET49" s="288"/>
      <c r="AEU49" s="341"/>
      <c r="AEV49" s="342"/>
      <c r="AEW49" s="1171"/>
      <c r="AEX49" s="1168"/>
      <c r="AEY49" s="1169"/>
      <c r="AEZ49" s="1169"/>
      <c r="AFA49" s="1169"/>
      <c r="AFB49" s="1170"/>
      <c r="AFC49" s="290"/>
      <c r="AFD49" s="288"/>
      <c r="AFE49" s="341"/>
      <c r="AFF49" s="342"/>
      <c r="AFG49" s="1171"/>
      <c r="AFH49" s="1168"/>
      <c r="AFI49" s="1169"/>
      <c r="AFJ49" s="1169"/>
      <c r="AFK49" s="1169"/>
      <c r="AFL49" s="1170"/>
      <c r="AFM49" s="290"/>
      <c r="AFN49" s="288"/>
      <c r="AFO49" s="341"/>
      <c r="AFP49" s="342"/>
      <c r="AFQ49" s="1171"/>
      <c r="AFR49" s="1168"/>
      <c r="AFS49" s="1169"/>
      <c r="AFT49" s="1169"/>
      <c r="AFU49" s="1169"/>
      <c r="AFV49" s="1170"/>
      <c r="AFW49" s="290"/>
      <c r="AFX49" s="288"/>
      <c r="AFY49" s="341"/>
      <c r="AFZ49" s="342"/>
      <c r="AGA49" s="1171"/>
      <c r="AGB49" s="1168"/>
      <c r="AGC49" s="1169"/>
      <c r="AGD49" s="1169"/>
      <c r="AGE49" s="1169"/>
      <c r="AGF49" s="1170"/>
      <c r="AGG49" s="290"/>
      <c r="AGH49" s="288"/>
      <c r="AGI49" s="341"/>
      <c r="AGJ49" s="342"/>
      <c r="AGK49" s="1171"/>
      <c r="AGL49" s="1168"/>
      <c r="AGM49" s="1169"/>
      <c r="AGN49" s="1169"/>
      <c r="AGO49" s="1169"/>
      <c r="AGP49" s="1170"/>
      <c r="AGQ49" s="290"/>
      <c r="AGR49" s="288"/>
      <c r="AGS49" s="341"/>
      <c r="AGT49" s="342"/>
      <c r="AGU49" s="1171"/>
      <c r="AGV49" s="1168"/>
      <c r="AGW49" s="1169"/>
      <c r="AGX49" s="1169"/>
      <c r="AGY49" s="1169"/>
      <c r="AGZ49" s="1170"/>
      <c r="AHA49" s="290"/>
      <c r="AHB49" s="288"/>
      <c r="AHC49" s="341"/>
      <c r="AHD49" s="342"/>
      <c r="AHE49" s="1171"/>
      <c r="AHF49" s="1168"/>
      <c r="AHG49" s="1169"/>
      <c r="AHH49" s="1169"/>
      <c r="AHI49" s="1169"/>
      <c r="AHJ49" s="1170"/>
      <c r="AHK49" s="290"/>
      <c r="AHL49" s="288"/>
      <c r="AHM49" s="341"/>
      <c r="AHN49" s="342"/>
      <c r="AHO49" s="1171"/>
      <c r="AHP49" s="1168"/>
      <c r="AHQ49" s="1169"/>
      <c r="AHR49" s="1169"/>
      <c r="AHS49" s="1169"/>
      <c r="AHT49" s="1170"/>
      <c r="AHU49" s="290"/>
      <c r="AHV49" s="288"/>
      <c r="AHW49" s="341"/>
      <c r="AHX49" s="342"/>
      <c r="AHY49" s="1171"/>
      <c r="AHZ49" s="1168"/>
      <c r="AIA49" s="1169"/>
      <c r="AIB49" s="1169"/>
      <c r="AIC49" s="1169"/>
      <c r="AID49" s="1170"/>
      <c r="AIE49" s="290"/>
      <c r="AIF49" s="288"/>
      <c r="AIG49" s="341"/>
      <c r="AIH49" s="342"/>
      <c r="AII49" s="1171"/>
      <c r="AIJ49" s="1168"/>
      <c r="AIK49" s="1169"/>
      <c r="AIL49" s="1169"/>
      <c r="AIM49" s="1169"/>
      <c r="AIN49" s="1170"/>
      <c r="AIO49" s="290"/>
      <c r="AIP49" s="288"/>
      <c r="AIQ49" s="341"/>
      <c r="AIR49" s="342"/>
      <c r="AIS49" s="1171"/>
      <c r="AIT49" s="1168"/>
      <c r="AIU49" s="1169"/>
      <c r="AIV49" s="1169"/>
      <c r="AIW49" s="1169"/>
      <c r="AIX49" s="1170"/>
      <c r="AIY49" s="290"/>
      <c r="AIZ49" s="288"/>
      <c r="AJA49" s="341"/>
      <c r="AJB49" s="342"/>
      <c r="AJC49" s="1171"/>
      <c r="AJD49" s="1168"/>
      <c r="AJE49" s="1169"/>
      <c r="AJF49" s="1169"/>
      <c r="AJG49" s="1169"/>
      <c r="AJH49" s="1170"/>
      <c r="AJI49" s="290"/>
      <c r="AJJ49" s="288"/>
      <c r="AJK49" s="341"/>
      <c r="AJL49" s="342"/>
      <c r="AJM49" s="1171"/>
      <c r="AJN49" s="1168"/>
      <c r="AJO49" s="1169"/>
      <c r="AJP49" s="1169"/>
      <c r="AJQ49" s="1169"/>
      <c r="AJR49" s="1170"/>
      <c r="AJS49" s="290"/>
      <c r="AJT49" s="288"/>
      <c r="AJU49" s="341"/>
      <c r="AJV49" s="342"/>
      <c r="AJW49" s="1171"/>
      <c r="AJX49" s="1168"/>
      <c r="AJY49" s="1169"/>
      <c r="AJZ49" s="1169"/>
      <c r="AKA49" s="1169"/>
      <c r="AKB49" s="1170"/>
      <c r="AKC49" s="290"/>
      <c r="AKD49" s="288"/>
      <c r="AKE49" s="341"/>
      <c r="AKF49" s="342"/>
      <c r="AKG49" s="1171"/>
      <c r="AKH49" s="1168"/>
      <c r="AKI49" s="1169"/>
      <c r="AKJ49" s="1169"/>
      <c r="AKK49" s="1169"/>
      <c r="AKL49" s="1170"/>
      <c r="AKM49" s="290"/>
      <c r="AKN49" s="288"/>
      <c r="AKO49" s="341"/>
      <c r="AKP49" s="342"/>
      <c r="AKQ49" s="1171"/>
      <c r="AKR49" s="1168"/>
      <c r="AKS49" s="1169"/>
      <c r="AKT49" s="1169"/>
      <c r="AKU49" s="1169"/>
      <c r="AKV49" s="1170"/>
      <c r="AKW49" s="290"/>
      <c r="AKX49" s="288"/>
      <c r="AKY49" s="341"/>
      <c r="AKZ49" s="342"/>
      <c r="ALA49" s="1171"/>
      <c r="ALB49" s="1168"/>
      <c r="ALC49" s="1169"/>
      <c r="ALD49" s="1169"/>
      <c r="ALE49" s="1169"/>
      <c r="ALF49" s="1170"/>
      <c r="ALG49" s="290"/>
      <c r="ALH49" s="288"/>
      <c r="ALI49" s="341"/>
      <c r="ALJ49" s="342"/>
      <c r="ALK49" s="1171"/>
      <c r="ALL49" s="1168"/>
      <c r="ALM49" s="1169"/>
      <c r="ALN49" s="1169"/>
      <c r="ALO49" s="1169"/>
      <c r="ALP49" s="1170"/>
      <c r="ALQ49" s="290"/>
      <c r="ALR49" s="288"/>
      <c r="ALS49" s="341"/>
      <c r="ALT49" s="342"/>
      <c r="ALU49" s="1171"/>
      <c r="ALV49" s="1168"/>
      <c r="ALW49" s="1169"/>
      <c r="ALX49" s="1169"/>
      <c r="ALY49" s="1169"/>
      <c r="ALZ49" s="1170"/>
      <c r="AMA49" s="290"/>
      <c r="AMB49" s="288"/>
      <c r="AMC49" s="341"/>
      <c r="AMD49" s="342"/>
      <c r="AME49" s="1171"/>
      <c r="AMF49" s="1168"/>
      <c r="AMG49" s="1169"/>
      <c r="AMH49" s="1169"/>
      <c r="AMI49" s="1169"/>
      <c r="AMJ49" s="1170"/>
      <c r="AMK49" s="290"/>
      <c r="AML49" s="288"/>
      <c r="AMM49" s="341"/>
      <c r="AMN49" s="342"/>
      <c r="AMO49" s="1171"/>
      <c r="AMP49" s="1168"/>
      <c r="AMQ49" s="1169"/>
      <c r="AMR49" s="1169"/>
      <c r="AMS49" s="1169"/>
      <c r="AMT49" s="1170"/>
      <c r="AMU49" s="290"/>
      <c r="AMV49" s="288"/>
      <c r="AMW49" s="341"/>
      <c r="AMX49" s="342"/>
      <c r="AMY49" s="1171"/>
      <c r="AMZ49" s="1168"/>
      <c r="ANA49" s="1169"/>
      <c r="ANB49" s="1169"/>
      <c r="ANC49" s="1169"/>
      <c r="AND49" s="1170"/>
      <c r="ANE49" s="290"/>
      <c r="ANF49" s="288"/>
      <c r="ANG49" s="341"/>
      <c r="ANH49" s="342"/>
      <c r="ANI49" s="1171"/>
      <c r="ANJ49" s="1168"/>
      <c r="ANK49" s="1169"/>
      <c r="ANL49" s="1169"/>
      <c r="ANM49" s="1169"/>
      <c r="ANN49" s="1170"/>
      <c r="ANO49" s="290"/>
      <c r="ANP49" s="288"/>
      <c r="ANQ49" s="341"/>
      <c r="ANR49" s="342"/>
      <c r="ANS49" s="1171"/>
      <c r="ANT49" s="1168"/>
      <c r="ANU49" s="1169"/>
      <c r="ANV49" s="1169"/>
      <c r="ANW49" s="1169"/>
      <c r="ANX49" s="1170"/>
      <c r="ANY49" s="290"/>
      <c r="ANZ49" s="288"/>
      <c r="AOA49" s="341"/>
      <c r="AOB49" s="342"/>
      <c r="AOC49" s="1171"/>
      <c r="AOD49" s="1168"/>
      <c r="AOE49" s="1169"/>
      <c r="AOF49" s="1169"/>
      <c r="AOG49" s="1169"/>
      <c r="AOH49" s="1170"/>
      <c r="AOI49" s="290"/>
      <c r="AOJ49" s="288"/>
      <c r="AOK49" s="341"/>
      <c r="AOL49" s="342"/>
      <c r="AOM49" s="1171"/>
      <c r="AON49" s="1168"/>
      <c r="AOO49" s="1169"/>
      <c r="AOP49" s="1169"/>
      <c r="AOQ49" s="1169"/>
      <c r="AOR49" s="1170"/>
      <c r="AOS49" s="290"/>
      <c r="AOT49" s="288"/>
      <c r="AOU49" s="341"/>
      <c r="AOV49" s="342"/>
      <c r="AOW49" s="1171"/>
      <c r="AOX49" s="1168"/>
      <c r="AOY49" s="1169"/>
      <c r="AOZ49" s="1169"/>
      <c r="APA49" s="1169"/>
      <c r="APB49" s="1170"/>
      <c r="APC49" s="290"/>
      <c r="APD49" s="288"/>
      <c r="APE49" s="341"/>
      <c r="APF49" s="342"/>
      <c r="APG49" s="1171"/>
      <c r="APH49" s="1168"/>
      <c r="API49" s="1169"/>
      <c r="APJ49" s="1169"/>
      <c r="APK49" s="1169"/>
      <c r="APL49" s="1170"/>
      <c r="APM49" s="290"/>
      <c r="APN49" s="288"/>
      <c r="APO49" s="341"/>
      <c r="APP49" s="342"/>
      <c r="APQ49" s="1171"/>
      <c r="APR49" s="1168"/>
      <c r="APS49" s="1169"/>
      <c r="APT49" s="1169"/>
      <c r="APU49" s="1169"/>
      <c r="APV49" s="1170"/>
      <c r="APW49" s="290"/>
      <c r="APX49" s="288"/>
      <c r="APY49" s="341"/>
      <c r="APZ49" s="342"/>
      <c r="AQA49" s="1171"/>
      <c r="AQB49" s="1168"/>
      <c r="AQC49" s="1169"/>
      <c r="AQD49" s="1169"/>
      <c r="AQE49" s="1169"/>
      <c r="AQF49" s="1170"/>
      <c r="AQG49" s="290"/>
      <c r="AQH49" s="288"/>
      <c r="AQI49" s="341"/>
      <c r="AQJ49" s="342"/>
      <c r="AQK49" s="1171"/>
      <c r="AQL49" s="1168"/>
      <c r="AQM49" s="1169"/>
      <c r="AQN49" s="1169"/>
      <c r="AQO49" s="1169"/>
      <c r="AQP49" s="1170"/>
      <c r="AQQ49" s="290"/>
      <c r="AQR49" s="288"/>
      <c r="AQS49" s="341"/>
      <c r="AQT49" s="342"/>
      <c r="AQU49" s="1171"/>
      <c r="AQV49" s="1168"/>
      <c r="AQW49" s="1169"/>
      <c r="AQX49" s="1169"/>
      <c r="AQY49" s="1169"/>
      <c r="AQZ49" s="1170"/>
      <c r="ARA49" s="290"/>
      <c r="ARB49" s="288"/>
      <c r="ARC49" s="341"/>
      <c r="ARD49" s="342"/>
      <c r="ARE49" s="1171"/>
      <c r="ARF49" s="1168"/>
      <c r="ARG49" s="1169"/>
      <c r="ARH49" s="1169"/>
      <c r="ARI49" s="1169"/>
      <c r="ARJ49" s="1170"/>
      <c r="ARK49" s="290"/>
      <c r="ARL49" s="288"/>
      <c r="ARM49" s="341"/>
      <c r="ARN49" s="342"/>
      <c r="ARO49" s="1171"/>
      <c r="ARP49" s="1168"/>
      <c r="ARQ49" s="1169"/>
      <c r="ARR49" s="1169"/>
      <c r="ARS49" s="1169"/>
      <c r="ART49" s="1170"/>
      <c r="ARU49" s="290"/>
      <c r="ARV49" s="288"/>
      <c r="ARW49" s="341"/>
      <c r="ARX49" s="342"/>
      <c r="ARY49" s="1171"/>
      <c r="ARZ49" s="1168"/>
      <c r="ASA49" s="1169"/>
      <c r="ASB49" s="1169"/>
      <c r="ASC49" s="1169"/>
      <c r="ASD49" s="1170"/>
      <c r="ASE49" s="290"/>
      <c r="ASF49" s="288"/>
      <c r="ASG49" s="341"/>
      <c r="ASH49" s="342"/>
      <c r="ASI49" s="1171"/>
      <c r="ASJ49" s="1168"/>
      <c r="ASK49" s="1169"/>
      <c r="ASL49" s="1169"/>
      <c r="ASM49" s="1169"/>
      <c r="ASN49" s="1170"/>
      <c r="ASO49" s="290"/>
      <c r="ASP49" s="288"/>
      <c r="ASQ49" s="341"/>
      <c r="ASR49" s="342"/>
      <c r="ASS49" s="1171"/>
      <c r="AST49" s="1168"/>
      <c r="ASU49" s="1169"/>
      <c r="ASV49" s="1169"/>
      <c r="ASW49" s="1169"/>
      <c r="ASX49" s="1170"/>
      <c r="ASY49" s="290"/>
      <c r="ASZ49" s="288"/>
      <c r="ATA49" s="341"/>
      <c r="ATB49" s="342"/>
      <c r="ATC49" s="1171"/>
      <c r="ATD49" s="1168"/>
      <c r="ATE49" s="1169"/>
      <c r="ATF49" s="1169"/>
      <c r="ATG49" s="1169"/>
      <c r="ATH49" s="1170"/>
      <c r="ATI49" s="290"/>
      <c r="ATJ49" s="288"/>
      <c r="ATK49" s="341"/>
      <c r="ATL49" s="342"/>
      <c r="ATM49" s="1171"/>
      <c r="ATN49" s="1168"/>
      <c r="ATO49" s="1169"/>
      <c r="ATP49" s="1169"/>
      <c r="ATQ49" s="1169"/>
      <c r="ATR49" s="1170"/>
      <c r="ATS49" s="290"/>
      <c r="ATT49" s="288"/>
      <c r="ATU49" s="341"/>
      <c r="ATV49" s="342"/>
      <c r="ATW49" s="1171"/>
      <c r="ATX49" s="1168"/>
      <c r="ATY49" s="1169"/>
      <c r="ATZ49" s="1169"/>
      <c r="AUA49" s="1169"/>
      <c r="AUB49" s="1170"/>
      <c r="AUC49" s="290"/>
      <c r="AUD49" s="288"/>
      <c r="AUE49" s="341"/>
      <c r="AUF49" s="342"/>
      <c r="AUG49" s="1171"/>
      <c r="AUH49" s="1168"/>
      <c r="AUI49" s="1169"/>
      <c r="AUJ49" s="1169"/>
      <c r="AUK49" s="1169"/>
      <c r="AUL49" s="1170"/>
      <c r="AUM49" s="290"/>
      <c r="AUN49" s="288"/>
      <c r="AUO49" s="341"/>
      <c r="AUP49" s="342"/>
      <c r="AUQ49" s="1171"/>
      <c r="AUR49" s="1168"/>
      <c r="AUS49" s="1169"/>
      <c r="AUT49" s="1169"/>
      <c r="AUU49" s="1169"/>
      <c r="AUV49" s="1170"/>
      <c r="AUW49" s="290"/>
      <c r="AUX49" s="288"/>
      <c r="AUY49" s="341"/>
      <c r="AUZ49" s="342"/>
      <c r="AVA49" s="1171"/>
      <c r="AVB49" s="1168"/>
      <c r="AVC49" s="1169"/>
      <c r="AVD49" s="1169"/>
      <c r="AVE49" s="1169"/>
      <c r="AVF49" s="1170"/>
      <c r="AVG49" s="290"/>
      <c r="AVH49" s="288"/>
      <c r="AVI49" s="341"/>
      <c r="AVJ49" s="342"/>
      <c r="AVK49" s="1171"/>
      <c r="AVL49" s="1168"/>
      <c r="AVM49" s="1169"/>
      <c r="AVN49" s="1169"/>
      <c r="AVO49" s="1169"/>
      <c r="AVP49" s="1170"/>
      <c r="AVQ49" s="290"/>
      <c r="AVR49" s="288"/>
      <c r="AVS49" s="341"/>
      <c r="AVT49" s="342"/>
      <c r="AVU49" s="1171"/>
      <c r="AVV49" s="1168"/>
      <c r="AVW49" s="1169"/>
      <c r="AVX49" s="1169"/>
      <c r="AVY49" s="1169"/>
      <c r="AVZ49" s="1170"/>
      <c r="AWA49" s="290"/>
      <c r="AWB49" s="288"/>
      <c r="AWC49" s="341"/>
      <c r="AWD49" s="342"/>
      <c r="AWE49" s="1171"/>
      <c r="AWF49" s="1168"/>
      <c r="AWG49" s="1169"/>
      <c r="AWH49" s="1169"/>
      <c r="AWI49" s="1169"/>
      <c r="AWJ49" s="1170"/>
      <c r="AWK49" s="290"/>
      <c r="AWL49" s="288"/>
      <c r="AWM49" s="341"/>
      <c r="AWN49" s="342"/>
      <c r="AWO49" s="1171"/>
      <c r="AWP49" s="1168"/>
      <c r="AWQ49" s="1169"/>
      <c r="AWR49" s="1169"/>
      <c r="AWS49" s="1169"/>
      <c r="AWT49" s="1170"/>
      <c r="AWU49" s="290"/>
      <c r="AWV49" s="288"/>
      <c r="AWW49" s="341"/>
      <c r="AWX49" s="342"/>
      <c r="AWY49" s="1171"/>
      <c r="AWZ49" s="1168"/>
      <c r="AXA49" s="1169"/>
      <c r="AXB49" s="1169"/>
      <c r="AXC49" s="1169"/>
      <c r="AXD49" s="1170"/>
      <c r="AXE49" s="290"/>
      <c r="AXF49" s="288"/>
      <c r="AXG49" s="341"/>
      <c r="AXH49" s="342"/>
      <c r="AXI49" s="1171"/>
      <c r="AXJ49" s="1168"/>
      <c r="AXK49" s="1169"/>
      <c r="AXL49" s="1169"/>
      <c r="AXM49" s="1169"/>
      <c r="AXN49" s="1170"/>
      <c r="AXO49" s="290"/>
      <c r="AXP49" s="288"/>
      <c r="AXQ49" s="341"/>
      <c r="AXR49" s="342"/>
      <c r="AXS49" s="1171"/>
      <c r="AXT49" s="1168"/>
      <c r="AXU49" s="1169"/>
      <c r="AXV49" s="1169"/>
      <c r="AXW49" s="1169"/>
      <c r="AXX49" s="1170"/>
      <c r="AXY49" s="290"/>
      <c r="AXZ49" s="288"/>
      <c r="AYA49" s="341"/>
      <c r="AYB49" s="342"/>
      <c r="AYC49" s="1171"/>
      <c r="AYD49" s="1168"/>
      <c r="AYE49" s="1169"/>
      <c r="AYF49" s="1169"/>
      <c r="AYG49" s="1169"/>
      <c r="AYH49" s="1170"/>
      <c r="AYI49" s="290"/>
      <c r="AYJ49" s="288"/>
      <c r="AYK49" s="341"/>
      <c r="AYL49" s="342"/>
      <c r="AYM49" s="1171"/>
      <c r="AYN49" s="1168"/>
      <c r="AYO49" s="1169"/>
      <c r="AYP49" s="1169"/>
      <c r="AYQ49" s="1169"/>
      <c r="AYR49" s="1170"/>
      <c r="AYS49" s="290"/>
      <c r="AYT49" s="288"/>
      <c r="AYU49" s="341"/>
      <c r="AYV49" s="342"/>
      <c r="AYW49" s="1171"/>
      <c r="AYX49" s="1168"/>
      <c r="AYY49" s="1169"/>
      <c r="AYZ49" s="1169"/>
      <c r="AZA49" s="1169"/>
      <c r="AZB49" s="1170"/>
      <c r="AZC49" s="290"/>
      <c r="AZD49" s="288"/>
      <c r="AZE49" s="341"/>
      <c r="AZF49" s="342"/>
      <c r="AZG49" s="1171"/>
      <c r="AZH49" s="1168"/>
      <c r="AZI49" s="1169"/>
      <c r="AZJ49" s="1169"/>
      <c r="AZK49" s="1169"/>
      <c r="AZL49" s="1170"/>
      <c r="AZM49" s="290"/>
      <c r="AZN49" s="288"/>
      <c r="AZO49" s="341"/>
      <c r="AZP49" s="342"/>
      <c r="AZQ49" s="1171"/>
      <c r="AZR49" s="1168"/>
      <c r="AZS49" s="1169"/>
      <c r="AZT49" s="1169"/>
      <c r="AZU49" s="1169"/>
      <c r="AZV49" s="1170"/>
      <c r="AZW49" s="290"/>
      <c r="AZX49" s="288"/>
      <c r="AZY49" s="341"/>
      <c r="AZZ49" s="342"/>
      <c r="BAA49" s="1171"/>
      <c r="BAB49" s="1168"/>
      <c r="BAC49" s="1169"/>
      <c r="BAD49" s="1169"/>
      <c r="BAE49" s="1169"/>
      <c r="BAF49" s="1170"/>
      <c r="BAG49" s="290"/>
      <c r="BAH49" s="288"/>
      <c r="BAI49" s="341"/>
      <c r="BAJ49" s="342"/>
      <c r="BAK49" s="1171"/>
      <c r="BAL49" s="1168"/>
      <c r="BAM49" s="1169"/>
      <c r="BAN49" s="1169"/>
      <c r="BAO49" s="1169"/>
      <c r="BAP49" s="1170"/>
      <c r="BAQ49" s="290"/>
      <c r="BAR49" s="288"/>
      <c r="BAS49" s="341"/>
      <c r="BAT49" s="342"/>
      <c r="BAU49" s="1171"/>
      <c r="BAV49" s="1168"/>
      <c r="BAW49" s="1169"/>
      <c r="BAX49" s="1169"/>
      <c r="BAY49" s="1169"/>
      <c r="BAZ49" s="1170"/>
      <c r="BBA49" s="290"/>
      <c r="BBB49" s="288"/>
      <c r="BBC49" s="341"/>
      <c r="BBD49" s="342"/>
      <c r="BBE49" s="1171"/>
      <c r="BBF49" s="1168"/>
      <c r="BBG49" s="1169"/>
      <c r="BBH49" s="1169"/>
      <c r="BBI49" s="1169"/>
      <c r="BBJ49" s="1170"/>
      <c r="BBK49" s="290"/>
      <c r="BBL49" s="288"/>
      <c r="BBM49" s="341"/>
      <c r="BBN49" s="342"/>
      <c r="BBO49" s="1171"/>
      <c r="BBP49" s="1168"/>
      <c r="BBQ49" s="1169"/>
      <c r="BBR49" s="1169"/>
      <c r="BBS49" s="1169"/>
      <c r="BBT49" s="1170"/>
      <c r="BBU49" s="290"/>
      <c r="BBV49" s="288"/>
      <c r="BBW49" s="341"/>
      <c r="BBX49" s="342"/>
      <c r="BBY49" s="1171"/>
      <c r="BBZ49" s="1168"/>
      <c r="BCA49" s="1169"/>
      <c r="BCB49" s="1169"/>
      <c r="BCC49" s="1169"/>
      <c r="BCD49" s="1170"/>
      <c r="BCE49" s="290"/>
      <c r="BCF49" s="288"/>
      <c r="BCG49" s="341"/>
      <c r="BCH49" s="342"/>
      <c r="BCI49" s="1171"/>
      <c r="BCJ49" s="1168"/>
      <c r="BCK49" s="1169"/>
      <c r="BCL49" s="1169"/>
      <c r="BCM49" s="1169"/>
      <c r="BCN49" s="1170"/>
      <c r="BCO49" s="290"/>
      <c r="BCP49" s="288"/>
      <c r="BCQ49" s="341"/>
      <c r="BCR49" s="342"/>
      <c r="BCS49" s="1171"/>
      <c r="BCT49" s="1168"/>
      <c r="BCU49" s="1169"/>
      <c r="BCV49" s="1169"/>
      <c r="BCW49" s="1169"/>
      <c r="BCX49" s="1170"/>
      <c r="BCY49" s="290"/>
      <c r="BCZ49" s="288"/>
      <c r="BDA49" s="341"/>
      <c r="BDB49" s="342"/>
      <c r="BDC49" s="1171"/>
      <c r="BDD49" s="1168"/>
      <c r="BDE49" s="1169"/>
      <c r="BDF49" s="1169"/>
      <c r="BDG49" s="1169"/>
      <c r="BDH49" s="1170"/>
      <c r="BDI49" s="290"/>
      <c r="BDJ49" s="288"/>
      <c r="BDK49" s="341"/>
      <c r="BDL49" s="342"/>
      <c r="BDM49" s="1171"/>
      <c r="BDN49" s="1168"/>
      <c r="BDO49" s="1169"/>
      <c r="BDP49" s="1169"/>
      <c r="BDQ49" s="1169"/>
      <c r="BDR49" s="1170"/>
      <c r="BDS49" s="290"/>
      <c r="BDT49" s="288"/>
      <c r="BDU49" s="341"/>
      <c r="BDV49" s="342"/>
      <c r="BDW49" s="1171"/>
      <c r="BDX49" s="1168"/>
      <c r="BDY49" s="1169"/>
      <c r="BDZ49" s="1169"/>
      <c r="BEA49" s="1169"/>
      <c r="BEB49" s="1170"/>
      <c r="BEC49" s="290"/>
      <c r="BED49" s="288"/>
      <c r="BEE49" s="341"/>
      <c r="BEF49" s="342"/>
      <c r="BEG49" s="1171"/>
      <c r="BEH49" s="1168"/>
      <c r="BEI49" s="1169"/>
      <c r="BEJ49" s="1169"/>
      <c r="BEK49" s="1169"/>
      <c r="BEL49" s="1170"/>
      <c r="BEM49" s="290"/>
      <c r="BEN49" s="288"/>
      <c r="BEO49" s="341"/>
      <c r="BEP49" s="342"/>
      <c r="BEQ49" s="1171"/>
      <c r="BER49" s="1168"/>
      <c r="BES49" s="1169"/>
      <c r="BET49" s="1169"/>
      <c r="BEU49" s="1169"/>
      <c r="BEV49" s="1170"/>
      <c r="BEW49" s="290"/>
      <c r="BEX49" s="288"/>
      <c r="BEY49" s="341"/>
      <c r="BEZ49" s="342"/>
      <c r="BFA49" s="1171"/>
      <c r="BFB49" s="1168"/>
      <c r="BFC49" s="1169"/>
      <c r="BFD49" s="1169"/>
      <c r="BFE49" s="1169"/>
      <c r="BFF49" s="1170"/>
      <c r="BFG49" s="290"/>
      <c r="BFH49" s="288"/>
      <c r="BFI49" s="341"/>
      <c r="BFJ49" s="342"/>
      <c r="BFK49" s="1171"/>
      <c r="BFL49" s="1168"/>
      <c r="BFM49" s="1169"/>
      <c r="BFN49" s="1169"/>
      <c r="BFO49" s="1169"/>
      <c r="BFP49" s="1170"/>
      <c r="BFQ49" s="290"/>
      <c r="BFR49" s="288"/>
      <c r="BFS49" s="341"/>
      <c r="BFT49" s="342"/>
      <c r="BFU49" s="1171"/>
      <c r="BFV49" s="1168"/>
      <c r="BFW49" s="1169"/>
      <c r="BFX49" s="1169"/>
      <c r="BFY49" s="1169"/>
      <c r="BFZ49" s="1170"/>
      <c r="BGA49" s="290"/>
      <c r="BGB49" s="288"/>
      <c r="BGC49" s="341"/>
      <c r="BGD49" s="342"/>
      <c r="BGE49" s="1171"/>
      <c r="BGF49" s="1168"/>
      <c r="BGG49" s="1169"/>
      <c r="BGH49" s="1169"/>
      <c r="BGI49" s="1169"/>
      <c r="BGJ49" s="1170"/>
      <c r="BGK49" s="290"/>
      <c r="BGL49" s="288"/>
      <c r="BGM49" s="341"/>
      <c r="BGN49" s="342"/>
      <c r="BGO49" s="1171"/>
      <c r="BGP49" s="1168"/>
      <c r="BGQ49" s="1169"/>
      <c r="BGR49" s="1169"/>
      <c r="BGS49" s="1169"/>
      <c r="BGT49" s="1170"/>
      <c r="BGU49" s="290"/>
      <c r="BGV49" s="288"/>
      <c r="BGW49" s="341"/>
      <c r="BGX49" s="342"/>
      <c r="BGY49" s="1171"/>
      <c r="BGZ49" s="1168"/>
      <c r="BHA49" s="1169"/>
      <c r="BHB49" s="1169"/>
      <c r="BHC49" s="1169"/>
      <c r="BHD49" s="1170"/>
      <c r="BHE49" s="290"/>
      <c r="BHF49" s="288"/>
      <c r="BHG49" s="341"/>
      <c r="BHH49" s="342"/>
      <c r="BHI49" s="1171"/>
      <c r="BHJ49" s="1168"/>
      <c r="BHK49" s="1169"/>
      <c r="BHL49" s="1169"/>
      <c r="BHM49" s="1169"/>
      <c r="BHN49" s="1170"/>
      <c r="BHO49" s="290"/>
      <c r="BHP49" s="288"/>
      <c r="BHQ49" s="341"/>
      <c r="BHR49" s="342"/>
      <c r="BHS49" s="1171"/>
      <c r="BHT49" s="1168"/>
      <c r="BHU49" s="1169"/>
      <c r="BHV49" s="1169"/>
      <c r="BHW49" s="1169"/>
      <c r="BHX49" s="1170"/>
      <c r="BHY49" s="290"/>
      <c r="BHZ49" s="288"/>
      <c r="BIA49" s="341"/>
      <c r="BIB49" s="342"/>
      <c r="BIC49" s="1171"/>
      <c r="BID49" s="1168"/>
      <c r="BIE49" s="1169"/>
      <c r="BIF49" s="1169"/>
      <c r="BIG49" s="1169"/>
      <c r="BIH49" s="1170"/>
      <c r="BII49" s="290"/>
      <c r="BIJ49" s="288"/>
      <c r="BIK49" s="341"/>
      <c r="BIL49" s="342"/>
      <c r="BIM49" s="1171"/>
      <c r="BIN49" s="1168"/>
      <c r="BIO49" s="1169"/>
      <c r="BIP49" s="1169"/>
      <c r="BIQ49" s="1169"/>
      <c r="BIR49" s="1170"/>
      <c r="BIS49" s="290"/>
      <c r="BIT49" s="288"/>
      <c r="BIU49" s="341"/>
      <c r="BIV49" s="342"/>
      <c r="BIW49" s="1171"/>
      <c r="BIX49" s="1168"/>
      <c r="BIY49" s="1169"/>
      <c r="BIZ49" s="1169"/>
      <c r="BJA49" s="1169"/>
      <c r="BJB49" s="1170"/>
      <c r="BJC49" s="290"/>
      <c r="BJD49" s="288"/>
      <c r="BJE49" s="341"/>
      <c r="BJF49" s="342"/>
      <c r="BJG49" s="1171"/>
      <c r="BJH49" s="1168"/>
      <c r="BJI49" s="1169"/>
      <c r="BJJ49" s="1169"/>
      <c r="BJK49" s="1169"/>
      <c r="BJL49" s="1170"/>
      <c r="BJM49" s="290"/>
      <c r="BJN49" s="288"/>
      <c r="BJO49" s="341"/>
      <c r="BJP49" s="342"/>
      <c r="BJQ49" s="1171"/>
      <c r="BJR49" s="1168"/>
      <c r="BJS49" s="1169"/>
      <c r="BJT49" s="1169"/>
      <c r="BJU49" s="1169"/>
      <c r="BJV49" s="1170"/>
      <c r="BJW49" s="290"/>
      <c r="BJX49" s="288"/>
      <c r="BJY49" s="341"/>
      <c r="BJZ49" s="342"/>
      <c r="BKA49" s="1171"/>
      <c r="BKB49" s="1168"/>
      <c r="BKC49" s="1169"/>
      <c r="BKD49" s="1169"/>
      <c r="BKE49" s="1169"/>
      <c r="BKF49" s="1170"/>
      <c r="BKG49" s="290"/>
      <c r="BKH49" s="288"/>
      <c r="BKI49" s="341"/>
      <c r="BKJ49" s="342"/>
      <c r="BKK49" s="1171"/>
      <c r="BKL49" s="1168"/>
      <c r="BKM49" s="1169"/>
      <c r="BKN49" s="1169"/>
      <c r="BKO49" s="1169"/>
      <c r="BKP49" s="1170"/>
      <c r="BKQ49" s="290"/>
      <c r="BKR49" s="288"/>
      <c r="BKS49" s="341"/>
      <c r="BKT49" s="342"/>
      <c r="BKU49" s="1171"/>
      <c r="BKV49" s="1168"/>
      <c r="BKW49" s="1169"/>
      <c r="BKX49" s="1169"/>
      <c r="BKY49" s="1169"/>
      <c r="BKZ49" s="1170"/>
      <c r="BLA49" s="290"/>
      <c r="BLB49" s="288"/>
      <c r="BLC49" s="341"/>
      <c r="BLD49" s="342"/>
      <c r="BLE49" s="1171"/>
      <c r="BLF49" s="1168"/>
      <c r="BLG49" s="1169"/>
      <c r="BLH49" s="1169"/>
      <c r="BLI49" s="1169"/>
      <c r="BLJ49" s="1170"/>
      <c r="BLK49" s="290"/>
      <c r="BLL49" s="288"/>
      <c r="BLM49" s="341"/>
      <c r="BLN49" s="342"/>
      <c r="BLO49" s="1171"/>
      <c r="BLP49" s="1168"/>
      <c r="BLQ49" s="1169"/>
      <c r="BLR49" s="1169"/>
      <c r="BLS49" s="1169"/>
      <c r="BLT49" s="1170"/>
      <c r="BLU49" s="290"/>
      <c r="BLV49" s="288"/>
      <c r="BLW49" s="341"/>
      <c r="BLX49" s="342"/>
      <c r="BLY49" s="1171"/>
      <c r="BLZ49" s="1168"/>
      <c r="BMA49" s="1169"/>
      <c r="BMB49" s="1169"/>
      <c r="BMC49" s="1169"/>
      <c r="BMD49" s="1170"/>
      <c r="BME49" s="290"/>
      <c r="BMF49" s="288"/>
      <c r="BMG49" s="341"/>
      <c r="BMH49" s="342"/>
      <c r="BMI49" s="1171"/>
      <c r="BMJ49" s="1168"/>
      <c r="BMK49" s="1169"/>
      <c r="BML49" s="1169"/>
      <c r="BMM49" s="1169"/>
      <c r="BMN49" s="1170"/>
      <c r="BMO49" s="290"/>
      <c r="BMP49" s="288"/>
      <c r="BMQ49" s="341"/>
      <c r="BMR49" s="342"/>
      <c r="BMS49" s="1171"/>
      <c r="BMT49" s="1168"/>
      <c r="BMU49" s="1169"/>
      <c r="BMV49" s="1169"/>
      <c r="BMW49" s="1169"/>
      <c r="BMX49" s="1170"/>
      <c r="BMY49" s="290"/>
      <c r="BMZ49" s="288"/>
      <c r="BNA49" s="341"/>
      <c r="BNB49" s="342"/>
      <c r="BNC49" s="1171"/>
      <c r="BND49" s="1168"/>
      <c r="BNE49" s="1169"/>
      <c r="BNF49" s="1169"/>
      <c r="BNG49" s="1169"/>
      <c r="BNH49" s="1170"/>
      <c r="BNI49" s="290"/>
      <c r="BNJ49" s="288"/>
      <c r="BNK49" s="341"/>
      <c r="BNL49" s="342"/>
      <c r="BNM49" s="1171"/>
      <c r="BNN49" s="1168"/>
      <c r="BNO49" s="1169"/>
      <c r="BNP49" s="1169"/>
      <c r="BNQ49" s="1169"/>
      <c r="BNR49" s="1170"/>
      <c r="BNS49" s="290"/>
      <c r="BNT49" s="288"/>
      <c r="BNU49" s="341"/>
      <c r="BNV49" s="342"/>
      <c r="BNW49" s="1171"/>
      <c r="BNX49" s="1168"/>
      <c r="BNY49" s="1169"/>
      <c r="BNZ49" s="1169"/>
      <c r="BOA49" s="1169"/>
      <c r="BOB49" s="1170"/>
      <c r="BOC49" s="290"/>
      <c r="BOD49" s="288"/>
      <c r="BOE49" s="341"/>
      <c r="BOF49" s="342"/>
      <c r="BOG49" s="1171"/>
      <c r="BOH49" s="1168"/>
      <c r="BOI49" s="1169"/>
      <c r="BOJ49" s="1169"/>
      <c r="BOK49" s="1169"/>
      <c r="BOL49" s="1170"/>
      <c r="BOM49" s="290"/>
      <c r="BON49" s="288"/>
      <c r="BOO49" s="341"/>
      <c r="BOP49" s="342"/>
      <c r="BOQ49" s="1171"/>
      <c r="BOR49" s="1168"/>
      <c r="BOS49" s="1169"/>
      <c r="BOT49" s="1169"/>
      <c r="BOU49" s="1169"/>
      <c r="BOV49" s="1170"/>
      <c r="BOW49" s="290"/>
      <c r="BOX49" s="288"/>
      <c r="BOY49" s="341"/>
      <c r="BOZ49" s="342"/>
      <c r="BPA49" s="1171"/>
      <c r="BPB49" s="1168"/>
      <c r="BPC49" s="1169"/>
      <c r="BPD49" s="1169"/>
      <c r="BPE49" s="1169"/>
      <c r="BPF49" s="1170"/>
      <c r="BPG49" s="290"/>
      <c r="BPH49" s="288"/>
      <c r="BPI49" s="341"/>
      <c r="BPJ49" s="342"/>
      <c r="BPK49" s="1171"/>
      <c r="BPL49" s="1168"/>
      <c r="BPM49" s="1169"/>
      <c r="BPN49" s="1169"/>
      <c r="BPO49" s="1169"/>
      <c r="BPP49" s="1170"/>
      <c r="BPQ49" s="290"/>
      <c r="BPR49" s="288"/>
      <c r="BPS49" s="341"/>
      <c r="BPT49" s="342"/>
      <c r="BPU49" s="1171"/>
      <c r="BPV49" s="1168"/>
      <c r="BPW49" s="1169"/>
      <c r="BPX49" s="1169"/>
      <c r="BPY49" s="1169"/>
      <c r="BPZ49" s="1170"/>
      <c r="BQA49" s="290"/>
      <c r="BQB49" s="288"/>
      <c r="BQC49" s="341"/>
      <c r="BQD49" s="342"/>
      <c r="BQE49" s="1171"/>
      <c r="BQF49" s="1168"/>
      <c r="BQG49" s="1169"/>
      <c r="BQH49" s="1169"/>
      <c r="BQI49" s="1169"/>
      <c r="BQJ49" s="1170"/>
      <c r="BQK49" s="290"/>
      <c r="BQL49" s="288"/>
      <c r="BQM49" s="341"/>
      <c r="BQN49" s="342"/>
      <c r="BQO49" s="1171"/>
      <c r="BQP49" s="1168"/>
      <c r="BQQ49" s="1169"/>
      <c r="BQR49" s="1169"/>
      <c r="BQS49" s="1169"/>
      <c r="BQT49" s="1170"/>
      <c r="BQU49" s="290"/>
      <c r="BQV49" s="288"/>
      <c r="BQW49" s="341"/>
      <c r="BQX49" s="342"/>
      <c r="BQY49" s="1171"/>
      <c r="BQZ49" s="1168"/>
      <c r="BRA49" s="1169"/>
      <c r="BRB49" s="1169"/>
      <c r="BRC49" s="1169"/>
      <c r="BRD49" s="1170"/>
      <c r="BRE49" s="290"/>
      <c r="BRF49" s="288"/>
      <c r="BRG49" s="341"/>
      <c r="BRH49" s="342"/>
      <c r="BRI49" s="1171"/>
      <c r="BRJ49" s="1168"/>
      <c r="BRK49" s="1169"/>
      <c r="BRL49" s="1169"/>
      <c r="BRM49" s="1169"/>
      <c r="BRN49" s="1170"/>
      <c r="BRO49" s="290"/>
      <c r="BRP49" s="288"/>
      <c r="BRQ49" s="341"/>
      <c r="BRR49" s="342"/>
      <c r="BRS49" s="1171"/>
      <c r="BRT49" s="1168"/>
      <c r="BRU49" s="1169"/>
      <c r="BRV49" s="1169"/>
      <c r="BRW49" s="1169"/>
      <c r="BRX49" s="1170"/>
      <c r="BRY49" s="290"/>
      <c r="BRZ49" s="288"/>
      <c r="BSA49" s="341"/>
      <c r="BSB49" s="342"/>
      <c r="BSC49" s="1171"/>
      <c r="BSD49" s="1168"/>
      <c r="BSE49" s="1169"/>
      <c r="BSF49" s="1169"/>
      <c r="BSG49" s="1169"/>
      <c r="BSH49" s="1170"/>
      <c r="BSI49" s="290"/>
      <c r="BSJ49" s="288"/>
      <c r="BSK49" s="341"/>
      <c r="BSL49" s="342"/>
      <c r="BSM49" s="1171"/>
      <c r="BSN49" s="1168"/>
      <c r="BSO49" s="1169"/>
      <c r="BSP49" s="1169"/>
      <c r="BSQ49" s="1169"/>
      <c r="BSR49" s="1170"/>
      <c r="BSS49" s="290"/>
      <c r="BST49" s="288"/>
      <c r="BSU49" s="341"/>
      <c r="BSV49" s="342"/>
      <c r="BSW49" s="1171"/>
      <c r="BSX49" s="1168"/>
      <c r="BSY49" s="1169"/>
      <c r="BSZ49" s="1169"/>
      <c r="BTA49" s="1169"/>
      <c r="BTB49" s="1170"/>
      <c r="BTC49" s="290"/>
      <c r="BTD49" s="288"/>
      <c r="BTE49" s="341"/>
      <c r="BTF49" s="342"/>
      <c r="BTG49" s="1171"/>
      <c r="BTH49" s="1168"/>
      <c r="BTI49" s="1169"/>
      <c r="BTJ49" s="1169"/>
      <c r="BTK49" s="1169"/>
      <c r="BTL49" s="1170"/>
      <c r="BTM49" s="290"/>
      <c r="BTN49" s="288"/>
      <c r="BTO49" s="341"/>
      <c r="BTP49" s="342"/>
      <c r="BTQ49" s="1171"/>
      <c r="BTR49" s="1168"/>
      <c r="BTS49" s="1169"/>
      <c r="BTT49" s="1169"/>
      <c r="BTU49" s="1169"/>
      <c r="BTV49" s="1170"/>
      <c r="BTW49" s="290"/>
      <c r="BTX49" s="288"/>
      <c r="BTY49" s="341"/>
      <c r="BTZ49" s="342"/>
      <c r="BUA49" s="1171"/>
      <c r="BUB49" s="1168"/>
      <c r="BUC49" s="1169"/>
      <c r="BUD49" s="1169"/>
      <c r="BUE49" s="1169"/>
      <c r="BUF49" s="1170"/>
      <c r="BUG49" s="290"/>
      <c r="BUH49" s="288"/>
      <c r="BUI49" s="341"/>
      <c r="BUJ49" s="342"/>
      <c r="BUK49" s="1171"/>
      <c r="BUL49" s="1168"/>
      <c r="BUM49" s="1169"/>
      <c r="BUN49" s="1169"/>
      <c r="BUO49" s="1169"/>
      <c r="BUP49" s="1170"/>
      <c r="BUQ49" s="290"/>
      <c r="BUR49" s="288"/>
      <c r="BUS49" s="341"/>
      <c r="BUT49" s="342"/>
      <c r="BUU49" s="1171"/>
      <c r="BUV49" s="1168"/>
      <c r="BUW49" s="1169"/>
      <c r="BUX49" s="1169"/>
      <c r="BUY49" s="1169"/>
      <c r="BUZ49" s="1170"/>
      <c r="BVA49" s="290"/>
      <c r="BVB49" s="288"/>
      <c r="BVC49" s="341"/>
      <c r="BVD49" s="342"/>
      <c r="BVE49" s="1171"/>
      <c r="BVF49" s="1168"/>
      <c r="BVG49" s="1169"/>
      <c r="BVH49" s="1169"/>
      <c r="BVI49" s="1169"/>
      <c r="BVJ49" s="1170"/>
      <c r="BVK49" s="290"/>
      <c r="BVL49" s="288"/>
      <c r="BVM49" s="341"/>
      <c r="BVN49" s="342"/>
      <c r="BVO49" s="1171"/>
      <c r="BVP49" s="1168"/>
      <c r="BVQ49" s="1169"/>
      <c r="BVR49" s="1169"/>
      <c r="BVS49" s="1169"/>
      <c r="BVT49" s="1170"/>
      <c r="BVU49" s="290"/>
      <c r="BVV49" s="288"/>
      <c r="BVW49" s="341"/>
      <c r="BVX49" s="342"/>
      <c r="BVY49" s="1171"/>
      <c r="BVZ49" s="1168"/>
      <c r="BWA49" s="1169"/>
      <c r="BWB49" s="1169"/>
      <c r="BWC49" s="1169"/>
      <c r="BWD49" s="1170"/>
      <c r="BWE49" s="290"/>
      <c r="BWF49" s="288"/>
      <c r="BWG49" s="341"/>
      <c r="BWH49" s="342"/>
      <c r="BWI49" s="1171"/>
      <c r="BWJ49" s="1168"/>
      <c r="BWK49" s="1169"/>
      <c r="BWL49" s="1169"/>
      <c r="BWM49" s="1169"/>
      <c r="BWN49" s="1170"/>
      <c r="BWO49" s="290"/>
      <c r="BWP49" s="288"/>
      <c r="BWQ49" s="341"/>
      <c r="BWR49" s="342"/>
      <c r="BWS49" s="1171"/>
      <c r="BWT49" s="1168"/>
      <c r="BWU49" s="1169"/>
      <c r="BWV49" s="1169"/>
      <c r="BWW49" s="1169"/>
      <c r="BWX49" s="1170"/>
      <c r="BWY49" s="290"/>
      <c r="BWZ49" s="288"/>
      <c r="BXA49" s="341"/>
      <c r="BXB49" s="342"/>
      <c r="BXC49" s="1171"/>
      <c r="BXD49" s="1168"/>
      <c r="BXE49" s="1169"/>
      <c r="BXF49" s="1169"/>
      <c r="BXG49" s="1169"/>
      <c r="BXH49" s="1170"/>
      <c r="BXI49" s="290"/>
      <c r="BXJ49" s="288"/>
      <c r="BXK49" s="341"/>
      <c r="BXL49" s="342"/>
      <c r="BXM49" s="1171"/>
      <c r="BXN49" s="1168"/>
      <c r="BXO49" s="1169"/>
      <c r="BXP49" s="1169"/>
      <c r="BXQ49" s="1169"/>
      <c r="BXR49" s="1170"/>
      <c r="BXS49" s="290"/>
      <c r="BXT49" s="288"/>
      <c r="BXU49" s="341"/>
      <c r="BXV49" s="342"/>
      <c r="BXW49" s="1171"/>
      <c r="BXX49" s="1168"/>
      <c r="BXY49" s="1169"/>
      <c r="BXZ49" s="1169"/>
      <c r="BYA49" s="1169"/>
      <c r="BYB49" s="1170"/>
      <c r="BYC49" s="290"/>
      <c r="BYD49" s="288"/>
      <c r="BYE49" s="341"/>
      <c r="BYF49" s="342"/>
      <c r="BYG49" s="1171"/>
      <c r="BYH49" s="1168"/>
      <c r="BYI49" s="1169"/>
      <c r="BYJ49" s="1169"/>
      <c r="BYK49" s="1169"/>
      <c r="BYL49" s="1170"/>
      <c r="BYM49" s="290"/>
      <c r="BYN49" s="288"/>
      <c r="BYO49" s="341"/>
      <c r="BYP49" s="342"/>
      <c r="BYQ49" s="1171"/>
      <c r="BYR49" s="1168"/>
      <c r="BYS49" s="1169"/>
      <c r="BYT49" s="1169"/>
      <c r="BYU49" s="1169"/>
      <c r="BYV49" s="1170"/>
      <c r="BYW49" s="290"/>
      <c r="BYX49" s="288"/>
      <c r="BYY49" s="341"/>
      <c r="BYZ49" s="342"/>
      <c r="BZA49" s="1171"/>
      <c r="BZB49" s="1168"/>
      <c r="BZC49" s="1169"/>
      <c r="BZD49" s="1169"/>
      <c r="BZE49" s="1169"/>
      <c r="BZF49" s="1170"/>
      <c r="BZG49" s="290"/>
      <c r="BZH49" s="288"/>
      <c r="BZI49" s="341"/>
      <c r="BZJ49" s="342"/>
      <c r="BZK49" s="1171"/>
      <c r="BZL49" s="1168"/>
      <c r="BZM49" s="1169"/>
      <c r="BZN49" s="1169"/>
      <c r="BZO49" s="1169"/>
      <c r="BZP49" s="1170"/>
      <c r="BZQ49" s="290"/>
      <c r="BZR49" s="288"/>
      <c r="BZS49" s="341"/>
      <c r="BZT49" s="342"/>
      <c r="BZU49" s="1171"/>
      <c r="BZV49" s="1168"/>
      <c r="BZW49" s="1169"/>
      <c r="BZX49" s="1169"/>
      <c r="BZY49" s="1169"/>
      <c r="BZZ49" s="1170"/>
      <c r="CAA49" s="290"/>
      <c r="CAB49" s="288"/>
      <c r="CAC49" s="341"/>
      <c r="CAD49" s="342"/>
      <c r="CAE49" s="1171"/>
      <c r="CAF49" s="1168"/>
      <c r="CAG49" s="1169"/>
      <c r="CAH49" s="1169"/>
      <c r="CAI49" s="1169"/>
      <c r="CAJ49" s="1170"/>
      <c r="CAK49" s="290"/>
      <c r="CAL49" s="288"/>
      <c r="CAM49" s="341"/>
      <c r="CAN49" s="342"/>
      <c r="CAO49" s="1171"/>
      <c r="CAP49" s="1168"/>
      <c r="CAQ49" s="1169"/>
      <c r="CAR49" s="1169"/>
      <c r="CAS49" s="1169"/>
      <c r="CAT49" s="1170"/>
      <c r="CAU49" s="290"/>
      <c r="CAV49" s="288"/>
      <c r="CAW49" s="341"/>
      <c r="CAX49" s="342"/>
      <c r="CAY49" s="1171"/>
      <c r="CAZ49" s="1168"/>
      <c r="CBA49" s="1169"/>
      <c r="CBB49" s="1169"/>
      <c r="CBC49" s="1169"/>
      <c r="CBD49" s="1170"/>
      <c r="CBE49" s="290"/>
      <c r="CBF49" s="288"/>
      <c r="CBG49" s="341"/>
      <c r="CBH49" s="342"/>
      <c r="CBI49" s="1171"/>
      <c r="CBJ49" s="1168"/>
      <c r="CBK49" s="1169"/>
      <c r="CBL49" s="1169"/>
      <c r="CBM49" s="1169"/>
      <c r="CBN49" s="1170"/>
      <c r="CBO49" s="290"/>
      <c r="CBP49" s="288"/>
      <c r="CBQ49" s="341"/>
      <c r="CBR49" s="342"/>
      <c r="CBS49" s="1171"/>
      <c r="CBT49" s="1168"/>
      <c r="CBU49" s="1169"/>
      <c r="CBV49" s="1169"/>
      <c r="CBW49" s="1169"/>
      <c r="CBX49" s="1170"/>
      <c r="CBY49" s="290"/>
      <c r="CBZ49" s="288"/>
      <c r="CCA49" s="341"/>
      <c r="CCB49" s="342"/>
      <c r="CCC49" s="1171"/>
      <c r="CCD49" s="1168"/>
      <c r="CCE49" s="1169"/>
      <c r="CCF49" s="1169"/>
      <c r="CCG49" s="1169"/>
      <c r="CCH49" s="1170"/>
      <c r="CCI49" s="290"/>
      <c r="CCJ49" s="288"/>
      <c r="CCK49" s="341"/>
      <c r="CCL49" s="342"/>
      <c r="CCM49" s="1171"/>
      <c r="CCN49" s="1168"/>
      <c r="CCO49" s="1169"/>
      <c r="CCP49" s="1169"/>
      <c r="CCQ49" s="1169"/>
      <c r="CCR49" s="1170"/>
      <c r="CCS49" s="290"/>
      <c r="CCT49" s="288"/>
      <c r="CCU49" s="341"/>
      <c r="CCV49" s="342"/>
      <c r="CCW49" s="1171"/>
      <c r="CCX49" s="1168"/>
      <c r="CCY49" s="1169"/>
      <c r="CCZ49" s="1169"/>
      <c r="CDA49" s="1169"/>
      <c r="CDB49" s="1170"/>
      <c r="CDC49" s="290"/>
      <c r="CDD49" s="288"/>
      <c r="CDE49" s="341"/>
      <c r="CDF49" s="342"/>
      <c r="CDG49" s="1171"/>
      <c r="CDH49" s="1168"/>
      <c r="CDI49" s="1169"/>
      <c r="CDJ49" s="1169"/>
      <c r="CDK49" s="1169"/>
      <c r="CDL49" s="1170"/>
      <c r="CDM49" s="290"/>
      <c r="CDN49" s="288"/>
      <c r="CDO49" s="341"/>
      <c r="CDP49" s="342"/>
      <c r="CDQ49" s="1171"/>
      <c r="CDR49" s="1168"/>
      <c r="CDS49" s="1169"/>
      <c r="CDT49" s="1169"/>
      <c r="CDU49" s="1169"/>
      <c r="CDV49" s="1170"/>
      <c r="CDW49" s="290"/>
      <c r="CDX49" s="288"/>
      <c r="CDY49" s="341"/>
      <c r="CDZ49" s="342"/>
      <c r="CEA49" s="1171"/>
      <c r="CEB49" s="1168"/>
      <c r="CEC49" s="1169"/>
      <c r="CED49" s="1169"/>
      <c r="CEE49" s="1169"/>
      <c r="CEF49" s="1170"/>
      <c r="CEG49" s="290"/>
      <c r="CEH49" s="288"/>
      <c r="CEI49" s="341"/>
      <c r="CEJ49" s="342"/>
      <c r="CEK49" s="1171"/>
      <c r="CEL49" s="1168"/>
      <c r="CEM49" s="1169"/>
      <c r="CEN49" s="1169"/>
      <c r="CEO49" s="1169"/>
      <c r="CEP49" s="1170"/>
      <c r="CEQ49" s="290"/>
      <c r="CER49" s="288"/>
      <c r="CES49" s="341"/>
      <c r="CET49" s="342"/>
      <c r="CEU49" s="1171"/>
      <c r="CEV49" s="1168"/>
      <c r="CEW49" s="1169"/>
      <c r="CEX49" s="1169"/>
      <c r="CEY49" s="1169"/>
      <c r="CEZ49" s="1170"/>
      <c r="CFA49" s="290"/>
      <c r="CFB49" s="288"/>
      <c r="CFC49" s="341"/>
      <c r="CFD49" s="342"/>
      <c r="CFE49" s="1171"/>
      <c r="CFF49" s="1168"/>
      <c r="CFG49" s="1169"/>
      <c r="CFH49" s="1169"/>
      <c r="CFI49" s="1169"/>
      <c r="CFJ49" s="1170"/>
      <c r="CFK49" s="290"/>
      <c r="CFL49" s="288"/>
      <c r="CFM49" s="341"/>
      <c r="CFN49" s="342"/>
      <c r="CFO49" s="1171"/>
      <c r="CFP49" s="1168"/>
      <c r="CFQ49" s="1169"/>
      <c r="CFR49" s="1169"/>
      <c r="CFS49" s="1169"/>
      <c r="CFT49" s="1170"/>
      <c r="CFU49" s="290"/>
      <c r="CFV49" s="288"/>
      <c r="CFW49" s="341"/>
      <c r="CFX49" s="342"/>
      <c r="CFY49" s="1171"/>
      <c r="CFZ49" s="1168"/>
      <c r="CGA49" s="1169"/>
      <c r="CGB49" s="1169"/>
      <c r="CGC49" s="1169"/>
      <c r="CGD49" s="1170"/>
      <c r="CGE49" s="290"/>
      <c r="CGF49" s="288"/>
      <c r="CGG49" s="341"/>
      <c r="CGH49" s="342"/>
      <c r="CGI49" s="1171"/>
      <c r="CGJ49" s="1168"/>
      <c r="CGK49" s="1169"/>
      <c r="CGL49" s="1169"/>
      <c r="CGM49" s="1169"/>
      <c r="CGN49" s="1170"/>
      <c r="CGO49" s="290"/>
      <c r="CGP49" s="288"/>
      <c r="CGQ49" s="341"/>
      <c r="CGR49" s="342"/>
      <c r="CGS49" s="1171"/>
      <c r="CGT49" s="1168"/>
      <c r="CGU49" s="1169"/>
      <c r="CGV49" s="1169"/>
      <c r="CGW49" s="1169"/>
      <c r="CGX49" s="1170"/>
      <c r="CGY49" s="290"/>
      <c r="CGZ49" s="288"/>
      <c r="CHA49" s="341"/>
      <c r="CHB49" s="342"/>
      <c r="CHC49" s="1171"/>
      <c r="CHD49" s="1168"/>
      <c r="CHE49" s="1169"/>
      <c r="CHF49" s="1169"/>
      <c r="CHG49" s="1169"/>
      <c r="CHH49" s="1170"/>
      <c r="CHI49" s="290"/>
      <c r="CHJ49" s="288"/>
      <c r="CHK49" s="341"/>
      <c r="CHL49" s="342"/>
      <c r="CHM49" s="1171"/>
      <c r="CHN49" s="1168"/>
      <c r="CHO49" s="1169"/>
      <c r="CHP49" s="1169"/>
      <c r="CHQ49" s="1169"/>
      <c r="CHR49" s="1170"/>
      <c r="CHS49" s="290"/>
      <c r="CHT49" s="288"/>
      <c r="CHU49" s="341"/>
      <c r="CHV49" s="342"/>
      <c r="CHW49" s="1171"/>
      <c r="CHX49" s="1168"/>
      <c r="CHY49" s="1169"/>
      <c r="CHZ49" s="1169"/>
      <c r="CIA49" s="1169"/>
      <c r="CIB49" s="1170"/>
      <c r="CIC49" s="290"/>
      <c r="CID49" s="288"/>
      <c r="CIE49" s="341"/>
      <c r="CIF49" s="342"/>
      <c r="CIG49" s="1171"/>
      <c r="CIH49" s="1168"/>
      <c r="CII49" s="1169"/>
      <c r="CIJ49" s="1169"/>
      <c r="CIK49" s="1169"/>
      <c r="CIL49" s="1170"/>
      <c r="CIM49" s="290"/>
      <c r="CIN49" s="288"/>
      <c r="CIO49" s="341"/>
      <c r="CIP49" s="342"/>
      <c r="CIQ49" s="1171"/>
      <c r="CIR49" s="1168"/>
      <c r="CIS49" s="1169"/>
      <c r="CIT49" s="1169"/>
      <c r="CIU49" s="1169"/>
      <c r="CIV49" s="1170"/>
      <c r="CIW49" s="290"/>
      <c r="CIX49" s="288"/>
      <c r="CIY49" s="341"/>
      <c r="CIZ49" s="342"/>
      <c r="CJA49" s="1171"/>
      <c r="CJB49" s="1168"/>
      <c r="CJC49" s="1169"/>
      <c r="CJD49" s="1169"/>
      <c r="CJE49" s="1169"/>
      <c r="CJF49" s="1170"/>
      <c r="CJG49" s="290"/>
      <c r="CJH49" s="288"/>
      <c r="CJI49" s="341"/>
      <c r="CJJ49" s="342"/>
      <c r="CJK49" s="1171"/>
      <c r="CJL49" s="1168"/>
      <c r="CJM49" s="1169"/>
      <c r="CJN49" s="1169"/>
      <c r="CJO49" s="1169"/>
      <c r="CJP49" s="1170"/>
      <c r="CJQ49" s="290"/>
      <c r="CJR49" s="288"/>
      <c r="CJS49" s="341"/>
      <c r="CJT49" s="342"/>
      <c r="CJU49" s="1171"/>
      <c r="CJV49" s="1168"/>
      <c r="CJW49" s="1169"/>
      <c r="CJX49" s="1169"/>
      <c r="CJY49" s="1169"/>
      <c r="CJZ49" s="1170"/>
      <c r="CKA49" s="290"/>
      <c r="CKB49" s="288"/>
      <c r="CKC49" s="341"/>
      <c r="CKD49" s="342"/>
      <c r="CKE49" s="1171"/>
      <c r="CKF49" s="1168"/>
      <c r="CKG49" s="1169"/>
      <c r="CKH49" s="1169"/>
      <c r="CKI49" s="1169"/>
      <c r="CKJ49" s="1170"/>
      <c r="CKK49" s="290"/>
      <c r="CKL49" s="288"/>
      <c r="CKM49" s="341"/>
      <c r="CKN49" s="342"/>
      <c r="CKO49" s="1171"/>
      <c r="CKP49" s="1168"/>
      <c r="CKQ49" s="1169"/>
      <c r="CKR49" s="1169"/>
      <c r="CKS49" s="1169"/>
      <c r="CKT49" s="1170"/>
      <c r="CKU49" s="290"/>
      <c r="CKV49" s="288"/>
      <c r="CKW49" s="341"/>
      <c r="CKX49" s="342"/>
      <c r="CKY49" s="1171"/>
      <c r="CKZ49" s="1168"/>
      <c r="CLA49" s="1169"/>
      <c r="CLB49" s="1169"/>
      <c r="CLC49" s="1169"/>
      <c r="CLD49" s="1170"/>
      <c r="CLE49" s="290"/>
      <c r="CLF49" s="288"/>
      <c r="CLG49" s="341"/>
      <c r="CLH49" s="342"/>
      <c r="CLI49" s="1171"/>
      <c r="CLJ49" s="1168"/>
      <c r="CLK49" s="1169"/>
      <c r="CLL49" s="1169"/>
      <c r="CLM49" s="1169"/>
      <c r="CLN49" s="1170"/>
      <c r="CLO49" s="290"/>
      <c r="CLP49" s="288"/>
      <c r="CLQ49" s="341"/>
      <c r="CLR49" s="342"/>
      <c r="CLS49" s="1171"/>
      <c r="CLT49" s="1168"/>
      <c r="CLU49" s="1169"/>
      <c r="CLV49" s="1169"/>
      <c r="CLW49" s="1169"/>
      <c r="CLX49" s="1170"/>
      <c r="CLY49" s="290"/>
      <c r="CLZ49" s="288"/>
      <c r="CMA49" s="341"/>
      <c r="CMB49" s="342"/>
      <c r="CMC49" s="1171"/>
      <c r="CMD49" s="1168"/>
      <c r="CME49" s="1169"/>
      <c r="CMF49" s="1169"/>
      <c r="CMG49" s="1169"/>
      <c r="CMH49" s="1170"/>
      <c r="CMI49" s="290"/>
      <c r="CMJ49" s="288"/>
      <c r="CMK49" s="341"/>
      <c r="CML49" s="342"/>
      <c r="CMM49" s="1171"/>
      <c r="CMN49" s="1168"/>
      <c r="CMO49" s="1169"/>
      <c r="CMP49" s="1169"/>
      <c r="CMQ49" s="1169"/>
      <c r="CMR49" s="1170"/>
      <c r="CMS49" s="290"/>
      <c r="CMT49" s="288"/>
      <c r="CMU49" s="341"/>
      <c r="CMV49" s="342"/>
      <c r="CMW49" s="1171"/>
      <c r="CMX49" s="1168"/>
      <c r="CMY49" s="1169"/>
      <c r="CMZ49" s="1169"/>
      <c r="CNA49" s="1169"/>
      <c r="CNB49" s="1170"/>
      <c r="CNC49" s="290"/>
      <c r="CND49" s="288"/>
      <c r="CNE49" s="341"/>
      <c r="CNF49" s="342"/>
      <c r="CNG49" s="1171"/>
      <c r="CNH49" s="1168"/>
      <c r="CNI49" s="1169"/>
      <c r="CNJ49" s="1169"/>
      <c r="CNK49" s="1169"/>
      <c r="CNL49" s="1170"/>
      <c r="CNM49" s="290"/>
      <c r="CNN49" s="288"/>
      <c r="CNO49" s="341"/>
      <c r="CNP49" s="342"/>
      <c r="CNQ49" s="1171"/>
      <c r="CNR49" s="1168"/>
      <c r="CNS49" s="1169"/>
      <c r="CNT49" s="1169"/>
      <c r="CNU49" s="1169"/>
      <c r="CNV49" s="1170"/>
      <c r="CNW49" s="290"/>
      <c r="CNX49" s="288"/>
      <c r="CNY49" s="341"/>
      <c r="CNZ49" s="342"/>
      <c r="COA49" s="1171"/>
      <c r="COB49" s="1168"/>
      <c r="COC49" s="1169"/>
      <c r="COD49" s="1169"/>
      <c r="COE49" s="1169"/>
      <c r="COF49" s="1170"/>
      <c r="COG49" s="290"/>
      <c r="COH49" s="288"/>
      <c r="COI49" s="341"/>
      <c r="COJ49" s="342"/>
      <c r="COK49" s="1171"/>
      <c r="COL49" s="1168"/>
      <c r="COM49" s="1169"/>
      <c r="CON49" s="1169"/>
      <c r="COO49" s="1169"/>
      <c r="COP49" s="1170"/>
      <c r="COQ49" s="290"/>
      <c r="COR49" s="288"/>
      <c r="COS49" s="341"/>
      <c r="COT49" s="342"/>
      <c r="COU49" s="1171"/>
      <c r="COV49" s="1168"/>
      <c r="COW49" s="1169"/>
      <c r="COX49" s="1169"/>
      <c r="COY49" s="1169"/>
      <c r="COZ49" s="1170"/>
      <c r="CPA49" s="290"/>
      <c r="CPB49" s="288"/>
      <c r="CPC49" s="341"/>
      <c r="CPD49" s="342"/>
      <c r="CPE49" s="1171"/>
      <c r="CPF49" s="1168"/>
      <c r="CPG49" s="1169"/>
      <c r="CPH49" s="1169"/>
      <c r="CPI49" s="1169"/>
      <c r="CPJ49" s="1170"/>
      <c r="CPK49" s="290"/>
      <c r="CPL49" s="288"/>
      <c r="CPM49" s="341"/>
      <c r="CPN49" s="342"/>
      <c r="CPO49" s="1171"/>
      <c r="CPP49" s="1168"/>
      <c r="CPQ49" s="1169"/>
      <c r="CPR49" s="1169"/>
      <c r="CPS49" s="1169"/>
      <c r="CPT49" s="1170"/>
      <c r="CPU49" s="290"/>
      <c r="CPV49" s="288"/>
      <c r="CPW49" s="341"/>
      <c r="CPX49" s="342"/>
      <c r="CPY49" s="1171"/>
      <c r="CPZ49" s="1168"/>
      <c r="CQA49" s="1169"/>
      <c r="CQB49" s="1169"/>
      <c r="CQC49" s="1169"/>
      <c r="CQD49" s="1170"/>
      <c r="CQE49" s="290"/>
      <c r="CQF49" s="288"/>
      <c r="CQG49" s="341"/>
      <c r="CQH49" s="342"/>
      <c r="CQI49" s="1171"/>
      <c r="CQJ49" s="1168"/>
      <c r="CQK49" s="1169"/>
      <c r="CQL49" s="1169"/>
      <c r="CQM49" s="1169"/>
      <c r="CQN49" s="1170"/>
      <c r="CQO49" s="290"/>
      <c r="CQP49" s="288"/>
      <c r="CQQ49" s="341"/>
      <c r="CQR49" s="342"/>
      <c r="CQS49" s="1171"/>
      <c r="CQT49" s="1168"/>
      <c r="CQU49" s="1169"/>
      <c r="CQV49" s="1169"/>
      <c r="CQW49" s="1169"/>
      <c r="CQX49" s="1170"/>
      <c r="CQY49" s="290"/>
      <c r="CQZ49" s="288"/>
      <c r="CRA49" s="341"/>
      <c r="CRB49" s="342"/>
      <c r="CRC49" s="1171"/>
      <c r="CRD49" s="1168"/>
      <c r="CRE49" s="1169"/>
      <c r="CRF49" s="1169"/>
      <c r="CRG49" s="1169"/>
      <c r="CRH49" s="1170"/>
      <c r="CRI49" s="290"/>
      <c r="CRJ49" s="288"/>
      <c r="CRK49" s="341"/>
      <c r="CRL49" s="342"/>
      <c r="CRM49" s="1171"/>
      <c r="CRN49" s="1168"/>
      <c r="CRO49" s="1169"/>
      <c r="CRP49" s="1169"/>
      <c r="CRQ49" s="1169"/>
      <c r="CRR49" s="1170"/>
      <c r="CRS49" s="290"/>
      <c r="CRT49" s="288"/>
      <c r="CRU49" s="341"/>
      <c r="CRV49" s="342"/>
      <c r="CRW49" s="1171"/>
      <c r="CRX49" s="1168"/>
      <c r="CRY49" s="1169"/>
      <c r="CRZ49" s="1169"/>
      <c r="CSA49" s="1169"/>
      <c r="CSB49" s="1170"/>
      <c r="CSC49" s="290"/>
      <c r="CSD49" s="288"/>
      <c r="CSE49" s="341"/>
      <c r="CSF49" s="342"/>
      <c r="CSG49" s="1171"/>
      <c r="CSH49" s="1168"/>
      <c r="CSI49" s="1169"/>
      <c r="CSJ49" s="1169"/>
      <c r="CSK49" s="1169"/>
      <c r="CSL49" s="1170"/>
      <c r="CSM49" s="290"/>
      <c r="CSN49" s="288"/>
      <c r="CSO49" s="341"/>
      <c r="CSP49" s="342"/>
      <c r="CSQ49" s="1171"/>
      <c r="CSR49" s="1168"/>
      <c r="CSS49" s="1169"/>
      <c r="CST49" s="1169"/>
      <c r="CSU49" s="1169"/>
      <c r="CSV49" s="1170"/>
      <c r="CSW49" s="290"/>
      <c r="CSX49" s="288"/>
      <c r="CSY49" s="341"/>
      <c r="CSZ49" s="342"/>
      <c r="CTA49" s="1171"/>
      <c r="CTB49" s="1168"/>
      <c r="CTC49" s="1169"/>
      <c r="CTD49" s="1169"/>
      <c r="CTE49" s="1169"/>
      <c r="CTF49" s="1170"/>
      <c r="CTG49" s="290"/>
      <c r="CTH49" s="288"/>
      <c r="CTI49" s="341"/>
      <c r="CTJ49" s="342"/>
      <c r="CTK49" s="1171"/>
      <c r="CTL49" s="1168"/>
      <c r="CTM49" s="1169"/>
      <c r="CTN49" s="1169"/>
      <c r="CTO49" s="1169"/>
      <c r="CTP49" s="1170"/>
      <c r="CTQ49" s="290"/>
      <c r="CTR49" s="288"/>
      <c r="CTS49" s="341"/>
      <c r="CTT49" s="342"/>
      <c r="CTU49" s="1171"/>
      <c r="CTV49" s="1168"/>
      <c r="CTW49" s="1169"/>
      <c r="CTX49" s="1169"/>
      <c r="CTY49" s="1169"/>
      <c r="CTZ49" s="1170"/>
      <c r="CUA49" s="290"/>
      <c r="CUB49" s="288"/>
      <c r="CUC49" s="341"/>
      <c r="CUD49" s="342"/>
      <c r="CUE49" s="1171"/>
      <c r="CUF49" s="1168"/>
      <c r="CUG49" s="1169"/>
      <c r="CUH49" s="1169"/>
      <c r="CUI49" s="1169"/>
      <c r="CUJ49" s="1170"/>
      <c r="CUK49" s="290"/>
      <c r="CUL49" s="288"/>
      <c r="CUM49" s="341"/>
      <c r="CUN49" s="342"/>
      <c r="CUO49" s="1171"/>
      <c r="CUP49" s="1168"/>
      <c r="CUQ49" s="1169"/>
      <c r="CUR49" s="1169"/>
      <c r="CUS49" s="1169"/>
      <c r="CUT49" s="1170"/>
      <c r="CUU49" s="290"/>
      <c r="CUV49" s="288"/>
      <c r="CUW49" s="341"/>
      <c r="CUX49" s="342"/>
      <c r="CUY49" s="1171"/>
      <c r="CUZ49" s="1168"/>
      <c r="CVA49" s="1169"/>
      <c r="CVB49" s="1169"/>
      <c r="CVC49" s="1169"/>
      <c r="CVD49" s="1170"/>
      <c r="CVE49" s="290"/>
      <c r="CVF49" s="288"/>
      <c r="CVG49" s="341"/>
      <c r="CVH49" s="342"/>
      <c r="CVI49" s="1171"/>
      <c r="CVJ49" s="1168"/>
      <c r="CVK49" s="1169"/>
      <c r="CVL49" s="1169"/>
      <c r="CVM49" s="1169"/>
      <c r="CVN49" s="1170"/>
      <c r="CVO49" s="290"/>
      <c r="CVP49" s="288"/>
      <c r="CVQ49" s="341"/>
      <c r="CVR49" s="342"/>
      <c r="CVS49" s="1171"/>
      <c r="CVT49" s="1168"/>
      <c r="CVU49" s="1169"/>
      <c r="CVV49" s="1169"/>
      <c r="CVW49" s="1169"/>
      <c r="CVX49" s="1170"/>
      <c r="CVY49" s="290"/>
      <c r="CVZ49" s="288"/>
      <c r="CWA49" s="341"/>
      <c r="CWB49" s="342"/>
      <c r="CWC49" s="1171"/>
      <c r="CWD49" s="1168"/>
      <c r="CWE49" s="1169"/>
      <c r="CWF49" s="1169"/>
      <c r="CWG49" s="1169"/>
      <c r="CWH49" s="1170"/>
      <c r="CWI49" s="290"/>
      <c r="CWJ49" s="288"/>
      <c r="CWK49" s="341"/>
      <c r="CWL49" s="342"/>
      <c r="CWM49" s="1171"/>
      <c r="CWN49" s="1168"/>
      <c r="CWO49" s="1169"/>
      <c r="CWP49" s="1169"/>
      <c r="CWQ49" s="1169"/>
      <c r="CWR49" s="1170"/>
      <c r="CWS49" s="290"/>
      <c r="CWT49" s="288"/>
      <c r="CWU49" s="341"/>
      <c r="CWV49" s="342"/>
      <c r="CWW49" s="1171"/>
      <c r="CWX49" s="1168"/>
      <c r="CWY49" s="1169"/>
      <c r="CWZ49" s="1169"/>
      <c r="CXA49" s="1169"/>
      <c r="CXB49" s="1170"/>
      <c r="CXC49" s="290"/>
      <c r="CXD49" s="288"/>
      <c r="CXE49" s="341"/>
      <c r="CXF49" s="342"/>
      <c r="CXG49" s="1171"/>
      <c r="CXH49" s="1168"/>
      <c r="CXI49" s="1169"/>
      <c r="CXJ49" s="1169"/>
      <c r="CXK49" s="1169"/>
      <c r="CXL49" s="1170"/>
      <c r="CXM49" s="290"/>
      <c r="CXN49" s="288"/>
      <c r="CXO49" s="341"/>
      <c r="CXP49" s="342"/>
      <c r="CXQ49" s="1171"/>
      <c r="CXR49" s="1168"/>
      <c r="CXS49" s="1169"/>
      <c r="CXT49" s="1169"/>
      <c r="CXU49" s="1169"/>
      <c r="CXV49" s="1170"/>
      <c r="CXW49" s="290"/>
      <c r="CXX49" s="288"/>
      <c r="CXY49" s="341"/>
      <c r="CXZ49" s="342"/>
      <c r="CYA49" s="1171"/>
      <c r="CYB49" s="1168"/>
      <c r="CYC49" s="1169"/>
      <c r="CYD49" s="1169"/>
      <c r="CYE49" s="1169"/>
      <c r="CYF49" s="1170"/>
      <c r="CYG49" s="290"/>
      <c r="CYH49" s="288"/>
      <c r="CYI49" s="341"/>
      <c r="CYJ49" s="342"/>
      <c r="CYK49" s="1171"/>
      <c r="CYL49" s="1168"/>
      <c r="CYM49" s="1169"/>
      <c r="CYN49" s="1169"/>
      <c r="CYO49" s="1169"/>
      <c r="CYP49" s="1170"/>
      <c r="CYQ49" s="290"/>
      <c r="CYR49" s="288"/>
      <c r="CYS49" s="341"/>
      <c r="CYT49" s="342"/>
      <c r="CYU49" s="1171"/>
      <c r="CYV49" s="1168"/>
      <c r="CYW49" s="1169"/>
      <c r="CYX49" s="1169"/>
      <c r="CYY49" s="1169"/>
      <c r="CYZ49" s="1170"/>
      <c r="CZA49" s="290"/>
      <c r="CZB49" s="288"/>
      <c r="CZC49" s="341"/>
      <c r="CZD49" s="342"/>
      <c r="CZE49" s="1171"/>
      <c r="CZF49" s="1168"/>
      <c r="CZG49" s="1169"/>
      <c r="CZH49" s="1169"/>
      <c r="CZI49" s="1169"/>
      <c r="CZJ49" s="1170"/>
      <c r="CZK49" s="290"/>
      <c r="CZL49" s="288"/>
      <c r="CZM49" s="341"/>
      <c r="CZN49" s="342"/>
      <c r="CZO49" s="1171"/>
      <c r="CZP49" s="1168"/>
      <c r="CZQ49" s="1169"/>
      <c r="CZR49" s="1169"/>
      <c r="CZS49" s="1169"/>
      <c r="CZT49" s="1170"/>
      <c r="CZU49" s="290"/>
      <c r="CZV49" s="288"/>
      <c r="CZW49" s="341"/>
      <c r="CZX49" s="342"/>
      <c r="CZY49" s="1171"/>
      <c r="CZZ49" s="1168"/>
      <c r="DAA49" s="1169"/>
      <c r="DAB49" s="1169"/>
      <c r="DAC49" s="1169"/>
      <c r="DAD49" s="1170"/>
      <c r="DAE49" s="290"/>
      <c r="DAF49" s="288"/>
      <c r="DAG49" s="341"/>
      <c r="DAH49" s="342"/>
      <c r="DAI49" s="1171"/>
      <c r="DAJ49" s="1168"/>
      <c r="DAK49" s="1169"/>
      <c r="DAL49" s="1169"/>
      <c r="DAM49" s="1169"/>
      <c r="DAN49" s="1170"/>
      <c r="DAO49" s="290"/>
      <c r="DAP49" s="288"/>
      <c r="DAQ49" s="341"/>
      <c r="DAR49" s="342"/>
      <c r="DAS49" s="1171"/>
      <c r="DAT49" s="1168"/>
      <c r="DAU49" s="1169"/>
      <c r="DAV49" s="1169"/>
      <c r="DAW49" s="1169"/>
      <c r="DAX49" s="1170"/>
      <c r="DAY49" s="290"/>
      <c r="DAZ49" s="288"/>
      <c r="DBA49" s="341"/>
      <c r="DBB49" s="342"/>
      <c r="DBC49" s="1171"/>
      <c r="DBD49" s="1168"/>
      <c r="DBE49" s="1169"/>
      <c r="DBF49" s="1169"/>
      <c r="DBG49" s="1169"/>
      <c r="DBH49" s="1170"/>
      <c r="DBI49" s="290"/>
      <c r="DBJ49" s="288"/>
      <c r="DBK49" s="341"/>
      <c r="DBL49" s="342"/>
      <c r="DBM49" s="1171"/>
      <c r="DBN49" s="1168"/>
      <c r="DBO49" s="1169"/>
      <c r="DBP49" s="1169"/>
      <c r="DBQ49" s="1169"/>
      <c r="DBR49" s="1170"/>
      <c r="DBS49" s="290"/>
      <c r="DBT49" s="288"/>
      <c r="DBU49" s="341"/>
      <c r="DBV49" s="342"/>
      <c r="DBW49" s="1171"/>
      <c r="DBX49" s="1168"/>
      <c r="DBY49" s="1169"/>
      <c r="DBZ49" s="1169"/>
      <c r="DCA49" s="1169"/>
      <c r="DCB49" s="1170"/>
      <c r="DCC49" s="290"/>
      <c r="DCD49" s="288"/>
      <c r="DCE49" s="341"/>
      <c r="DCF49" s="342"/>
      <c r="DCG49" s="1171"/>
      <c r="DCH49" s="1168"/>
      <c r="DCI49" s="1169"/>
      <c r="DCJ49" s="1169"/>
      <c r="DCK49" s="1169"/>
      <c r="DCL49" s="1170"/>
      <c r="DCM49" s="290"/>
      <c r="DCN49" s="288"/>
      <c r="DCO49" s="341"/>
      <c r="DCP49" s="342"/>
      <c r="DCQ49" s="1171"/>
      <c r="DCR49" s="1168"/>
      <c r="DCS49" s="1169"/>
      <c r="DCT49" s="1169"/>
      <c r="DCU49" s="1169"/>
      <c r="DCV49" s="1170"/>
      <c r="DCW49" s="290"/>
      <c r="DCX49" s="288"/>
      <c r="DCY49" s="341"/>
      <c r="DCZ49" s="342"/>
      <c r="DDA49" s="1171"/>
      <c r="DDB49" s="1168"/>
      <c r="DDC49" s="1169"/>
      <c r="DDD49" s="1169"/>
      <c r="DDE49" s="1169"/>
      <c r="DDF49" s="1170"/>
      <c r="DDG49" s="290"/>
      <c r="DDH49" s="288"/>
      <c r="DDI49" s="341"/>
      <c r="DDJ49" s="342"/>
      <c r="DDK49" s="1171"/>
      <c r="DDL49" s="1168"/>
      <c r="DDM49" s="1169"/>
      <c r="DDN49" s="1169"/>
      <c r="DDO49" s="1169"/>
      <c r="DDP49" s="1170"/>
      <c r="DDQ49" s="290"/>
      <c r="DDR49" s="288"/>
      <c r="DDS49" s="341"/>
      <c r="DDT49" s="342"/>
      <c r="DDU49" s="1171"/>
      <c r="DDV49" s="1168"/>
      <c r="DDW49" s="1169"/>
      <c r="DDX49" s="1169"/>
      <c r="DDY49" s="1169"/>
      <c r="DDZ49" s="1170"/>
      <c r="DEA49" s="290"/>
      <c r="DEB49" s="288"/>
      <c r="DEC49" s="341"/>
      <c r="DED49" s="342"/>
      <c r="DEE49" s="1171"/>
      <c r="DEF49" s="1168"/>
      <c r="DEG49" s="1169"/>
      <c r="DEH49" s="1169"/>
      <c r="DEI49" s="1169"/>
      <c r="DEJ49" s="1170"/>
      <c r="DEK49" s="290"/>
      <c r="DEL49" s="288"/>
      <c r="DEM49" s="341"/>
      <c r="DEN49" s="342"/>
      <c r="DEO49" s="1171"/>
      <c r="DEP49" s="1168"/>
      <c r="DEQ49" s="1169"/>
      <c r="DER49" s="1169"/>
      <c r="DES49" s="1169"/>
      <c r="DET49" s="1170"/>
      <c r="DEU49" s="290"/>
      <c r="DEV49" s="288"/>
      <c r="DEW49" s="341"/>
      <c r="DEX49" s="342"/>
      <c r="DEY49" s="1171"/>
      <c r="DEZ49" s="1168"/>
      <c r="DFA49" s="1169"/>
      <c r="DFB49" s="1169"/>
      <c r="DFC49" s="1169"/>
      <c r="DFD49" s="1170"/>
      <c r="DFE49" s="290"/>
      <c r="DFF49" s="288"/>
      <c r="DFG49" s="341"/>
      <c r="DFH49" s="342"/>
      <c r="DFI49" s="1171"/>
      <c r="DFJ49" s="1168"/>
      <c r="DFK49" s="1169"/>
      <c r="DFL49" s="1169"/>
      <c r="DFM49" s="1169"/>
      <c r="DFN49" s="1170"/>
      <c r="DFO49" s="290"/>
      <c r="DFP49" s="288"/>
      <c r="DFQ49" s="341"/>
      <c r="DFR49" s="342"/>
      <c r="DFS49" s="1171"/>
      <c r="DFT49" s="1168"/>
      <c r="DFU49" s="1169"/>
      <c r="DFV49" s="1169"/>
      <c r="DFW49" s="1169"/>
      <c r="DFX49" s="1170"/>
      <c r="DFY49" s="290"/>
      <c r="DFZ49" s="288"/>
      <c r="DGA49" s="341"/>
      <c r="DGB49" s="342"/>
      <c r="DGC49" s="1171"/>
      <c r="DGD49" s="1168"/>
      <c r="DGE49" s="1169"/>
      <c r="DGF49" s="1169"/>
      <c r="DGG49" s="1169"/>
      <c r="DGH49" s="1170"/>
      <c r="DGI49" s="290"/>
      <c r="DGJ49" s="288"/>
      <c r="DGK49" s="341"/>
      <c r="DGL49" s="342"/>
      <c r="DGM49" s="1171"/>
      <c r="DGN49" s="1168"/>
      <c r="DGO49" s="1169"/>
      <c r="DGP49" s="1169"/>
      <c r="DGQ49" s="1169"/>
      <c r="DGR49" s="1170"/>
      <c r="DGS49" s="290"/>
      <c r="DGT49" s="288"/>
      <c r="DGU49" s="341"/>
      <c r="DGV49" s="342"/>
      <c r="DGW49" s="1171"/>
      <c r="DGX49" s="1168"/>
      <c r="DGY49" s="1169"/>
      <c r="DGZ49" s="1169"/>
      <c r="DHA49" s="1169"/>
      <c r="DHB49" s="1170"/>
      <c r="DHC49" s="290"/>
      <c r="DHD49" s="288"/>
      <c r="DHE49" s="341"/>
      <c r="DHF49" s="342"/>
      <c r="DHG49" s="1171"/>
      <c r="DHH49" s="1168"/>
      <c r="DHI49" s="1169"/>
      <c r="DHJ49" s="1169"/>
      <c r="DHK49" s="1169"/>
      <c r="DHL49" s="1170"/>
      <c r="DHM49" s="290"/>
      <c r="DHN49" s="288"/>
      <c r="DHO49" s="341"/>
      <c r="DHP49" s="342"/>
      <c r="DHQ49" s="1171"/>
      <c r="DHR49" s="1168"/>
      <c r="DHS49" s="1169"/>
      <c r="DHT49" s="1169"/>
      <c r="DHU49" s="1169"/>
      <c r="DHV49" s="1170"/>
      <c r="DHW49" s="290"/>
      <c r="DHX49" s="288"/>
      <c r="DHY49" s="341"/>
      <c r="DHZ49" s="342"/>
      <c r="DIA49" s="1171"/>
      <c r="DIB49" s="1168"/>
      <c r="DIC49" s="1169"/>
      <c r="DID49" s="1169"/>
      <c r="DIE49" s="1169"/>
      <c r="DIF49" s="1170"/>
      <c r="DIG49" s="290"/>
      <c r="DIH49" s="288"/>
      <c r="DII49" s="341"/>
      <c r="DIJ49" s="342"/>
      <c r="DIK49" s="1171"/>
      <c r="DIL49" s="1168"/>
      <c r="DIM49" s="1169"/>
      <c r="DIN49" s="1169"/>
      <c r="DIO49" s="1169"/>
      <c r="DIP49" s="1170"/>
      <c r="DIQ49" s="290"/>
      <c r="DIR49" s="288"/>
      <c r="DIS49" s="341"/>
      <c r="DIT49" s="342"/>
      <c r="DIU49" s="1171"/>
      <c r="DIV49" s="1168"/>
      <c r="DIW49" s="1169"/>
      <c r="DIX49" s="1169"/>
      <c r="DIY49" s="1169"/>
      <c r="DIZ49" s="1170"/>
      <c r="DJA49" s="290"/>
      <c r="DJB49" s="288"/>
      <c r="DJC49" s="341"/>
      <c r="DJD49" s="342"/>
      <c r="DJE49" s="1171"/>
      <c r="DJF49" s="1168"/>
      <c r="DJG49" s="1169"/>
      <c r="DJH49" s="1169"/>
      <c r="DJI49" s="1169"/>
      <c r="DJJ49" s="1170"/>
      <c r="DJK49" s="290"/>
      <c r="DJL49" s="288"/>
      <c r="DJM49" s="341"/>
      <c r="DJN49" s="342"/>
      <c r="DJO49" s="1171"/>
      <c r="DJP49" s="1168"/>
      <c r="DJQ49" s="1169"/>
      <c r="DJR49" s="1169"/>
      <c r="DJS49" s="1169"/>
      <c r="DJT49" s="1170"/>
      <c r="DJU49" s="290"/>
      <c r="DJV49" s="288"/>
      <c r="DJW49" s="341"/>
      <c r="DJX49" s="342"/>
      <c r="DJY49" s="1171"/>
      <c r="DJZ49" s="1168"/>
      <c r="DKA49" s="1169"/>
      <c r="DKB49" s="1169"/>
      <c r="DKC49" s="1169"/>
      <c r="DKD49" s="1170"/>
      <c r="DKE49" s="290"/>
      <c r="DKF49" s="288"/>
      <c r="DKG49" s="341"/>
      <c r="DKH49" s="342"/>
      <c r="DKI49" s="1171"/>
      <c r="DKJ49" s="1168"/>
      <c r="DKK49" s="1169"/>
      <c r="DKL49" s="1169"/>
      <c r="DKM49" s="1169"/>
      <c r="DKN49" s="1170"/>
      <c r="DKO49" s="290"/>
      <c r="DKP49" s="288"/>
      <c r="DKQ49" s="341"/>
      <c r="DKR49" s="342"/>
      <c r="DKS49" s="1171"/>
      <c r="DKT49" s="1168"/>
      <c r="DKU49" s="1169"/>
      <c r="DKV49" s="1169"/>
      <c r="DKW49" s="1169"/>
      <c r="DKX49" s="1170"/>
      <c r="DKY49" s="290"/>
      <c r="DKZ49" s="288"/>
      <c r="DLA49" s="341"/>
      <c r="DLB49" s="342"/>
      <c r="DLC49" s="1171"/>
      <c r="DLD49" s="1168"/>
      <c r="DLE49" s="1169"/>
      <c r="DLF49" s="1169"/>
      <c r="DLG49" s="1169"/>
      <c r="DLH49" s="1170"/>
      <c r="DLI49" s="290"/>
      <c r="DLJ49" s="288"/>
      <c r="DLK49" s="341"/>
      <c r="DLL49" s="342"/>
      <c r="DLM49" s="1171"/>
      <c r="DLN49" s="1168"/>
      <c r="DLO49" s="1169"/>
      <c r="DLP49" s="1169"/>
      <c r="DLQ49" s="1169"/>
      <c r="DLR49" s="1170"/>
      <c r="DLS49" s="290"/>
      <c r="DLT49" s="288"/>
      <c r="DLU49" s="341"/>
      <c r="DLV49" s="342"/>
      <c r="DLW49" s="1171"/>
      <c r="DLX49" s="1168"/>
      <c r="DLY49" s="1169"/>
      <c r="DLZ49" s="1169"/>
      <c r="DMA49" s="1169"/>
      <c r="DMB49" s="1170"/>
      <c r="DMC49" s="290"/>
      <c r="DMD49" s="288"/>
      <c r="DME49" s="341"/>
      <c r="DMF49" s="342"/>
      <c r="DMG49" s="1171"/>
      <c r="DMH49" s="1168"/>
      <c r="DMI49" s="1169"/>
      <c r="DMJ49" s="1169"/>
      <c r="DMK49" s="1169"/>
      <c r="DML49" s="1170"/>
      <c r="DMM49" s="290"/>
      <c r="DMN49" s="288"/>
      <c r="DMO49" s="341"/>
      <c r="DMP49" s="342"/>
      <c r="DMQ49" s="1171"/>
      <c r="DMR49" s="1168"/>
      <c r="DMS49" s="1169"/>
      <c r="DMT49" s="1169"/>
      <c r="DMU49" s="1169"/>
      <c r="DMV49" s="1170"/>
      <c r="DMW49" s="290"/>
      <c r="DMX49" s="288"/>
      <c r="DMY49" s="341"/>
      <c r="DMZ49" s="342"/>
      <c r="DNA49" s="1171"/>
      <c r="DNB49" s="1168"/>
      <c r="DNC49" s="1169"/>
      <c r="DND49" s="1169"/>
      <c r="DNE49" s="1169"/>
      <c r="DNF49" s="1170"/>
      <c r="DNG49" s="290"/>
      <c r="DNH49" s="288"/>
      <c r="DNI49" s="341"/>
      <c r="DNJ49" s="342"/>
      <c r="DNK49" s="1171"/>
      <c r="DNL49" s="1168"/>
      <c r="DNM49" s="1169"/>
      <c r="DNN49" s="1169"/>
      <c r="DNO49" s="1169"/>
      <c r="DNP49" s="1170"/>
      <c r="DNQ49" s="290"/>
      <c r="DNR49" s="288"/>
      <c r="DNS49" s="341"/>
      <c r="DNT49" s="342"/>
      <c r="DNU49" s="1171"/>
      <c r="DNV49" s="1168"/>
      <c r="DNW49" s="1169"/>
      <c r="DNX49" s="1169"/>
      <c r="DNY49" s="1169"/>
      <c r="DNZ49" s="1170"/>
      <c r="DOA49" s="290"/>
      <c r="DOB49" s="288"/>
      <c r="DOC49" s="341"/>
      <c r="DOD49" s="342"/>
      <c r="DOE49" s="1171"/>
      <c r="DOF49" s="1168"/>
      <c r="DOG49" s="1169"/>
      <c r="DOH49" s="1169"/>
      <c r="DOI49" s="1169"/>
      <c r="DOJ49" s="1170"/>
      <c r="DOK49" s="290"/>
      <c r="DOL49" s="288"/>
      <c r="DOM49" s="341"/>
      <c r="DON49" s="342"/>
      <c r="DOO49" s="1171"/>
      <c r="DOP49" s="1168"/>
      <c r="DOQ49" s="1169"/>
      <c r="DOR49" s="1169"/>
      <c r="DOS49" s="1169"/>
      <c r="DOT49" s="1170"/>
      <c r="DOU49" s="290"/>
      <c r="DOV49" s="288"/>
      <c r="DOW49" s="341"/>
      <c r="DOX49" s="342"/>
      <c r="DOY49" s="1171"/>
      <c r="DOZ49" s="1168"/>
      <c r="DPA49" s="1169"/>
      <c r="DPB49" s="1169"/>
      <c r="DPC49" s="1169"/>
      <c r="DPD49" s="1170"/>
      <c r="DPE49" s="290"/>
      <c r="DPF49" s="288"/>
      <c r="DPG49" s="341"/>
      <c r="DPH49" s="342"/>
      <c r="DPI49" s="1171"/>
      <c r="DPJ49" s="1168"/>
      <c r="DPK49" s="1169"/>
      <c r="DPL49" s="1169"/>
      <c r="DPM49" s="1169"/>
      <c r="DPN49" s="1170"/>
      <c r="DPO49" s="290"/>
      <c r="DPP49" s="288"/>
      <c r="DPQ49" s="341"/>
      <c r="DPR49" s="342"/>
      <c r="DPS49" s="1171"/>
      <c r="DPT49" s="1168"/>
      <c r="DPU49" s="1169"/>
      <c r="DPV49" s="1169"/>
      <c r="DPW49" s="1169"/>
      <c r="DPX49" s="1170"/>
      <c r="DPY49" s="290"/>
      <c r="DPZ49" s="288"/>
      <c r="DQA49" s="341"/>
      <c r="DQB49" s="342"/>
      <c r="DQC49" s="1171"/>
      <c r="DQD49" s="1168"/>
      <c r="DQE49" s="1169"/>
      <c r="DQF49" s="1169"/>
      <c r="DQG49" s="1169"/>
      <c r="DQH49" s="1170"/>
      <c r="DQI49" s="290"/>
      <c r="DQJ49" s="288"/>
      <c r="DQK49" s="341"/>
      <c r="DQL49" s="342"/>
      <c r="DQM49" s="1171"/>
      <c r="DQN49" s="1168"/>
      <c r="DQO49" s="1169"/>
      <c r="DQP49" s="1169"/>
      <c r="DQQ49" s="1169"/>
      <c r="DQR49" s="1170"/>
      <c r="DQS49" s="290"/>
      <c r="DQT49" s="288"/>
      <c r="DQU49" s="341"/>
      <c r="DQV49" s="342"/>
      <c r="DQW49" s="1171"/>
      <c r="DQX49" s="1168"/>
      <c r="DQY49" s="1169"/>
      <c r="DQZ49" s="1169"/>
      <c r="DRA49" s="1169"/>
      <c r="DRB49" s="1170"/>
      <c r="DRC49" s="290"/>
      <c r="DRD49" s="288"/>
      <c r="DRE49" s="341"/>
      <c r="DRF49" s="342"/>
      <c r="DRG49" s="1171"/>
      <c r="DRH49" s="1168"/>
      <c r="DRI49" s="1169"/>
      <c r="DRJ49" s="1169"/>
      <c r="DRK49" s="1169"/>
      <c r="DRL49" s="1170"/>
      <c r="DRM49" s="290"/>
      <c r="DRN49" s="288"/>
      <c r="DRO49" s="341"/>
      <c r="DRP49" s="342"/>
      <c r="DRQ49" s="1171"/>
      <c r="DRR49" s="1168"/>
      <c r="DRS49" s="1169"/>
      <c r="DRT49" s="1169"/>
      <c r="DRU49" s="1169"/>
      <c r="DRV49" s="1170"/>
      <c r="DRW49" s="290"/>
      <c r="DRX49" s="288"/>
      <c r="DRY49" s="341"/>
      <c r="DRZ49" s="342"/>
      <c r="DSA49" s="1171"/>
      <c r="DSB49" s="1168"/>
      <c r="DSC49" s="1169"/>
      <c r="DSD49" s="1169"/>
      <c r="DSE49" s="1169"/>
      <c r="DSF49" s="1170"/>
      <c r="DSG49" s="290"/>
      <c r="DSH49" s="288"/>
      <c r="DSI49" s="341"/>
      <c r="DSJ49" s="342"/>
      <c r="DSK49" s="1171"/>
      <c r="DSL49" s="1168"/>
      <c r="DSM49" s="1169"/>
      <c r="DSN49" s="1169"/>
      <c r="DSO49" s="1169"/>
      <c r="DSP49" s="1170"/>
      <c r="DSQ49" s="290"/>
      <c r="DSR49" s="288"/>
      <c r="DSS49" s="341"/>
      <c r="DST49" s="342"/>
      <c r="DSU49" s="1171"/>
      <c r="DSV49" s="1168"/>
      <c r="DSW49" s="1169"/>
      <c r="DSX49" s="1169"/>
      <c r="DSY49" s="1169"/>
      <c r="DSZ49" s="1170"/>
      <c r="DTA49" s="290"/>
      <c r="DTB49" s="288"/>
      <c r="DTC49" s="341"/>
      <c r="DTD49" s="342"/>
      <c r="DTE49" s="1171"/>
      <c r="DTF49" s="1168"/>
      <c r="DTG49" s="1169"/>
      <c r="DTH49" s="1169"/>
      <c r="DTI49" s="1169"/>
      <c r="DTJ49" s="1170"/>
      <c r="DTK49" s="290"/>
      <c r="DTL49" s="288"/>
      <c r="DTM49" s="341"/>
      <c r="DTN49" s="342"/>
      <c r="DTO49" s="1171"/>
      <c r="DTP49" s="1168"/>
      <c r="DTQ49" s="1169"/>
      <c r="DTR49" s="1169"/>
      <c r="DTS49" s="1169"/>
      <c r="DTT49" s="1170"/>
      <c r="DTU49" s="290"/>
      <c r="DTV49" s="288"/>
      <c r="DTW49" s="341"/>
      <c r="DTX49" s="342"/>
      <c r="DTY49" s="1171"/>
      <c r="DTZ49" s="1168"/>
      <c r="DUA49" s="1169"/>
      <c r="DUB49" s="1169"/>
      <c r="DUC49" s="1169"/>
      <c r="DUD49" s="1170"/>
      <c r="DUE49" s="290"/>
      <c r="DUF49" s="288"/>
      <c r="DUG49" s="341"/>
      <c r="DUH49" s="342"/>
      <c r="DUI49" s="1171"/>
      <c r="DUJ49" s="1168"/>
      <c r="DUK49" s="1169"/>
      <c r="DUL49" s="1169"/>
      <c r="DUM49" s="1169"/>
      <c r="DUN49" s="1170"/>
      <c r="DUO49" s="290"/>
      <c r="DUP49" s="288"/>
      <c r="DUQ49" s="341"/>
      <c r="DUR49" s="342"/>
      <c r="DUS49" s="1171"/>
      <c r="DUT49" s="1168"/>
      <c r="DUU49" s="1169"/>
      <c r="DUV49" s="1169"/>
      <c r="DUW49" s="1169"/>
      <c r="DUX49" s="1170"/>
      <c r="DUY49" s="290"/>
      <c r="DUZ49" s="288"/>
      <c r="DVA49" s="341"/>
      <c r="DVB49" s="342"/>
      <c r="DVC49" s="1171"/>
      <c r="DVD49" s="1168"/>
      <c r="DVE49" s="1169"/>
      <c r="DVF49" s="1169"/>
      <c r="DVG49" s="1169"/>
      <c r="DVH49" s="1170"/>
      <c r="DVI49" s="290"/>
      <c r="DVJ49" s="288"/>
      <c r="DVK49" s="341"/>
      <c r="DVL49" s="342"/>
      <c r="DVM49" s="1171"/>
      <c r="DVN49" s="1168"/>
      <c r="DVO49" s="1169"/>
      <c r="DVP49" s="1169"/>
      <c r="DVQ49" s="1169"/>
      <c r="DVR49" s="1170"/>
      <c r="DVS49" s="290"/>
      <c r="DVT49" s="288"/>
      <c r="DVU49" s="341"/>
      <c r="DVV49" s="342"/>
      <c r="DVW49" s="1171"/>
      <c r="DVX49" s="1168"/>
      <c r="DVY49" s="1169"/>
      <c r="DVZ49" s="1169"/>
      <c r="DWA49" s="1169"/>
      <c r="DWB49" s="1170"/>
      <c r="DWC49" s="290"/>
      <c r="DWD49" s="288"/>
      <c r="DWE49" s="341"/>
      <c r="DWF49" s="342"/>
      <c r="DWG49" s="1171"/>
      <c r="DWH49" s="1168"/>
      <c r="DWI49" s="1169"/>
      <c r="DWJ49" s="1169"/>
      <c r="DWK49" s="1169"/>
      <c r="DWL49" s="1170"/>
      <c r="DWM49" s="290"/>
      <c r="DWN49" s="288"/>
      <c r="DWO49" s="341"/>
      <c r="DWP49" s="342"/>
      <c r="DWQ49" s="1171"/>
      <c r="DWR49" s="1168"/>
      <c r="DWS49" s="1169"/>
      <c r="DWT49" s="1169"/>
      <c r="DWU49" s="1169"/>
      <c r="DWV49" s="1170"/>
      <c r="DWW49" s="290"/>
      <c r="DWX49" s="288"/>
      <c r="DWY49" s="341"/>
      <c r="DWZ49" s="342"/>
      <c r="DXA49" s="1171"/>
      <c r="DXB49" s="1168"/>
      <c r="DXC49" s="1169"/>
      <c r="DXD49" s="1169"/>
      <c r="DXE49" s="1169"/>
      <c r="DXF49" s="1170"/>
      <c r="DXG49" s="290"/>
      <c r="DXH49" s="288"/>
      <c r="DXI49" s="341"/>
      <c r="DXJ49" s="342"/>
      <c r="DXK49" s="1171"/>
      <c r="DXL49" s="1168"/>
      <c r="DXM49" s="1169"/>
      <c r="DXN49" s="1169"/>
      <c r="DXO49" s="1169"/>
      <c r="DXP49" s="1170"/>
      <c r="DXQ49" s="290"/>
      <c r="DXR49" s="288"/>
      <c r="DXS49" s="341"/>
      <c r="DXT49" s="342"/>
      <c r="DXU49" s="1171"/>
      <c r="DXV49" s="1168"/>
      <c r="DXW49" s="1169"/>
      <c r="DXX49" s="1169"/>
      <c r="DXY49" s="1169"/>
      <c r="DXZ49" s="1170"/>
      <c r="DYA49" s="290"/>
      <c r="DYB49" s="288"/>
      <c r="DYC49" s="341"/>
      <c r="DYD49" s="342"/>
      <c r="DYE49" s="1171"/>
      <c r="DYF49" s="1168"/>
      <c r="DYG49" s="1169"/>
      <c r="DYH49" s="1169"/>
      <c r="DYI49" s="1169"/>
      <c r="DYJ49" s="1170"/>
      <c r="DYK49" s="290"/>
      <c r="DYL49" s="288"/>
      <c r="DYM49" s="341"/>
      <c r="DYN49" s="342"/>
      <c r="DYO49" s="1171"/>
      <c r="DYP49" s="1168"/>
      <c r="DYQ49" s="1169"/>
      <c r="DYR49" s="1169"/>
      <c r="DYS49" s="1169"/>
      <c r="DYT49" s="1170"/>
      <c r="DYU49" s="290"/>
      <c r="DYV49" s="288"/>
      <c r="DYW49" s="341"/>
      <c r="DYX49" s="342"/>
      <c r="DYY49" s="1171"/>
      <c r="DYZ49" s="1168"/>
      <c r="DZA49" s="1169"/>
      <c r="DZB49" s="1169"/>
      <c r="DZC49" s="1169"/>
      <c r="DZD49" s="1170"/>
      <c r="DZE49" s="290"/>
      <c r="DZF49" s="288"/>
      <c r="DZG49" s="341"/>
      <c r="DZH49" s="342"/>
      <c r="DZI49" s="1171"/>
      <c r="DZJ49" s="1168"/>
      <c r="DZK49" s="1169"/>
      <c r="DZL49" s="1169"/>
      <c r="DZM49" s="1169"/>
      <c r="DZN49" s="1170"/>
      <c r="DZO49" s="290"/>
      <c r="DZP49" s="288"/>
      <c r="DZQ49" s="341"/>
      <c r="DZR49" s="342"/>
      <c r="DZS49" s="1171"/>
      <c r="DZT49" s="1168"/>
      <c r="DZU49" s="1169"/>
      <c r="DZV49" s="1169"/>
      <c r="DZW49" s="1169"/>
      <c r="DZX49" s="1170"/>
      <c r="DZY49" s="290"/>
      <c r="DZZ49" s="288"/>
      <c r="EAA49" s="341"/>
      <c r="EAB49" s="342"/>
      <c r="EAC49" s="1171"/>
      <c r="EAD49" s="1168"/>
      <c r="EAE49" s="1169"/>
      <c r="EAF49" s="1169"/>
      <c r="EAG49" s="1169"/>
      <c r="EAH49" s="1170"/>
      <c r="EAI49" s="290"/>
      <c r="EAJ49" s="288"/>
      <c r="EAK49" s="341"/>
      <c r="EAL49" s="342"/>
      <c r="EAM49" s="1171"/>
      <c r="EAN49" s="1168"/>
      <c r="EAO49" s="1169"/>
      <c r="EAP49" s="1169"/>
      <c r="EAQ49" s="1169"/>
      <c r="EAR49" s="1170"/>
      <c r="EAS49" s="290"/>
      <c r="EAT49" s="288"/>
      <c r="EAU49" s="341"/>
      <c r="EAV49" s="342"/>
      <c r="EAW49" s="1171"/>
      <c r="EAX49" s="1168"/>
      <c r="EAY49" s="1169"/>
      <c r="EAZ49" s="1169"/>
      <c r="EBA49" s="1169"/>
      <c r="EBB49" s="1170"/>
      <c r="EBC49" s="290"/>
      <c r="EBD49" s="288"/>
      <c r="EBE49" s="341"/>
      <c r="EBF49" s="342"/>
      <c r="EBG49" s="1171"/>
      <c r="EBH49" s="1168"/>
      <c r="EBI49" s="1169"/>
      <c r="EBJ49" s="1169"/>
      <c r="EBK49" s="1169"/>
      <c r="EBL49" s="1170"/>
      <c r="EBM49" s="290"/>
      <c r="EBN49" s="288"/>
      <c r="EBO49" s="341"/>
      <c r="EBP49" s="342"/>
      <c r="EBQ49" s="1171"/>
      <c r="EBR49" s="1168"/>
      <c r="EBS49" s="1169"/>
      <c r="EBT49" s="1169"/>
      <c r="EBU49" s="1169"/>
      <c r="EBV49" s="1170"/>
      <c r="EBW49" s="290"/>
      <c r="EBX49" s="288"/>
      <c r="EBY49" s="341"/>
      <c r="EBZ49" s="342"/>
      <c r="ECA49" s="1171"/>
      <c r="ECB49" s="1168"/>
      <c r="ECC49" s="1169"/>
      <c r="ECD49" s="1169"/>
      <c r="ECE49" s="1169"/>
      <c r="ECF49" s="1170"/>
      <c r="ECG49" s="290"/>
      <c r="ECH49" s="288"/>
      <c r="ECI49" s="341"/>
      <c r="ECJ49" s="342"/>
      <c r="ECK49" s="1171"/>
      <c r="ECL49" s="1168"/>
      <c r="ECM49" s="1169"/>
      <c r="ECN49" s="1169"/>
      <c r="ECO49" s="1169"/>
      <c r="ECP49" s="1170"/>
      <c r="ECQ49" s="290"/>
      <c r="ECR49" s="288"/>
      <c r="ECS49" s="341"/>
      <c r="ECT49" s="342"/>
      <c r="ECU49" s="1171"/>
      <c r="ECV49" s="1168"/>
      <c r="ECW49" s="1169"/>
      <c r="ECX49" s="1169"/>
      <c r="ECY49" s="1169"/>
      <c r="ECZ49" s="1170"/>
      <c r="EDA49" s="290"/>
      <c r="EDB49" s="288"/>
      <c r="EDC49" s="341"/>
      <c r="EDD49" s="342"/>
      <c r="EDE49" s="1171"/>
      <c r="EDF49" s="1168"/>
      <c r="EDG49" s="1169"/>
      <c r="EDH49" s="1169"/>
      <c r="EDI49" s="1169"/>
      <c r="EDJ49" s="1170"/>
      <c r="EDK49" s="290"/>
      <c r="EDL49" s="288"/>
      <c r="EDM49" s="341"/>
      <c r="EDN49" s="342"/>
      <c r="EDO49" s="1171"/>
      <c r="EDP49" s="1168"/>
      <c r="EDQ49" s="1169"/>
      <c r="EDR49" s="1169"/>
      <c r="EDS49" s="1169"/>
      <c r="EDT49" s="1170"/>
      <c r="EDU49" s="290"/>
      <c r="EDV49" s="288"/>
      <c r="EDW49" s="341"/>
      <c r="EDX49" s="342"/>
      <c r="EDY49" s="1171"/>
      <c r="EDZ49" s="1168"/>
      <c r="EEA49" s="1169"/>
      <c r="EEB49" s="1169"/>
      <c r="EEC49" s="1169"/>
      <c r="EED49" s="1170"/>
      <c r="EEE49" s="290"/>
      <c r="EEF49" s="288"/>
      <c r="EEG49" s="341"/>
      <c r="EEH49" s="342"/>
      <c r="EEI49" s="1171"/>
      <c r="EEJ49" s="1168"/>
      <c r="EEK49" s="1169"/>
      <c r="EEL49" s="1169"/>
      <c r="EEM49" s="1169"/>
      <c r="EEN49" s="1170"/>
      <c r="EEO49" s="290"/>
      <c r="EEP49" s="288"/>
      <c r="EEQ49" s="341"/>
      <c r="EER49" s="342"/>
      <c r="EES49" s="1171"/>
      <c r="EET49" s="1168"/>
      <c r="EEU49" s="1169"/>
      <c r="EEV49" s="1169"/>
      <c r="EEW49" s="1169"/>
      <c r="EEX49" s="1170"/>
      <c r="EEY49" s="290"/>
      <c r="EEZ49" s="288"/>
      <c r="EFA49" s="341"/>
      <c r="EFB49" s="342"/>
      <c r="EFC49" s="1171"/>
      <c r="EFD49" s="1168"/>
      <c r="EFE49" s="1169"/>
      <c r="EFF49" s="1169"/>
      <c r="EFG49" s="1169"/>
      <c r="EFH49" s="1170"/>
      <c r="EFI49" s="290"/>
      <c r="EFJ49" s="288"/>
      <c r="EFK49" s="341"/>
      <c r="EFL49" s="342"/>
      <c r="EFM49" s="1171"/>
      <c r="EFN49" s="1168"/>
      <c r="EFO49" s="1169"/>
      <c r="EFP49" s="1169"/>
      <c r="EFQ49" s="1169"/>
      <c r="EFR49" s="1170"/>
      <c r="EFS49" s="290"/>
      <c r="EFT49" s="288"/>
      <c r="EFU49" s="341"/>
      <c r="EFV49" s="342"/>
      <c r="EFW49" s="1171"/>
      <c r="EFX49" s="1168"/>
      <c r="EFY49" s="1169"/>
      <c r="EFZ49" s="1169"/>
      <c r="EGA49" s="1169"/>
      <c r="EGB49" s="1170"/>
      <c r="EGC49" s="290"/>
      <c r="EGD49" s="288"/>
      <c r="EGE49" s="341"/>
      <c r="EGF49" s="342"/>
      <c r="EGG49" s="1171"/>
      <c r="EGH49" s="1168"/>
      <c r="EGI49" s="1169"/>
      <c r="EGJ49" s="1169"/>
      <c r="EGK49" s="1169"/>
      <c r="EGL49" s="1170"/>
      <c r="EGM49" s="290"/>
      <c r="EGN49" s="288"/>
      <c r="EGO49" s="341"/>
      <c r="EGP49" s="342"/>
      <c r="EGQ49" s="1171"/>
      <c r="EGR49" s="1168"/>
      <c r="EGS49" s="1169"/>
      <c r="EGT49" s="1169"/>
      <c r="EGU49" s="1169"/>
      <c r="EGV49" s="1170"/>
      <c r="EGW49" s="290"/>
      <c r="EGX49" s="288"/>
      <c r="EGY49" s="341"/>
      <c r="EGZ49" s="342"/>
      <c r="EHA49" s="1171"/>
      <c r="EHB49" s="1168"/>
      <c r="EHC49" s="1169"/>
      <c r="EHD49" s="1169"/>
      <c r="EHE49" s="1169"/>
      <c r="EHF49" s="1170"/>
      <c r="EHG49" s="290"/>
      <c r="EHH49" s="288"/>
      <c r="EHI49" s="341"/>
      <c r="EHJ49" s="342"/>
      <c r="EHK49" s="1171"/>
      <c r="EHL49" s="1168"/>
      <c r="EHM49" s="1169"/>
      <c r="EHN49" s="1169"/>
      <c r="EHO49" s="1169"/>
      <c r="EHP49" s="1170"/>
      <c r="EHQ49" s="290"/>
      <c r="EHR49" s="288"/>
      <c r="EHS49" s="341"/>
      <c r="EHT49" s="342"/>
      <c r="EHU49" s="1171"/>
      <c r="EHV49" s="1168"/>
      <c r="EHW49" s="1169"/>
      <c r="EHX49" s="1169"/>
      <c r="EHY49" s="1169"/>
      <c r="EHZ49" s="1170"/>
      <c r="EIA49" s="290"/>
      <c r="EIB49" s="288"/>
      <c r="EIC49" s="341"/>
      <c r="EID49" s="342"/>
      <c r="EIE49" s="1171"/>
      <c r="EIF49" s="1168"/>
      <c r="EIG49" s="1169"/>
      <c r="EIH49" s="1169"/>
      <c r="EII49" s="1169"/>
      <c r="EIJ49" s="1170"/>
      <c r="EIK49" s="290"/>
      <c r="EIL49" s="288"/>
      <c r="EIM49" s="341"/>
      <c r="EIN49" s="342"/>
      <c r="EIO49" s="1171"/>
      <c r="EIP49" s="1168"/>
      <c r="EIQ49" s="1169"/>
      <c r="EIR49" s="1169"/>
      <c r="EIS49" s="1169"/>
      <c r="EIT49" s="1170"/>
      <c r="EIU49" s="290"/>
      <c r="EIV49" s="288"/>
      <c r="EIW49" s="341"/>
      <c r="EIX49" s="342"/>
      <c r="EIY49" s="1171"/>
      <c r="EIZ49" s="1168"/>
      <c r="EJA49" s="1169"/>
      <c r="EJB49" s="1169"/>
      <c r="EJC49" s="1169"/>
      <c r="EJD49" s="1170"/>
      <c r="EJE49" s="290"/>
      <c r="EJF49" s="288"/>
      <c r="EJG49" s="341"/>
      <c r="EJH49" s="342"/>
      <c r="EJI49" s="1171"/>
      <c r="EJJ49" s="1168"/>
      <c r="EJK49" s="1169"/>
      <c r="EJL49" s="1169"/>
      <c r="EJM49" s="1169"/>
      <c r="EJN49" s="1170"/>
      <c r="EJO49" s="290"/>
      <c r="EJP49" s="288"/>
      <c r="EJQ49" s="341"/>
      <c r="EJR49" s="342"/>
      <c r="EJS49" s="1171"/>
      <c r="EJT49" s="1168"/>
      <c r="EJU49" s="1169"/>
      <c r="EJV49" s="1169"/>
      <c r="EJW49" s="1169"/>
      <c r="EJX49" s="1170"/>
      <c r="EJY49" s="290"/>
      <c r="EJZ49" s="288"/>
      <c r="EKA49" s="341"/>
      <c r="EKB49" s="342"/>
      <c r="EKC49" s="1171"/>
      <c r="EKD49" s="1168"/>
      <c r="EKE49" s="1169"/>
      <c r="EKF49" s="1169"/>
      <c r="EKG49" s="1169"/>
      <c r="EKH49" s="1170"/>
      <c r="EKI49" s="290"/>
      <c r="EKJ49" s="288"/>
      <c r="EKK49" s="341"/>
      <c r="EKL49" s="342"/>
      <c r="EKM49" s="1171"/>
      <c r="EKN49" s="1168"/>
      <c r="EKO49" s="1169"/>
      <c r="EKP49" s="1169"/>
      <c r="EKQ49" s="1169"/>
      <c r="EKR49" s="1170"/>
      <c r="EKS49" s="290"/>
      <c r="EKT49" s="288"/>
      <c r="EKU49" s="341"/>
      <c r="EKV49" s="342"/>
      <c r="EKW49" s="1171"/>
      <c r="EKX49" s="1168"/>
      <c r="EKY49" s="1169"/>
      <c r="EKZ49" s="1169"/>
      <c r="ELA49" s="1169"/>
      <c r="ELB49" s="1170"/>
      <c r="ELC49" s="290"/>
      <c r="ELD49" s="288"/>
      <c r="ELE49" s="341"/>
      <c r="ELF49" s="342"/>
      <c r="ELG49" s="1171"/>
      <c r="ELH49" s="1168"/>
      <c r="ELI49" s="1169"/>
      <c r="ELJ49" s="1169"/>
      <c r="ELK49" s="1169"/>
      <c r="ELL49" s="1170"/>
      <c r="ELM49" s="290"/>
      <c r="ELN49" s="288"/>
      <c r="ELO49" s="341"/>
      <c r="ELP49" s="342"/>
      <c r="ELQ49" s="1171"/>
      <c r="ELR49" s="1168"/>
      <c r="ELS49" s="1169"/>
      <c r="ELT49" s="1169"/>
      <c r="ELU49" s="1169"/>
      <c r="ELV49" s="1170"/>
      <c r="ELW49" s="290"/>
      <c r="ELX49" s="288"/>
      <c r="ELY49" s="341"/>
      <c r="ELZ49" s="342"/>
      <c r="EMA49" s="1171"/>
      <c r="EMB49" s="1168"/>
      <c r="EMC49" s="1169"/>
      <c r="EMD49" s="1169"/>
      <c r="EME49" s="1169"/>
      <c r="EMF49" s="1170"/>
      <c r="EMG49" s="290"/>
      <c r="EMH49" s="288"/>
      <c r="EMI49" s="341"/>
      <c r="EMJ49" s="342"/>
      <c r="EMK49" s="1171"/>
      <c r="EML49" s="1168"/>
      <c r="EMM49" s="1169"/>
      <c r="EMN49" s="1169"/>
      <c r="EMO49" s="1169"/>
      <c r="EMP49" s="1170"/>
      <c r="EMQ49" s="290"/>
      <c r="EMR49" s="288"/>
      <c r="EMS49" s="341"/>
      <c r="EMT49" s="342"/>
      <c r="EMU49" s="1171"/>
      <c r="EMV49" s="1168"/>
      <c r="EMW49" s="1169"/>
      <c r="EMX49" s="1169"/>
      <c r="EMY49" s="1169"/>
      <c r="EMZ49" s="1170"/>
      <c r="ENA49" s="290"/>
      <c r="ENB49" s="288"/>
      <c r="ENC49" s="341"/>
      <c r="END49" s="342"/>
      <c r="ENE49" s="1171"/>
      <c r="ENF49" s="1168"/>
      <c r="ENG49" s="1169"/>
      <c r="ENH49" s="1169"/>
      <c r="ENI49" s="1169"/>
      <c r="ENJ49" s="1170"/>
      <c r="ENK49" s="290"/>
      <c r="ENL49" s="288"/>
      <c r="ENM49" s="341"/>
      <c r="ENN49" s="342"/>
      <c r="ENO49" s="1171"/>
      <c r="ENP49" s="1168"/>
      <c r="ENQ49" s="1169"/>
      <c r="ENR49" s="1169"/>
      <c r="ENS49" s="1169"/>
      <c r="ENT49" s="1170"/>
      <c r="ENU49" s="290"/>
      <c r="ENV49" s="288"/>
      <c r="ENW49" s="341"/>
      <c r="ENX49" s="342"/>
      <c r="ENY49" s="1171"/>
      <c r="ENZ49" s="1168"/>
      <c r="EOA49" s="1169"/>
      <c r="EOB49" s="1169"/>
      <c r="EOC49" s="1169"/>
      <c r="EOD49" s="1170"/>
      <c r="EOE49" s="290"/>
      <c r="EOF49" s="288"/>
      <c r="EOG49" s="341"/>
      <c r="EOH49" s="342"/>
      <c r="EOI49" s="1171"/>
      <c r="EOJ49" s="1168"/>
      <c r="EOK49" s="1169"/>
      <c r="EOL49" s="1169"/>
      <c r="EOM49" s="1169"/>
      <c r="EON49" s="1170"/>
      <c r="EOO49" s="290"/>
      <c r="EOP49" s="288"/>
      <c r="EOQ49" s="341"/>
      <c r="EOR49" s="342"/>
      <c r="EOS49" s="1171"/>
      <c r="EOT49" s="1168"/>
      <c r="EOU49" s="1169"/>
      <c r="EOV49" s="1169"/>
      <c r="EOW49" s="1169"/>
      <c r="EOX49" s="1170"/>
      <c r="EOY49" s="290"/>
      <c r="EOZ49" s="288"/>
      <c r="EPA49" s="341"/>
      <c r="EPB49" s="342"/>
      <c r="EPC49" s="1171"/>
      <c r="EPD49" s="1168"/>
      <c r="EPE49" s="1169"/>
      <c r="EPF49" s="1169"/>
      <c r="EPG49" s="1169"/>
      <c r="EPH49" s="1170"/>
      <c r="EPI49" s="290"/>
      <c r="EPJ49" s="288"/>
      <c r="EPK49" s="341"/>
      <c r="EPL49" s="342"/>
      <c r="EPM49" s="1171"/>
      <c r="EPN49" s="1168"/>
      <c r="EPO49" s="1169"/>
      <c r="EPP49" s="1169"/>
      <c r="EPQ49" s="1169"/>
      <c r="EPR49" s="1170"/>
      <c r="EPS49" s="290"/>
      <c r="EPT49" s="288"/>
      <c r="EPU49" s="341"/>
      <c r="EPV49" s="342"/>
      <c r="EPW49" s="1171"/>
      <c r="EPX49" s="1168"/>
      <c r="EPY49" s="1169"/>
      <c r="EPZ49" s="1169"/>
      <c r="EQA49" s="1169"/>
      <c r="EQB49" s="1170"/>
      <c r="EQC49" s="290"/>
      <c r="EQD49" s="288"/>
      <c r="EQE49" s="341"/>
      <c r="EQF49" s="342"/>
      <c r="EQG49" s="1171"/>
      <c r="EQH49" s="1168"/>
      <c r="EQI49" s="1169"/>
      <c r="EQJ49" s="1169"/>
      <c r="EQK49" s="1169"/>
      <c r="EQL49" s="1170"/>
      <c r="EQM49" s="290"/>
      <c r="EQN49" s="288"/>
      <c r="EQO49" s="341"/>
      <c r="EQP49" s="342"/>
      <c r="EQQ49" s="1171"/>
      <c r="EQR49" s="1168"/>
      <c r="EQS49" s="1169"/>
      <c r="EQT49" s="1169"/>
      <c r="EQU49" s="1169"/>
      <c r="EQV49" s="1170"/>
      <c r="EQW49" s="290"/>
      <c r="EQX49" s="288"/>
      <c r="EQY49" s="341"/>
      <c r="EQZ49" s="342"/>
      <c r="ERA49" s="1171"/>
      <c r="ERB49" s="1168"/>
      <c r="ERC49" s="1169"/>
      <c r="ERD49" s="1169"/>
      <c r="ERE49" s="1169"/>
      <c r="ERF49" s="1170"/>
      <c r="ERG49" s="290"/>
      <c r="ERH49" s="288"/>
      <c r="ERI49" s="341"/>
      <c r="ERJ49" s="342"/>
      <c r="ERK49" s="1171"/>
      <c r="ERL49" s="1168"/>
      <c r="ERM49" s="1169"/>
      <c r="ERN49" s="1169"/>
      <c r="ERO49" s="1169"/>
      <c r="ERP49" s="1170"/>
      <c r="ERQ49" s="290"/>
      <c r="ERR49" s="288"/>
      <c r="ERS49" s="341"/>
      <c r="ERT49" s="342"/>
      <c r="ERU49" s="1171"/>
      <c r="ERV49" s="1168"/>
      <c r="ERW49" s="1169"/>
      <c r="ERX49" s="1169"/>
      <c r="ERY49" s="1169"/>
      <c r="ERZ49" s="1170"/>
      <c r="ESA49" s="290"/>
      <c r="ESB49" s="288"/>
      <c r="ESC49" s="341"/>
      <c r="ESD49" s="342"/>
      <c r="ESE49" s="1171"/>
      <c r="ESF49" s="1168"/>
      <c r="ESG49" s="1169"/>
      <c r="ESH49" s="1169"/>
      <c r="ESI49" s="1169"/>
      <c r="ESJ49" s="1170"/>
      <c r="ESK49" s="290"/>
      <c r="ESL49" s="288"/>
      <c r="ESM49" s="341"/>
      <c r="ESN49" s="342"/>
      <c r="ESO49" s="1171"/>
      <c r="ESP49" s="1168"/>
      <c r="ESQ49" s="1169"/>
      <c r="ESR49" s="1169"/>
      <c r="ESS49" s="1169"/>
      <c r="EST49" s="1170"/>
      <c r="ESU49" s="290"/>
      <c r="ESV49" s="288"/>
      <c r="ESW49" s="341"/>
      <c r="ESX49" s="342"/>
      <c r="ESY49" s="1171"/>
      <c r="ESZ49" s="1168"/>
      <c r="ETA49" s="1169"/>
      <c r="ETB49" s="1169"/>
      <c r="ETC49" s="1169"/>
      <c r="ETD49" s="1170"/>
      <c r="ETE49" s="290"/>
      <c r="ETF49" s="288"/>
      <c r="ETG49" s="341"/>
      <c r="ETH49" s="342"/>
      <c r="ETI49" s="1171"/>
      <c r="ETJ49" s="1168"/>
      <c r="ETK49" s="1169"/>
      <c r="ETL49" s="1169"/>
      <c r="ETM49" s="1169"/>
      <c r="ETN49" s="1170"/>
      <c r="ETO49" s="290"/>
      <c r="ETP49" s="288"/>
      <c r="ETQ49" s="341"/>
      <c r="ETR49" s="342"/>
      <c r="ETS49" s="1171"/>
      <c r="ETT49" s="1168"/>
      <c r="ETU49" s="1169"/>
      <c r="ETV49" s="1169"/>
      <c r="ETW49" s="1169"/>
      <c r="ETX49" s="1170"/>
      <c r="ETY49" s="290"/>
      <c r="ETZ49" s="288"/>
      <c r="EUA49" s="341"/>
      <c r="EUB49" s="342"/>
      <c r="EUC49" s="1171"/>
      <c r="EUD49" s="1168"/>
      <c r="EUE49" s="1169"/>
      <c r="EUF49" s="1169"/>
      <c r="EUG49" s="1169"/>
      <c r="EUH49" s="1170"/>
      <c r="EUI49" s="290"/>
      <c r="EUJ49" s="288"/>
      <c r="EUK49" s="341"/>
      <c r="EUL49" s="342"/>
      <c r="EUM49" s="1171"/>
      <c r="EUN49" s="1168"/>
      <c r="EUO49" s="1169"/>
      <c r="EUP49" s="1169"/>
      <c r="EUQ49" s="1169"/>
      <c r="EUR49" s="1170"/>
      <c r="EUS49" s="290"/>
      <c r="EUT49" s="288"/>
      <c r="EUU49" s="341"/>
      <c r="EUV49" s="342"/>
      <c r="EUW49" s="1171"/>
      <c r="EUX49" s="1168"/>
      <c r="EUY49" s="1169"/>
      <c r="EUZ49" s="1169"/>
      <c r="EVA49" s="1169"/>
      <c r="EVB49" s="1170"/>
      <c r="EVC49" s="290"/>
      <c r="EVD49" s="288"/>
      <c r="EVE49" s="341"/>
      <c r="EVF49" s="342"/>
      <c r="EVG49" s="1171"/>
      <c r="EVH49" s="1168"/>
      <c r="EVI49" s="1169"/>
      <c r="EVJ49" s="1169"/>
      <c r="EVK49" s="1169"/>
      <c r="EVL49" s="1170"/>
      <c r="EVM49" s="290"/>
      <c r="EVN49" s="288"/>
      <c r="EVO49" s="341"/>
      <c r="EVP49" s="342"/>
      <c r="EVQ49" s="1171"/>
      <c r="EVR49" s="1168"/>
      <c r="EVS49" s="1169"/>
      <c r="EVT49" s="1169"/>
      <c r="EVU49" s="1169"/>
      <c r="EVV49" s="1170"/>
      <c r="EVW49" s="290"/>
      <c r="EVX49" s="288"/>
      <c r="EVY49" s="341"/>
      <c r="EVZ49" s="342"/>
      <c r="EWA49" s="1171"/>
      <c r="EWB49" s="1168"/>
      <c r="EWC49" s="1169"/>
      <c r="EWD49" s="1169"/>
      <c r="EWE49" s="1169"/>
      <c r="EWF49" s="1170"/>
      <c r="EWG49" s="290"/>
      <c r="EWH49" s="288"/>
      <c r="EWI49" s="341"/>
      <c r="EWJ49" s="342"/>
      <c r="EWK49" s="1171"/>
      <c r="EWL49" s="1168"/>
      <c r="EWM49" s="1169"/>
      <c r="EWN49" s="1169"/>
      <c r="EWO49" s="1169"/>
      <c r="EWP49" s="1170"/>
      <c r="EWQ49" s="290"/>
      <c r="EWR49" s="288"/>
      <c r="EWS49" s="341"/>
      <c r="EWT49" s="342"/>
      <c r="EWU49" s="1171"/>
      <c r="EWV49" s="1168"/>
      <c r="EWW49" s="1169"/>
      <c r="EWX49" s="1169"/>
      <c r="EWY49" s="1169"/>
      <c r="EWZ49" s="1170"/>
      <c r="EXA49" s="290"/>
      <c r="EXB49" s="288"/>
      <c r="EXC49" s="341"/>
      <c r="EXD49" s="342"/>
      <c r="EXE49" s="1171"/>
      <c r="EXF49" s="1168"/>
      <c r="EXG49" s="1169"/>
      <c r="EXH49" s="1169"/>
      <c r="EXI49" s="1169"/>
      <c r="EXJ49" s="1170"/>
      <c r="EXK49" s="290"/>
      <c r="EXL49" s="288"/>
      <c r="EXM49" s="341"/>
      <c r="EXN49" s="342"/>
      <c r="EXO49" s="1171"/>
      <c r="EXP49" s="1168"/>
      <c r="EXQ49" s="1169"/>
      <c r="EXR49" s="1169"/>
      <c r="EXS49" s="1169"/>
      <c r="EXT49" s="1170"/>
      <c r="EXU49" s="290"/>
      <c r="EXV49" s="288"/>
      <c r="EXW49" s="341"/>
      <c r="EXX49" s="342"/>
      <c r="EXY49" s="1171"/>
      <c r="EXZ49" s="1168"/>
      <c r="EYA49" s="1169"/>
      <c r="EYB49" s="1169"/>
      <c r="EYC49" s="1169"/>
      <c r="EYD49" s="1170"/>
      <c r="EYE49" s="290"/>
      <c r="EYF49" s="288"/>
      <c r="EYG49" s="341"/>
      <c r="EYH49" s="342"/>
      <c r="EYI49" s="1171"/>
      <c r="EYJ49" s="1168"/>
      <c r="EYK49" s="1169"/>
      <c r="EYL49" s="1169"/>
      <c r="EYM49" s="1169"/>
      <c r="EYN49" s="1170"/>
      <c r="EYO49" s="290"/>
      <c r="EYP49" s="288"/>
      <c r="EYQ49" s="341"/>
      <c r="EYR49" s="342"/>
      <c r="EYS49" s="1171"/>
      <c r="EYT49" s="1168"/>
      <c r="EYU49" s="1169"/>
      <c r="EYV49" s="1169"/>
      <c r="EYW49" s="1169"/>
      <c r="EYX49" s="1170"/>
      <c r="EYY49" s="290"/>
      <c r="EYZ49" s="288"/>
      <c r="EZA49" s="341"/>
      <c r="EZB49" s="342"/>
      <c r="EZC49" s="1171"/>
      <c r="EZD49" s="1168"/>
      <c r="EZE49" s="1169"/>
      <c r="EZF49" s="1169"/>
      <c r="EZG49" s="1169"/>
      <c r="EZH49" s="1170"/>
      <c r="EZI49" s="290"/>
      <c r="EZJ49" s="288"/>
      <c r="EZK49" s="341"/>
      <c r="EZL49" s="342"/>
      <c r="EZM49" s="1171"/>
      <c r="EZN49" s="1168"/>
      <c r="EZO49" s="1169"/>
      <c r="EZP49" s="1169"/>
      <c r="EZQ49" s="1169"/>
      <c r="EZR49" s="1170"/>
      <c r="EZS49" s="290"/>
      <c r="EZT49" s="288"/>
      <c r="EZU49" s="341"/>
      <c r="EZV49" s="342"/>
      <c r="EZW49" s="1171"/>
      <c r="EZX49" s="1168"/>
      <c r="EZY49" s="1169"/>
      <c r="EZZ49" s="1169"/>
      <c r="FAA49" s="1169"/>
      <c r="FAB49" s="1170"/>
      <c r="FAC49" s="290"/>
      <c r="FAD49" s="288"/>
      <c r="FAE49" s="341"/>
      <c r="FAF49" s="342"/>
      <c r="FAG49" s="1171"/>
      <c r="FAH49" s="1168"/>
      <c r="FAI49" s="1169"/>
      <c r="FAJ49" s="1169"/>
      <c r="FAK49" s="1169"/>
      <c r="FAL49" s="1170"/>
      <c r="FAM49" s="290"/>
      <c r="FAN49" s="288"/>
      <c r="FAO49" s="341"/>
      <c r="FAP49" s="342"/>
      <c r="FAQ49" s="1171"/>
      <c r="FAR49" s="1168"/>
      <c r="FAS49" s="1169"/>
      <c r="FAT49" s="1169"/>
      <c r="FAU49" s="1169"/>
      <c r="FAV49" s="1170"/>
      <c r="FAW49" s="290"/>
      <c r="FAX49" s="288"/>
      <c r="FAY49" s="341"/>
      <c r="FAZ49" s="342"/>
      <c r="FBA49" s="1171"/>
      <c r="FBB49" s="1168"/>
      <c r="FBC49" s="1169"/>
      <c r="FBD49" s="1169"/>
      <c r="FBE49" s="1169"/>
      <c r="FBF49" s="1170"/>
      <c r="FBG49" s="290"/>
      <c r="FBH49" s="288"/>
      <c r="FBI49" s="341"/>
      <c r="FBJ49" s="342"/>
      <c r="FBK49" s="1171"/>
      <c r="FBL49" s="1168"/>
      <c r="FBM49" s="1169"/>
      <c r="FBN49" s="1169"/>
      <c r="FBO49" s="1169"/>
      <c r="FBP49" s="1170"/>
      <c r="FBQ49" s="290"/>
      <c r="FBR49" s="288"/>
      <c r="FBS49" s="341"/>
      <c r="FBT49" s="342"/>
      <c r="FBU49" s="1171"/>
      <c r="FBV49" s="1168"/>
      <c r="FBW49" s="1169"/>
      <c r="FBX49" s="1169"/>
      <c r="FBY49" s="1169"/>
      <c r="FBZ49" s="1170"/>
      <c r="FCA49" s="290"/>
      <c r="FCB49" s="288"/>
      <c r="FCC49" s="341"/>
      <c r="FCD49" s="342"/>
      <c r="FCE49" s="1171"/>
      <c r="FCF49" s="1168"/>
      <c r="FCG49" s="1169"/>
      <c r="FCH49" s="1169"/>
      <c r="FCI49" s="1169"/>
      <c r="FCJ49" s="1170"/>
      <c r="FCK49" s="290"/>
      <c r="FCL49" s="288"/>
      <c r="FCM49" s="341"/>
      <c r="FCN49" s="342"/>
      <c r="FCO49" s="1171"/>
      <c r="FCP49" s="1168"/>
      <c r="FCQ49" s="1169"/>
      <c r="FCR49" s="1169"/>
      <c r="FCS49" s="1169"/>
      <c r="FCT49" s="1170"/>
      <c r="FCU49" s="290"/>
      <c r="FCV49" s="288"/>
      <c r="FCW49" s="341"/>
      <c r="FCX49" s="342"/>
      <c r="FCY49" s="1171"/>
      <c r="FCZ49" s="1168"/>
      <c r="FDA49" s="1169"/>
      <c r="FDB49" s="1169"/>
      <c r="FDC49" s="1169"/>
      <c r="FDD49" s="1170"/>
      <c r="FDE49" s="290"/>
      <c r="FDF49" s="288"/>
      <c r="FDG49" s="341"/>
      <c r="FDH49" s="342"/>
      <c r="FDI49" s="1171"/>
      <c r="FDJ49" s="1168"/>
      <c r="FDK49" s="1169"/>
      <c r="FDL49" s="1169"/>
      <c r="FDM49" s="1169"/>
      <c r="FDN49" s="1170"/>
      <c r="FDO49" s="290"/>
      <c r="FDP49" s="288"/>
      <c r="FDQ49" s="341"/>
      <c r="FDR49" s="342"/>
      <c r="FDS49" s="1171"/>
      <c r="FDT49" s="1168"/>
      <c r="FDU49" s="1169"/>
      <c r="FDV49" s="1169"/>
      <c r="FDW49" s="1169"/>
      <c r="FDX49" s="1170"/>
      <c r="FDY49" s="290"/>
      <c r="FDZ49" s="288"/>
      <c r="FEA49" s="341"/>
      <c r="FEB49" s="342"/>
      <c r="FEC49" s="1171"/>
      <c r="FED49" s="1168"/>
      <c r="FEE49" s="1169"/>
      <c r="FEF49" s="1169"/>
      <c r="FEG49" s="1169"/>
      <c r="FEH49" s="1170"/>
      <c r="FEI49" s="290"/>
      <c r="FEJ49" s="288"/>
      <c r="FEK49" s="341"/>
      <c r="FEL49" s="342"/>
      <c r="FEM49" s="1171"/>
      <c r="FEN49" s="1168"/>
      <c r="FEO49" s="1169"/>
      <c r="FEP49" s="1169"/>
      <c r="FEQ49" s="1169"/>
      <c r="FER49" s="1170"/>
      <c r="FES49" s="290"/>
      <c r="FET49" s="288"/>
      <c r="FEU49" s="341"/>
      <c r="FEV49" s="342"/>
      <c r="FEW49" s="1171"/>
      <c r="FEX49" s="1168"/>
      <c r="FEY49" s="1169"/>
      <c r="FEZ49" s="1169"/>
      <c r="FFA49" s="1169"/>
      <c r="FFB49" s="1170"/>
      <c r="FFC49" s="290"/>
      <c r="FFD49" s="288"/>
      <c r="FFE49" s="341"/>
      <c r="FFF49" s="342"/>
      <c r="FFG49" s="1171"/>
      <c r="FFH49" s="1168"/>
      <c r="FFI49" s="1169"/>
      <c r="FFJ49" s="1169"/>
      <c r="FFK49" s="1169"/>
      <c r="FFL49" s="1170"/>
      <c r="FFM49" s="290"/>
      <c r="FFN49" s="288"/>
      <c r="FFO49" s="341"/>
      <c r="FFP49" s="342"/>
      <c r="FFQ49" s="1171"/>
      <c r="FFR49" s="1168"/>
      <c r="FFS49" s="1169"/>
      <c r="FFT49" s="1169"/>
      <c r="FFU49" s="1169"/>
      <c r="FFV49" s="1170"/>
      <c r="FFW49" s="290"/>
      <c r="FFX49" s="288"/>
      <c r="FFY49" s="341"/>
      <c r="FFZ49" s="342"/>
      <c r="FGA49" s="1171"/>
      <c r="FGB49" s="1168"/>
      <c r="FGC49" s="1169"/>
      <c r="FGD49" s="1169"/>
      <c r="FGE49" s="1169"/>
      <c r="FGF49" s="1170"/>
      <c r="FGG49" s="290"/>
      <c r="FGH49" s="288"/>
      <c r="FGI49" s="341"/>
      <c r="FGJ49" s="342"/>
      <c r="FGK49" s="1171"/>
      <c r="FGL49" s="1168"/>
      <c r="FGM49" s="1169"/>
      <c r="FGN49" s="1169"/>
      <c r="FGO49" s="1169"/>
      <c r="FGP49" s="1170"/>
      <c r="FGQ49" s="290"/>
      <c r="FGR49" s="288"/>
      <c r="FGS49" s="341"/>
      <c r="FGT49" s="342"/>
      <c r="FGU49" s="1171"/>
      <c r="FGV49" s="1168"/>
      <c r="FGW49" s="1169"/>
      <c r="FGX49" s="1169"/>
      <c r="FGY49" s="1169"/>
      <c r="FGZ49" s="1170"/>
      <c r="FHA49" s="290"/>
      <c r="FHB49" s="288"/>
      <c r="FHC49" s="341"/>
      <c r="FHD49" s="342"/>
      <c r="FHE49" s="1171"/>
      <c r="FHF49" s="1168"/>
      <c r="FHG49" s="1169"/>
      <c r="FHH49" s="1169"/>
      <c r="FHI49" s="1169"/>
      <c r="FHJ49" s="1170"/>
      <c r="FHK49" s="290"/>
      <c r="FHL49" s="288"/>
      <c r="FHM49" s="341"/>
      <c r="FHN49" s="342"/>
      <c r="FHO49" s="1171"/>
      <c r="FHP49" s="1168"/>
      <c r="FHQ49" s="1169"/>
      <c r="FHR49" s="1169"/>
      <c r="FHS49" s="1169"/>
      <c r="FHT49" s="1170"/>
      <c r="FHU49" s="290"/>
      <c r="FHV49" s="288"/>
      <c r="FHW49" s="341"/>
      <c r="FHX49" s="342"/>
      <c r="FHY49" s="1171"/>
      <c r="FHZ49" s="1168"/>
      <c r="FIA49" s="1169"/>
      <c r="FIB49" s="1169"/>
      <c r="FIC49" s="1169"/>
      <c r="FID49" s="1170"/>
      <c r="FIE49" s="290"/>
      <c r="FIF49" s="288"/>
      <c r="FIG49" s="341"/>
      <c r="FIH49" s="342"/>
      <c r="FII49" s="1171"/>
      <c r="FIJ49" s="1168"/>
      <c r="FIK49" s="1169"/>
      <c r="FIL49" s="1169"/>
      <c r="FIM49" s="1169"/>
      <c r="FIN49" s="1170"/>
      <c r="FIO49" s="290"/>
      <c r="FIP49" s="288"/>
      <c r="FIQ49" s="341"/>
      <c r="FIR49" s="342"/>
      <c r="FIS49" s="1171"/>
      <c r="FIT49" s="1168"/>
      <c r="FIU49" s="1169"/>
      <c r="FIV49" s="1169"/>
      <c r="FIW49" s="1169"/>
      <c r="FIX49" s="1170"/>
      <c r="FIY49" s="290"/>
      <c r="FIZ49" s="288"/>
      <c r="FJA49" s="341"/>
      <c r="FJB49" s="342"/>
      <c r="FJC49" s="1171"/>
      <c r="FJD49" s="1168"/>
      <c r="FJE49" s="1169"/>
      <c r="FJF49" s="1169"/>
      <c r="FJG49" s="1169"/>
      <c r="FJH49" s="1170"/>
      <c r="FJI49" s="290"/>
      <c r="FJJ49" s="288"/>
      <c r="FJK49" s="341"/>
      <c r="FJL49" s="342"/>
      <c r="FJM49" s="1171"/>
      <c r="FJN49" s="1168"/>
      <c r="FJO49" s="1169"/>
      <c r="FJP49" s="1169"/>
      <c r="FJQ49" s="1169"/>
      <c r="FJR49" s="1170"/>
      <c r="FJS49" s="290"/>
      <c r="FJT49" s="288"/>
      <c r="FJU49" s="341"/>
      <c r="FJV49" s="342"/>
      <c r="FJW49" s="1171"/>
      <c r="FJX49" s="1168"/>
      <c r="FJY49" s="1169"/>
      <c r="FJZ49" s="1169"/>
      <c r="FKA49" s="1169"/>
      <c r="FKB49" s="1170"/>
      <c r="FKC49" s="290"/>
      <c r="FKD49" s="288"/>
      <c r="FKE49" s="341"/>
      <c r="FKF49" s="342"/>
      <c r="FKG49" s="1171"/>
      <c r="FKH49" s="1168"/>
      <c r="FKI49" s="1169"/>
      <c r="FKJ49" s="1169"/>
      <c r="FKK49" s="1169"/>
      <c r="FKL49" s="1170"/>
      <c r="FKM49" s="290"/>
      <c r="FKN49" s="288"/>
      <c r="FKO49" s="341"/>
      <c r="FKP49" s="342"/>
      <c r="FKQ49" s="1171"/>
      <c r="FKR49" s="1168"/>
      <c r="FKS49" s="1169"/>
      <c r="FKT49" s="1169"/>
      <c r="FKU49" s="1169"/>
      <c r="FKV49" s="1170"/>
      <c r="FKW49" s="290"/>
      <c r="FKX49" s="288"/>
      <c r="FKY49" s="341"/>
      <c r="FKZ49" s="342"/>
      <c r="FLA49" s="1171"/>
      <c r="FLB49" s="1168"/>
      <c r="FLC49" s="1169"/>
      <c r="FLD49" s="1169"/>
      <c r="FLE49" s="1169"/>
      <c r="FLF49" s="1170"/>
      <c r="FLG49" s="290"/>
      <c r="FLH49" s="288"/>
      <c r="FLI49" s="341"/>
      <c r="FLJ49" s="342"/>
      <c r="FLK49" s="1171"/>
      <c r="FLL49" s="1168"/>
      <c r="FLM49" s="1169"/>
      <c r="FLN49" s="1169"/>
      <c r="FLO49" s="1169"/>
      <c r="FLP49" s="1170"/>
      <c r="FLQ49" s="290"/>
      <c r="FLR49" s="288"/>
      <c r="FLS49" s="341"/>
      <c r="FLT49" s="342"/>
      <c r="FLU49" s="1171"/>
      <c r="FLV49" s="1168"/>
      <c r="FLW49" s="1169"/>
      <c r="FLX49" s="1169"/>
      <c r="FLY49" s="1169"/>
      <c r="FLZ49" s="1170"/>
      <c r="FMA49" s="290"/>
      <c r="FMB49" s="288"/>
      <c r="FMC49" s="341"/>
      <c r="FMD49" s="342"/>
      <c r="FME49" s="1171"/>
      <c r="FMF49" s="1168"/>
      <c r="FMG49" s="1169"/>
      <c r="FMH49" s="1169"/>
      <c r="FMI49" s="1169"/>
      <c r="FMJ49" s="1170"/>
      <c r="FMK49" s="290"/>
      <c r="FML49" s="288"/>
      <c r="FMM49" s="341"/>
      <c r="FMN49" s="342"/>
      <c r="FMO49" s="1171"/>
      <c r="FMP49" s="1168"/>
      <c r="FMQ49" s="1169"/>
      <c r="FMR49" s="1169"/>
      <c r="FMS49" s="1169"/>
      <c r="FMT49" s="1170"/>
      <c r="FMU49" s="290"/>
      <c r="FMV49" s="288"/>
      <c r="FMW49" s="341"/>
      <c r="FMX49" s="342"/>
      <c r="FMY49" s="1171"/>
      <c r="FMZ49" s="1168"/>
      <c r="FNA49" s="1169"/>
      <c r="FNB49" s="1169"/>
      <c r="FNC49" s="1169"/>
      <c r="FND49" s="1170"/>
      <c r="FNE49" s="290"/>
      <c r="FNF49" s="288"/>
      <c r="FNG49" s="341"/>
      <c r="FNH49" s="342"/>
      <c r="FNI49" s="1171"/>
      <c r="FNJ49" s="1168"/>
      <c r="FNK49" s="1169"/>
      <c r="FNL49" s="1169"/>
      <c r="FNM49" s="1169"/>
      <c r="FNN49" s="1170"/>
      <c r="FNO49" s="290"/>
      <c r="FNP49" s="288"/>
      <c r="FNQ49" s="341"/>
      <c r="FNR49" s="342"/>
      <c r="FNS49" s="1171"/>
      <c r="FNT49" s="1168"/>
      <c r="FNU49" s="1169"/>
      <c r="FNV49" s="1169"/>
      <c r="FNW49" s="1169"/>
      <c r="FNX49" s="1170"/>
      <c r="FNY49" s="290"/>
      <c r="FNZ49" s="288"/>
      <c r="FOA49" s="341"/>
      <c r="FOB49" s="342"/>
      <c r="FOC49" s="1171"/>
      <c r="FOD49" s="1168"/>
      <c r="FOE49" s="1169"/>
      <c r="FOF49" s="1169"/>
      <c r="FOG49" s="1169"/>
      <c r="FOH49" s="1170"/>
      <c r="FOI49" s="290"/>
      <c r="FOJ49" s="288"/>
      <c r="FOK49" s="341"/>
      <c r="FOL49" s="342"/>
      <c r="FOM49" s="1171"/>
      <c r="FON49" s="1168"/>
      <c r="FOO49" s="1169"/>
      <c r="FOP49" s="1169"/>
      <c r="FOQ49" s="1169"/>
      <c r="FOR49" s="1170"/>
      <c r="FOS49" s="290"/>
      <c r="FOT49" s="288"/>
      <c r="FOU49" s="341"/>
      <c r="FOV49" s="342"/>
      <c r="FOW49" s="1171"/>
      <c r="FOX49" s="1168"/>
      <c r="FOY49" s="1169"/>
      <c r="FOZ49" s="1169"/>
      <c r="FPA49" s="1169"/>
      <c r="FPB49" s="1170"/>
      <c r="FPC49" s="290"/>
      <c r="FPD49" s="288"/>
      <c r="FPE49" s="341"/>
      <c r="FPF49" s="342"/>
      <c r="FPG49" s="1171"/>
      <c r="FPH49" s="1168"/>
      <c r="FPI49" s="1169"/>
      <c r="FPJ49" s="1169"/>
      <c r="FPK49" s="1169"/>
      <c r="FPL49" s="1170"/>
      <c r="FPM49" s="290"/>
      <c r="FPN49" s="288"/>
      <c r="FPO49" s="341"/>
      <c r="FPP49" s="342"/>
      <c r="FPQ49" s="1171"/>
      <c r="FPR49" s="1168"/>
      <c r="FPS49" s="1169"/>
      <c r="FPT49" s="1169"/>
      <c r="FPU49" s="1169"/>
      <c r="FPV49" s="1170"/>
      <c r="FPW49" s="290"/>
      <c r="FPX49" s="288"/>
      <c r="FPY49" s="341"/>
      <c r="FPZ49" s="342"/>
      <c r="FQA49" s="1171"/>
      <c r="FQB49" s="1168"/>
      <c r="FQC49" s="1169"/>
      <c r="FQD49" s="1169"/>
      <c r="FQE49" s="1169"/>
      <c r="FQF49" s="1170"/>
      <c r="FQG49" s="290"/>
      <c r="FQH49" s="288"/>
      <c r="FQI49" s="341"/>
      <c r="FQJ49" s="342"/>
      <c r="FQK49" s="1171"/>
      <c r="FQL49" s="1168"/>
      <c r="FQM49" s="1169"/>
      <c r="FQN49" s="1169"/>
      <c r="FQO49" s="1169"/>
      <c r="FQP49" s="1170"/>
      <c r="FQQ49" s="290"/>
      <c r="FQR49" s="288"/>
      <c r="FQS49" s="341"/>
      <c r="FQT49" s="342"/>
      <c r="FQU49" s="1171"/>
      <c r="FQV49" s="1168"/>
      <c r="FQW49" s="1169"/>
      <c r="FQX49" s="1169"/>
      <c r="FQY49" s="1169"/>
      <c r="FQZ49" s="1170"/>
      <c r="FRA49" s="290"/>
      <c r="FRB49" s="288"/>
      <c r="FRC49" s="341"/>
      <c r="FRD49" s="342"/>
      <c r="FRE49" s="1171"/>
      <c r="FRF49" s="1168"/>
      <c r="FRG49" s="1169"/>
      <c r="FRH49" s="1169"/>
      <c r="FRI49" s="1169"/>
      <c r="FRJ49" s="1170"/>
      <c r="FRK49" s="290"/>
      <c r="FRL49" s="288"/>
      <c r="FRM49" s="341"/>
      <c r="FRN49" s="342"/>
      <c r="FRO49" s="1171"/>
      <c r="FRP49" s="1168"/>
      <c r="FRQ49" s="1169"/>
      <c r="FRR49" s="1169"/>
      <c r="FRS49" s="1169"/>
      <c r="FRT49" s="1170"/>
      <c r="FRU49" s="290"/>
      <c r="FRV49" s="288"/>
      <c r="FRW49" s="341"/>
      <c r="FRX49" s="342"/>
      <c r="FRY49" s="1171"/>
      <c r="FRZ49" s="1168"/>
      <c r="FSA49" s="1169"/>
      <c r="FSB49" s="1169"/>
      <c r="FSC49" s="1169"/>
      <c r="FSD49" s="1170"/>
      <c r="FSE49" s="290"/>
      <c r="FSF49" s="288"/>
      <c r="FSG49" s="341"/>
      <c r="FSH49" s="342"/>
      <c r="FSI49" s="1171"/>
      <c r="FSJ49" s="1168"/>
      <c r="FSK49" s="1169"/>
      <c r="FSL49" s="1169"/>
      <c r="FSM49" s="1169"/>
      <c r="FSN49" s="1170"/>
      <c r="FSO49" s="290"/>
      <c r="FSP49" s="288"/>
      <c r="FSQ49" s="341"/>
      <c r="FSR49" s="342"/>
      <c r="FSS49" s="1171"/>
      <c r="FST49" s="1168"/>
      <c r="FSU49" s="1169"/>
      <c r="FSV49" s="1169"/>
      <c r="FSW49" s="1169"/>
      <c r="FSX49" s="1170"/>
      <c r="FSY49" s="290"/>
      <c r="FSZ49" s="288"/>
      <c r="FTA49" s="341"/>
      <c r="FTB49" s="342"/>
      <c r="FTC49" s="1171"/>
      <c r="FTD49" s="1168"/>
      <c r="FTE49" s="1169"/>
      <c r="FTF49" s="1169"/>
      <c r="FTG49" s="1169"/>
      <c r="FTH49" s="1170"/>
      <c r="FTI49" s="290"/>
      <c r="FTJ49" s="288"/>
      <c r="FTK49" s="341"/>
      <c r="FTL49" s="342"/>
      <c r="FTM49" s="1171"/>
      <c r="FTN49" s="1168"/>
      <c r="FTO49" s="1169"/>
      <c r="FTP49" s="1169"/>
      <c r="FTQ49" s="1169"/>
      <c r="FTR49" s="1170"/>
      <c r="FTS49" s="290"/>
      <c r="FTT49" s="288"/>
      <c r="FTU49" s="341"/>
      <c r="FTV49" s="342"/>
      <c r="FTW49" s="1171"/>
      <c r="FTX49" s="1168"/>
      <c r="FTY49" s="1169"/>
      <c r="FTZ49" s="1169"/>
      <c r="FUA49" s="1169"/>
      <c r="FUB49" s="1170"/>
      <c r="FUC49" s="290"/>
      <c r="FUD49" s="288"/>
      <c r="FUE49" s="341"/>
      <c r="FUF49" s="342"/>
      <c r="FUG49" s="1171"/>
      <c r="FUH49" s="1168"/>
      <c r="FUI49" s="1169"/>
      <c r="FUJ49" s="1169"/>
      <c r="FUK49" s="1169"/>
      <c r="FUL49" s="1170"/>
      <c r="FUM49" s="290"/>
      <c r="FUN49" s="288"/>
      <c r="FUO49" s="341"/>
      <c r="FUP49" s="342"/>
      <c r="FUQ49" s="1171"/>
      <c r="FUR49" s="1168"/>
      <c r="FUS49" s="1169"/>
      <c r="FUT49" s="1169"/>
      <c r="FUU49" s="1169"/>
      <c r="FUV49" s="1170"/>
      <c r="FUW49" s="290"/>
      <c r="FUX49" s="288"/>
      <c r="FUY49" s="341"/>
      <c r="FUZ49" s="342"/>
      <c r="FVA49" s="1171"/>
      <c r="FVB49" s="1168"/>
      <c r="FVC49" s="1169"/>
      <c r="FVD49" s="1169"/>
      <c r="FVE49" s="1169"/>
      <c r="FVF49" s="1170"/>
      <c r="FVG49" s="290"/>
      <c r="FVH49" s="288"/>
      <c r="FVI49" s="341"/>
      <c r="FVJ49" s="342"/>
      <c r="FVK49" s="1171"/>
      <c r="FVL49" s="1168"/>
      <c r="FVM49" s="1169"/>
      <c r="FVN49" s="1169"/>
      <c r="FVO49" s="1169"/>
      <c r="FVP49" s="1170"/>
      <c r="FVQ49" s="290"/>
      <c r="FVR49" s="288"/>
      <c r="FVS49" s="341"/>
      <c r="FVT49" s="342"/>
      <c r="FVU49" s="1171"/>
      <c r="FVV49" s="1168"/>
      <c r="FVW49" s="1169"/>
      <c r="FVX49" s="1169"/>
      <c r="FVY49" s="1169"/>
      <c r="FVZ49" s="1170"/>
      <c r="FWA49" s="290"/>
      <c r="FWB49" s="288"/>
      <c r="FWC49" s="341"/>
      <c r="FWD49" s="342"/>
      <c r="FWE49" s="1171"/>
      <c r="FWF49" s="1168"/>
      <c r="FWG49" s="1169"/>
      <c r="FWH49" s="1169"/>
      <c r="FWI49" s="1169"/>
      <c r="FWJ49" s="1170"/>
      <c r="FWK49" s="290"/>
      <c r="FWL49" s="288"/>
      <c r="FWM49" s="341"/>
      <c r="FWN49" s="342"/>
      <c r="FWO49" s="1171"/>
      <c r="FWP49" s="1168"/>
      <c r="FWQ49" s="1169"/>
      <c r="FWR49" s="1169"/>
      <c r="FWS49" s="1169"/>
      <c r="FWT49" s="1170"/>
      <c r="FWU49" s="290"/>
      <c r="FWV49" s="288"/>
      <c r="FWW49" s="341"/>
      <c r="FWX49" s="342"/>
      <c r="FWY49" s="1171"/>
      <c r="FWZ49" s="1168"/>
      <c r="FXA49" s="1169"/>
      <c r="FXB49" s="1169"/>
      <c r="FXC49" s="1169"/>
      <c r="FXD49" s="1170"/>
      <c r="FXE49" s="290"/>
      <c r="FXF49" s="288"/>
      <c r="FXG49" s="341"/>
      <c r="FXH49" s="342"/>
      <c r="FXI49" s="1171"/>
      <c r="FXJ49" s="1168"/>
      <c r="FXK49" s="1169"/>
      <c r="FXL49" s="1169"/>
      <c r="FXM49" s="1169"/>
      <c r="FXN49" s="1170"/>
      <c r="FXO49" s="290"/>
      <c r="FXP49" s="288"/>
      <c r="FXQ49" s="341"/>
      <c r="FXR49" s="342"/>
      <c r="FXS49" s="1171"/>
      <c r="FXT49" s="1168"/>
      <c r="FXU49" s="1169"/>
      <c r="FXV49" s="1169"/>
      <c r="FXW49" s="1169"/>
      <c r="FXX49" s="1170"/>
      <c r="FXY49" s="290"/>
      <c r="FXZ49" s="288"/>
      <c r="FYA49" s="341"/>
      <c r="FYB49" s="342"/>
      <c r="FYC49" s="1171"/>
      <c r="FYD49" s="1168"/>
      <c r="FYE49" s="1169"/>
      <c r="FYF49" s="1169"/>
      <c r="FYG49" s="1169"/>
      <c r="FYH49" s="1170"/>
      <c r="FYI49" s="290"/>
      <c r="FYJ49" s="288"/>
      <c r="FYK49" s="341"/>
      <c r="FYL49" s="342"/>
      <c r="FYM49" s="1171"/>
      <c r="FYN49" s="1168"/>
      <c r="FYO49" s="1169"/>
      <c r="FYP49" s="1169"/>
      <c r="FYQ49" s="1169"/>
      <c r="FYR49" s="1170"/>
      <c r="FYS49" s="290"/>
      <c r="FYT49" s="288"/>
      <c r="FYU49" s="341"/>
      <c r="FYV49" s="342"/>
      <c r="FYW49" s="1171"/>
      <c r="FYX49" s="1168"/>
      <c r="FYY49" s="1169"/>
      <c r="FYZ49" s="1169"/>
      <c r="FZA49" s="1169"/>
      <c r="FZB49" s="1170"/>
      <c r="FZC49" s="290"/>
      <c r="FZD49" s="288"/>
      <c r="FZE49" s="341"/>
      <c r="FZF49" s="342"/>
      <c r="FZG49" s="1171"/>
      <c r="FZH49" s="1168"/>
      <c r="FZI49" s="1169"/>
      <c r="FZJ49" s="1169"/>
      <c r="FZK49" s="1169"/>
      <c r="FZL49" s="1170"/>
      <c r="FZM49" s="290"/>
      <c r="FZN49" s="288"/>
      <c r="FZO49" s="341"/>
      <c r="FZP49" s="342"/>
      <c r="FZQ49" s="1171"/>
      <c r="FZR49" s="1168"/>
      <c r="FZS49" s="1169"/>
      <c r="FZT49" s="1169"/>
      <c r="FZU49" s="1169"/>
      <c r="FZV49" s="1170"/>
      <c r="FZW49" s="290"/>
      <c r="FZX49" s="288"/>
      <c r="FZY49" s="341"/>
      <c r="FZZ49" s="342"/>
      <c r="GAA49" s="1171"/>
      <c r="GAB49" s="1168"/>
      <c r="GAC49" s="1169"/>
      <c r="GAD49" s="1169"/>
      <c r="GAE49" s="1169"/>
      <c r="GAF49" s="1170"/>
      <c r="GAG49" s="290"/>
      <c r="GAH49" s="288"/>
      <c r="GAI49" s="341"/>
      <c r="GAJ49" s="342"/>
      <c r="GAK49" s="1171"/>
      <c r="GAL49" s="1168"/>
      <c r="GAM49" s="1169"/>
      <c r="GAN49" s="1169"/>
      <c r="GAO49" s="1169"/>
      <c r="GAP49" s="1170"/>
      <c r="GAQ49" s="290"/>
      <c r="GAR49" s="288"/>
      <c r="GAS49" s="341"/>
      <c r="GAT49" s="342"/>
      <c r="GAU49" s="1171"/>
      <c r="GAV49" s="1168"/>
      <c r="GAW49" s="1169"/>
      <c r="GAX49" s="1169"/>
      <c r="GAY49" s="1169"/>
      <c r="GAZ49" s="1170"/>
      <c r="GBA49" s="290"/>
      <c r="GBB49" s="288"/>
      <c r="GBC49" s="341"/>
      <c r="GBD49" s="342"/>
      <c r="GBE49" s="1171"/>
      <c r="GBF49" s="1168"/>
      <c r="GBG49" s="1169"/>
      <c r="GBH49" s="1169"/>
      <c r="GBI49" s="1169"/>
      <c r="GBJ49" s="1170"/>
      <c r="GBK49" s="290"/>
      <c r="GBL49" s="288"/>
      <c r="GBM49" s="341"/>
      <c r="GBN49" s="342"/>
      <c r="GBO49" s="1171"/>
      <c r="GBP49" s="1168"/>
      <c r="GBQ49" s="1169"/>
      <c r="GBR49" s="1169"/>
      <c r="GBS49" s="1169"/>
      <c r="GBT49" s="1170"/>
      <c r="GBU49" s="290"/>
      <c r="GBV49" s="288"/>
      <c r="GBW49" s="341"/>
      <c r="GBX49" s="342"/>
      <c r="GBY49" s="1171"/>
      <c r="GBZ49" s="1168"/>
      <c r="GCA49" s="1169"/>
      <c r="GCB49" s="1169"/>
      <c r="GCC49" s="1169"/>
      <c r="GCD49" s="1170"/>
      <c r="GCE49" s="290"/>
      <c r="GCF49" s="288"/>
      <c r="GCG49" s="341"/>
      <c r="GCH49" s="342"/>
      <c r="GCI49" s="1171"/>
      <c r="GCJ49" s="1168"/>
      <c r="GCK49" s="1169"/>
      <c r="GCL49" s="1169"/>
      <c r="GCM49" s="1169"/>
      <c r="GCN49" s="1170"/>
      <c r="GCO49" s="290"/>
      <c r="GCP49" s="288"/>
      <c r="GCQ49" s="341"/>
      <c r="GCR49" s="342"/>
      <c r="GCS49" s="1171"/>
      <c r="GCT49" s="1168"/>
      <c r="GCU49" s="1169"/>
      <c r="GCV49" s="1169"/>
      <c r="GCW49" s="1169"/>
      <c r="GCX49" s="1170"/>
      <c r="GCY49" s="290"/>
      <c r="GCZ49" s="288"/>
      <c r="GDA49" s="341"/>
      <c r="GDB49" s="342"/>
      <c r="GDC49" s="1171"/>
      <c r="GDD49" s="1168"/>
      <c r="GDE49" s="1169"/>
      <c r="GDF49" s="1169"/>
      <c r="GDG49" s="1169"/>
      <c r="GDH49" s="1170"/>
      <c r="GDI49" s="290"/>
      <c r="GDJ49" s="288"/>
      <c r="GDK49" s="341"/>
      <c r="GDL49" s="342"/>
      <c r="GDM49" s="1171"/>
      <c r="GDN49" s="1168"/>
      <c r="GDO49" s="1169"/>
      <c r="GDP49" s="1169"/>
      <c r="GDQ49" s="1169"/>
      <c r="GDR49" s="1170"/>
      <c r="GDS49" s="290"/>
      <c r="GDT49" s="288"/>
      <c r="GDU49" s="341"/>
      <c r="GDV49" s="342"/>
      <c r="GDW49" s="1171"/>
      <c r="GDX49" s="1168"/>
      <c r="GDY49" s="1169"/>
      <c r="GDZ49" s="1169"/>
      <c r="GEA49" s="1169"/>
      <c r="GEB49" s="1170"/>
      <c r="GEC49" s="290"/>
      <c r="GED49" s="288"/>
      <c r="GEE49" s="341"/>
      <c r="GEF49" s="342"/>
      <c r="GEG49" s="1171"/>
      <c r="GEH49" s="1168"/>
      <c r="GEI49" s="1169"/>
      <c r="GEJ49" s="1169"/>
      <c r="GEK49" s="1169"/>
      <c r="GEL49" s="1170"/>
      <c r="GEM49" s="290"/>
      <c r="GEN49" s="288"/>
      <c r="GEO49" s="341"/>
      <c r="GEP49" s="342"/>
      <c r="GEQ49" s="1171"/>
      <c r="GER49" s="1168"/>
      <c r="GES49" s="1169"/>
      <c r="GET49" s="1169"/>
      <c r="GEU49" s="1169"/>
      <c r="GEV49" s="1170"/>
      <c r="GEW49" s="290"/>
      <c r="GEX49" s="288"/>
      <c r="GEY49" s="341"/>
      <c r="GEZ49" s="342"/>
      <c r="GFA49" s="1171"/>
      <c r="GFB49" s="1168"/>
      <c r="GFC49" s="1169"/>
      <c r="GFD49" s="1169"/>
      <c r="GFE49" s="1169"/>
      <c r="GFF49" s="1170"/>
      <c r="GFG49" s="290"/>
      <c r="GFH49" s="288"/>
      <c r="GFI49" s="341"/>
      <c r="GFJ49" s="342"/>
      <c r="GFK49" s="1171"/>
      <c r="GFL49" s="1168"/>
      <c r="GFM49" s="1169"/>
      <c r="GFN49" s="1169"/>
      <c r="GFO49" s="1169"/>
      <c r="GFP49" s="1170"/>
      <c r="GFQ49" s="290"/>
      <c r="GFR49" s="288"/>
      <c r="GFS49" s="341"/>
      <c r="GFT49" s="342"/>
      <c r="GFU49" s="1171"/>
      <c r="GFV49" s="1168"/>
      <c r="GFW49" s="1169"/>
      <c r="GFX49" s="1169"/>
      <c r="GFY49" s="1169"/>
      <c r="GFZ49" s="1170"/>
      <c r="GGA49" s="290"/>
      <c r="GGB49" s="288"/>
      <c r="GGC49" s="341"/>
      <c r="GGD49" s="342"/>
      <c r="GGE49" s="1171"/>
      <c r="GGF49" s="1168"/>
      <c r="GGG49" s="1169"/>
      <c r="GGH49" s="1169"/>
      <c r="GGI49" s="1169"/>
      <c r="GGJ49" s="1170"/>
      <c r="GGK49" s="290"/>
      <c r="GGL49" s="288"/>
      <c r="GGM49" s="341"/>
      <c r="GGN49" s="342"/>
      <c r="GGO49" s="1171"/>
      <c r="GGP49" s="1168"/>
      <c r="GGQ49" s="1169"/>
      <c r="GGR49" s="1169"/>
      <c r="GGS49" s="1169"/>
      <c r="GGT49" s="1170"/>
      <c r="GGU49" s="290"/>
      <c r="GGV49" s="288"/>
      <c r="GGW49" s="341"/>
      <c r="GGX49" s="342"/>
      <c r="GGY49" s="1171"/>
      <c r="GGZ49" s="1168"/>
      <c r="GHA49" s="1169"/>
      <c r="GHB49" s="1169"/>
      <c r="GHC49" s="1169"/>
      <c r="GHD49" s="1170"/>
      <c r="GHE49" s="290"/>
      <c r="GHF49" s="288"/>
      <c r="GHG49" s="341"/>
      <c r="GHH49" s="342"/>
      <c r="GHI49" s="1171"/>
      <c r="GHJ49" s="1168"/>
      <c r="GHK49" s="1169"/>
      <c r="GHL49" s="1169"/>
      <c r="GHM49" s="1169"/>
      <c r="GHN49" s="1170"/>
      <c r="GHO49" s="290"/>
      <c r="GHP49" s="288"/>
      <c r="GHQ49" s="341"/>
      <c r="GHR49" s="342"/>
      <c r="GHS49" s="1171"/>
      <c r="GHT49" s="1168"/>
      <c r="GHU49" s="1169"/>
      <c r="GHV49" s="1169"/>
      <c r="GHW49" s="1169"/>
      <c r="GHX49" s="1170"/>
      <c r="GHY49" s="290"/>
      <c r="GHZ49" s="288"/>
      <c r="GIA49" s="341"/>
      <c r="GIB49" s="342"/>
      <c r="GIC49" s="1171"/>
      <c r="GID49" s="1168"/>
      <c r="GIE49" s="1169"/>
      <c r="GIF49" s="1169"/>
      <c r="GIG49" s="1169"/>
      <c r="GIH49" s="1170"/>
      <c r="GII49" s="290"/>
      <c r="GIJ49" s="288"/>
      <c r="GIK49" s="341"/>
      <c r="GIL49" s="342"/>
      <c r="GIM49" s="1171"/>
      <c r="GIN49" s="1168"/>
      <c r="GIO49" s="1169"/>
      <c r="GIP49" s="1169"/>
      <c r="GIQ49" s="1169"/>
      <c r="GIR49" s="1170"/>
      <c r="GIS49" s="290"/>
      <c r="GIT49" s="288"/>
      <c r="GIU49" s="341"/>
      <c r="GIV49" s="342"/>
      <c r="GIW49" s="1171"/>
      <c r="GIX49" s="1168"/>
      <c r="GIY49" s="1169"/>
      <c r="GIZ49" s="1169"/>
      <c r="GJA49" s="1169"/>
      <c r="GJB49" s="1170"/>
      <c r="GJC49" s="290"/>
      <c r="GJD49" s="288"/>
      <c r="GJE49" s="341"/>
      <c r="GJF49" s="342"/>
      <c r="GJG49" s="1171"/>
      <c r="GJH49" s="1168"/>
      <c r="GJI49" s="1169"/>
      <c r="GJJ49" s="1169"/>
      <c r="GJK49" s="1169"/>
      <c r="GJL49" s="1170"/>
      <c r="GJM49" s="290"/>
      <c r="GJN49" s="288"/>
      <c r="GJO49" s="341"/>
      <c r="GJP49" s="342"/>
      <c r="GJQ49" s="1171"/>
      <c r="GJR49" s="1168"/>
      <c r="GJS49" s="1169"/>
      <c r="GJT49" s="1169"/>
      <c r="GJU49" s="1169"/>
      <c r="GJV49" s="1170"/>
      <c r="GJW49" s="290"/>
      <c r="GJX49" s="288"/>
      <c r="GJY49" s="341"/>
      <c r="GJZ49" s="342"/>
      <c r="GKA49" s="1171"/>
      <c r="GKB49" s="1168"/>
      <c r="GKC49" s="1169"/>
      <c r="GKD49" s="1169"/>
      <c r="GKE49" s="1169"/>
      <c r="GKF49" s="1170"/>
      <c r="GKG49" s="290"/>
      <c r="GKH49" s="288"/>
      <c r="GKI49" s="341"/>
      <c r="GKJ49" s="342"/>
      <c r="GKK49" s="1171"/>
      <c r="GKL49" s="1168"/>
      <c r="GKM49" s="1169"/>
      <c r="GKN49" s="1169"/>
      <c r="GKO49" s="1169"/>
      <c r="GKP49" s="1170"/>
      <c r="GKQ49" s="290"/>
      <c r="GKR49" s="288"/>
      <c r="GKS49" s="341"/>
      <c r="GKT49" s="342"/>
      <c r="GKU49" s="1171"/>
      <c r="GKV49" s="1168"/>
      <c r="GKW49" s="1169"/>
      <c r="GKX49" s="1169"/>
      <c r="GKY49" s="1169"/>
      <c r="GKZ49" s="1170"/>
      <c r="GLA49" s="290"/>
      <c r="GLB49" s="288"/>
      <c r="GLC49" s="341"/>
      <c r="GLD49" s="342"/>
      <c r="GLE49" s="1171"/>
      <c r="GLF49" s="1168"/>
      <c r="GLG49" s="1169"/>
      <c r="GLH49" s="1169"/>
      <c r="GLI49" s="1169"/>
      <c r="GLJ49" s="1170"/>
      <c r="GLK49" s="290"/>
      <c r="GLL49" s="288"/>
      <c r="GLM49" s="341"/>
      <c r="GLN49" s="342"/>
      <c r="GLO49" s="1171"/>
      <c r="GLP49" s="1168"/>
      <c r="GLQ49" s="1169"/>
      <c r="GLR49" s="1169"/>
      <c r="GLS49" s="1169"/>
      <c r="GLT49" s="1170"/>
      <c r="GLU49" s="290"/>
      <c r="GLV49" s="288"/>
      <c r="GLW49" s="341"/>
      <c r="GLX49" s="342"/>
      <c r="GLY49" s="1171"/>
      <c r="GLZ49" s="1168"/>
      <c r="GMA49" s="1169"/>
      <c r="GMB49" s="1169"/>
      <c r="GMC49" s="1169"/>
      <c r="GMD49" s="1170"/>
      <c r="GME49" s="290"/>
      <c r="GMF49" s="288"/>
      <c r="GMG49" s="341"/>
      <c r="GMH49" s="342"/>
      <c r="GMI49" s="1171"/>
      <c r="GMJ49" s="1168"/>
      <c r="GMK49" s="1169"/>
      <c r="GML49" s="1169"/>
      <c r="GMM49" s="1169"/>
      <c r="GMN49" s="1170"/>
      <c r="GMO49" s="290"/>
      <c r="GMP49" s="288"/>
      <c r="GMQ49" s="341"/>
      <c r="GMR49" s="342"/>
      <c r="GMS49" s="1171"/>
      <c r="GMT49" s="1168"/>
      <c r="GMU49" s="1169"/>
      <c r="GMV49" s="1169"/>
      <c r="GMW49" s="1169"/>
      <c r="GMX49" s="1170"/>
      <c r="GMY49" s="290"/>
      <c r="GMZ49" s="288"/>
      <c r="GNA49" s="341"/>
      <c r="GNB49" s="342"/>
      <c r="GNC49" s="1171"/>
      <c r="GND49" s="1168"/>
      <c r="GNE49" s="1169"/>
      <c r="GNF49" s="1169"/>
      <c r="GNG49" s="1169"/>
      <c r="GNH49" s="1170"/>
      <c r="GNI49" s="290"/>
      <c r="GNJ49" s="288"/>
      <c r="GNK49" s="341"/>
      <c r="GNL49" s="342"/>
      <c r="GNM49" s="1171"/>
      <c r="GNN49" s="1168"/>
      <c r="GNO49" s="1169"/>
      <c r="GNP49" s="1169"/>
      <c r="GNQ49" s="1169"/>
      <c r="GNR49" s="1170"/>
      <c r="GNS49" s="290"/>
      <c r="GNT49" s="288"/>
      <c r="GNU49" s="341"/>
      <c r="GNV49" s="342"/>
      <c r="GNW49" s="1171"/>
      <c r="GNX49" s="1168"/>
      <c r="GNY49" s="1169"/>
      <c r="GNZ49" s="1169"/>
      <c r="GOA49" s="1169"/>
      <c r="GOB49" s="1170"/>
      <c r="GOC49" s="290"/>
      <c r="GOD49" s="288"/>
      <c r="GOE49" s="341"/>
      <c r="GOF49" s="342"/>
      <c r="GOG49" s="1171"/>
      <c r="GOH49" s="1168"/>
      <c r="GOI49" s="1169"/>
      <c r="GOJ49" s="1169"/>
      <c r="GOK49" s="1169"/>
      <c r="GOL49" s="1170"/>
      <c r="GOM49" s="290"/>
      <c r="GON49" s="288"/>
      <c r="GOO49" s="341"/>
      <c r="GOP49" s="342"/>
      <c r="GOQ49" s="1171"/>
      <c r="GOR49" s="1168"/>
      <c r="GOS49" s="1169"/>
      <c r="GOT49" s="1169"/>
      <c r="GOU49" s="1169"/>
      <c r="GOV49" s="1170"/>
      <c r="GOW49" s="290"/>
      <c r="GOX49" s="288"/>
      <c r="GOY49" s="341"/>
      <c r="GOZ49" s="342"/>
      <c r="GPA49" s="1171"/>
      <c r="GPB49" s="1168"/>
      <c r="GPC49" s="1169"/>
      <c r="GPD49" s="1169"/>
      <c r="GPE49" s="1169"/>
      <c r="GPF49" s="1170"/>
      <c r="GPG49" s="290"/>
      <c r="GPH49" s="288"/>
      <c r="GPI49" s="341"/>
      <c r="GPJ49" s="342"/>
      <c r="GPK49" s="1171"/>
      <c r="GPL49" s="1168"/>
      <c r="GPM49" s="1169"/>
      <c r="GPN49" s="1169"/>
      <c r="GPO49" s="1169"/>
      <c r="GPP49" s="1170"/>
      <c r="GPQ49" s="290"/>
      <c r="GPR49" s="288"/>
      <c r="GPS49" s="341"/>
      <c r="GPT49" s="342"/>
      <c r="GPU49" s="1171"/>
      <c r="GPV49" s="1168"/>
      <c r="GPW49" s="1169"/>
      <c r="GPX49" s="1169"/>
      <c r="GPY49" s="1169"/>
      <c r="GPZ49" s="1170"/>
      <c r="GQA49" s="290"/>
      <c r="GQB49" s="288"/>
      <c r="GQC49" s="341"/>
      <c r="GQD49" s="342"/>
      <c r="GQE49" s="1171"/>
      <c r="GQF49" s="1168"/>
      <c r="GQG49" s="1169"/>
      <c r="GQH49" s="1169"/>
      <c r="GQI49" s="1169"/>
      <c r="GQJ49" s="1170"/>
      <c r="GQK49" s="290"/>
      <c r="GQL49" s="288"/>
      <c r="GQM49" s="341"/>
      <c r="GQN49" s="342"/>
      <c r="GQO49" s="1171"/>
      <c r="GQP49" s="1168"/>
      <c r="GQQ49" s="1169"/>
      <c r="GQR49" s="1169"/>
      <c r="GQS49" s="1169"/>
      <c r="GQT49" s="1170"/>
      <c r="GQU49" s="290"/>
      <c r="GQV49" s="288"/>
      <c r="GQW49" s="341"/>
      <c r="GQX49" s="342"/>
      <c r="GQY49" s="1171"/>
      <c r="GQZ49" s="1168"/>
      <c r="GRA49" s="1169"/>
      <c r="GRB49" s="1169"/>
      <c r="GRC49" s="1169"/>
      <c r="GRD49" s="1170"/>
      <c r="GRE49" s="290"/>
      <c r="GRF49" s="288"/>
      <c r="GRG49" s="341"/>
      <c r="GRH49" s="342"/>
      <c r="GRI49" s="1171"/>
      <c r="GRJ49" s="1168"/>
      <c r="GRK49" s="1169"/>
      <c r="GRL49" s="1169"/>
      <c r="GRM49" s="1169"/>
      <c r="GRN49" s="1170"/>
      <c r="GRO49" s="290"/>
      <c r="GRP49" s="288"/>
      <c r="GRQ49" s="341"/>
      <c r="GRR49" s="342"/>
      <c r="GRS49" s="1171"/>
      <c r="GRT49" s="1168"/>
      <c r="GRU49" s="1169"/>
      <c r="GRV49" s="1169"/>
      <c r="GRW49" s="1169"/>
      <c r="GRX49" s="1170"/>
      <c r="GRY49" s="290"/>
      <c r="GRZ49" s="288"/>
      <c r="GSA49" s="341"/>
      <c r="GSB49" s="342"/>
      <c r="GSC49" s="1171"/>
      <c r="GSD49" s="1168"/>
      <c r="GSE49" s="1169"/>
      <c r="GSF49" s="1169"/>
      <c r="GSG49" s="1169"/>
      <c r="GSH49" s="1170"/>
      <c r="GSI49" s="290"/>
      <c r="GSJ49" s="288"/>
      <c r="GSK49" s="341"/>
      <c r="GSL49" s="342"/>
      <c r="GSM49" s="1171"/>
      <c r="GSN49" s="1168"/>
      <c r="GSO49" s="1169"/>
      <c r="GSP49" s="1169"/>
      <c r="GSQ49" s="1169"/>
      <c r="GSR49" s="1170"/>
      <c r="GSS49" s="290"/>
      <c r="GST49" s="288"/>
      <c r="GSU49" s="341"/>
      <c r="GSV49" s="342"/>
      <c r="GSW49" s="1171"/>
      <c r="GSX49" s="1168"/>
      <c r="GSY49" s="1169"/>
      <c r="GSZ49" s="1169"/>
      <c r="GTA49" s="1169"/>
      <c r="GTB49" s="1170"/>
      <c r="GTC49" s="290"/>
      <c r="GTD49" s="288"/>
      <c r="GTE49" s="341"/>
      <c r="GTF49" s="342"/>
      <c r="GTG49" s="1171"/>
      <c r="GTH49" s="1168"/>
      <c r="GTI49" s="1169"/>
      <c r="GTJ49" s="1169"/>
      <c r="GTK49" s="1169"/>
      <c r="GTL49" s="1170"/>
      <c r="GTM49" s="290"/>
      <c r="GTN49" s="288"/>
      <c r="GTO49" s="341"/>
      <c r="GTP49" s="342"/>
      <c r="GTQ49" s="1171"/>
      <c r="GTR49" s="1168"/>
      <c r="GTS49" s="1169"/>
      <c r="GTT49" s="1169"/>
      <c r="GTU49" s="1169"/>
      <c r="GTV49" s="1170"/>
      <c r="GTW49" s="290"/>
      <c r="GTX49" s="288"/>
      <c r="GTY49" s="341"/>
      <c r="GTZ49" s="342"/>
      <c r="GUA49" s="1171"/>
      <c r="GUB49" s="1168"/>
      <c r="GUC49" s="1169"/>
      <c r="GUD49" s="1169"/>
      <c r="GUE49" s="1169"/>
      <c r="GUF49" s="1170"/>
      <c r="GUG49" s="290"/>
      <c r="GUH49" s="288"/>
      <c r="GUI49" s="341"/>
      <c r="GUJ49" s="342"/>
      <c r="GUK49" s="1171"/>
      <c r="GUL49" s="1168"/>
      <c r="GUM49" s="1169"/>
      <c r="GUN49" s="1169"/>
      <c r="GUO49" s="1169"/>
      <c r="GUP49" s="1170"/>
      <c r="GUQ49" s="290"/>
      <c r="GUR49" s="288"/>
      <c r="GUS49" s="341"/>
      <c r="GUT49" s="342"/>
      <c r="GUU49" s="1171"/>
      <c r="GUV49" s="1168"/>
      <c r="GUW49" s="1169"/>
      <c r="GUX49" s="1169"/>
      <c r="GUY49" s="1169"/>
      <c r="GUZ49" s="1170"/>
      <c r="GVA49" s="290"/>
      <c r="GVB49" s="288"/>
      <c r="GVC49" s="341"/>
      <c r="GVD49" s="342"/>
      <c r="GVE49" s="1171"/>
      <c r="GVF49" s="1168"/>
      <c r="GVG49" s="1169"/>
      <c r="GVH49" s="1169"/>
      <c r="GVI49" s="1169"/>
      <c r="GVJ49" s="1170"/>
      <c r="GVK49" s="290"/>
      <c r="GVL49" s="288"/>
      <c r="GVM49" s="341"/>
      <c r="GVN49" s="342"/>
      <c r="GVO49" s="1171"/>
      <c r="GVP49" s="1168"/>
      <c r="GVQ49" s="1169"/>
      <c r="GVR49" s="1169"/>
      <c r="GVS49" s="1169"/>
      <c r="GVT49" s="1170"/>
      <c r="GVU49" s="290"/>
      <c r="GVV49" s="288"/>
      <c r="GVW49" s="341"/>
      <c r="GVX49" s="342"/>
      <c r="GVY49" s="1171"/>
      <c r="GVZ49" s="1168"/>
      <c r="GWA49" s="1169"/>
      <c r="GWB49" s="1169"/>
      <c r="GWC49" s="1169"/>
      <c r="GWD49" s="1170"/>
      <c r="GWE49" s="290"/>
      <c r="GWF49" s="288"/>
      <c r="GWG49" s="341"/>
      <c r="GWH49" s="342"/>
      <c r="GWI49" s="1171"/>
      <c r="GWJ49" s="1168"/>
      <c r="GWK49" s="1169"/>
      <c r="GWL49" s="1169"/>
      <c r="GWM49" s="1169"/>
      <c r="GWN49" s="1170"/>
      <c r="GWO49" s="290"/>
      <c r="GWP49" s="288"/>
      <c r="GWQ49" s="341"/>
      <c r="GWR49" s="342"/>
      <c r="GWS49" s="1171"/>
      <c r="GWT49" s="1168"/>
      <c r="GWU49" s="1169"/>
      <c r="GWV49" s="1169"/>
      <c r="GWW49" s="1169"/>
      <c r="GWX49" s="1170"/>
      <c r="GWY49" s="290"/>
      <c r="GWZ49" s="288"/>
      <c r="GXA49" s="341"/>
      <c r="GXB49" s="342"/>
      <c r="GXC49" s="1171"/>
      <c r="GXD49" s="1168"/>
      <c r="GXE49" s="1169"/>
      <c r="GXF49" s="1169"/>
      <c r="GXG49" s="1169"/>
      <c r="GXH49" s="1170"/>
      <c r="GXI49" s="290"/>
      <c r="GXJ49" s="288"/>
      <c r="GXK49" s="341"/>
      <c r="GXL49" s="342"/>
      <c r="GXM49" s="1171"/>
      <c r="GXN49" s="1168"/>
      <c r="GXO49" s="1169"/>
      <c r="GXP49" s="1169"/>
      <c r="GXQ49" s="1169"/>
      <c r="GXR49" s="1170"/>
      <c r="GXS49" s="290"/>
      <c r="GXT49" s="288"/>
      <c r="GXU49" s="341"/>
      <c r="GXV49" s="342"/>
      <c r="GXW49" s="1171"/>
      <c r="GXX49" s="1168"/>
      <c r="GXY49" s="1169"/>
      <c r="GXZ49" s="1169"/>
      <c r="GYA49" s="1169"/>
      <c r="GYB49" s="1170"/>
      <c r="GYC49" s="290"/>
      <c r="GYD49" s="288"/>
      <c r="GYE49" s="341"/>
      <c r="GYF49" s="342"/>
      <c r="GYG49" s="1171"/>
      <c r="GYH49" s="1168"/>
      <c r="GYI49" s="1169"/>
      <c r="GYJ49" s="1169"/>
      <c r="GYK49" s="1169"/>
      <c r="GYL49" s="1170"/>
      <c r="GYM49" s="290"/>
      <c r="GYN49" s="288"/>
      <c r="GYO49" s="341"/>
      <c r="GYP49" s="342"/>
      <c r="GYQ49" s="1171"/>
      <c r="GYR49" s="1168"/>
      <c r="GYS49" s="1169"/>
      <c r="GYT49" s="1169"/>
      <c r="GYU49" s="1169"/>
      <c r="GYV49" s="1170"/>
      <c r="GYW49" s="290"/>
      <c r="GYX49" s="288"/>
      <c r="GYY49" s="341"/>
      <c r="GYZ49" s="342"/>
      <c r="GZA49" s="1171"/>
      <c r="GZB49" s="1168"/>
      <c r="GZC49" s="1169"/>
      <c r="GZD49" s="1169"/>
      <c r="GZE49" s="1169"/>
      <c r="GZF49" s="1170"/>
      <c r="GZG49" s="290"/>
      <c r="GZH49" s="288"/>
      <c r="GZI49" s="341"/>
      <c r="GZJ49" s="342"/>
      <c r="GZK49" s="1171"/>
      <c r="GZL49" s="1168"/>
      <c r="GZM49" s="1169"/>
      <c r="GZN49" s="1169"/>
      <c r="GZO49" s="1169"/>
      <c r="GZP49" s="1170"/>
      <c r="GZQ49" s="290"/>
      <c r="GZR49" s="288"/>
      <c r="GZS49" s="341"/>
      <c r="GZT49" s="342"/>
      <c r="GZU49" s="1171"/>
      <c r="GZV49" s="1168"/>
      <c r="GZW49" s="1169"/>
      <c r="GZX49" s="1169"/>
      <c r="GZY49" s="1169"/>
      <c r="GZZ49" s="1170"/>
      <c r="HAA49" s="290"/>
      <c r="HAB49" s="288"/>
      <c r="HAC49" s="341"/>
      <c r="HAD49" s="342"/>
      <c r="HAE49" s="1171"/>
      <c r="HAF49" s="1168"/>
      <c r="HAG49" s="1169"/>
      <c r="HAH49" s="1169"/>
      <c r="HAI49" s="1169"/>
      <c r="HAJ49" s="1170"/>
      <c r="HAK49" s="290"/>
      <c r="HAL49" s="288"/>
      <c r="HAM49" s="341"/>
      <c r="HAN49" s="342"/>
      <c r="HAO49" s="1171"/>
      <c r="HAP49" s="1168"/>
      <c r="HAQ49" s="1169"/>
      <c r="HAR49" s="1169"/>
      <c r="HAS49" s="1169"/>
      <c r="HAT49" s="1170"/>
      <c r="HAU49" s="290"/>
      <c r="HAV49" s="288"/>
      <c r="HAW49" s="341"/>
      <c r="HAX49" s="342"/>
      <c r="HAY49" s="1171"/>
      <c r="HAZ49" s="1168"/>
      <c r="HBA49" s="1169"/>
      <c r="HBB49" s="1169"/>
      <c r="HBC49" s="1169"/>
      <c r="HBD49" s="1170"/>
      <c r="HBE49" s="290"/>
      <c r="HBF49" s="288"/>
      <c r="HBG49" s="341"/>
      <c r="HBH49" s="342"/>
      <c r="HBI49" s="1171"/>
      <c r="HBJ49" s="1168"/>
      <c r="HBK49" s="1169"/>
      <c r="HBL49" s="1169"/>
      <c r="HBM49" s="1169"/>
      <c r="HBN49" s="1170"/>
      <c r="HBO49" s="290"/>
      <c r="HBP49" s="288"/>
      <c r="HBQ49" s="341"/>
      <c r="HBR49" s="342"/>
      <c r="HBS49" s="1171"/>
      <c r="HBT49" s="1168"/>
      <c r="HBU49" s="1169"/>
      <c r="HBV49" s="1169"/>
      <c r="HBW49" s="1169"/>
      <c r="HBX49" s="1170"/>
      <c r="HBY49" s="290"/>
      <c r="HBZ49" s="288"/>
      <c r="HCA49" s="341"/>
      <c r="HCB49" s="342"/>
      <c r="HCC49" s="1171"/>
      <c r="HCD49" s="1168"/>
      <c r="HCE49" s="1169"/>
      <c r="HCF49" s="1169"/>
      <c r="HCG49" s="1169"/>
      <c r="HCH49" s="1170"/>
      <c r="HCI49" s="290"/>
      <c r="HCJ49" s="288"/>
      <c r="HCK49" s="341"/>
      <c r="HCL49" s="342"/>
      <c r="HCM49" s="1171"/>
      <c r="HCN49" s="1168"/>
      <c r="HCO49" s="1169"/>
      <c r="HCP49" s="1169"/>
      <c r="HCQ49" s="1169"/>
      <c r="HCR49" s="1170"/>
      <c r="HCS49" s="290"/>
      <c r="HCT49" s="288"/>
      <c r="HCU49" s="341"/>
      <c r="HCV49" s="342"/>
      <c r="HCW49" s="1171"/>
      <c r="HCX49" s="1168"/>
      <c r="HCY49" s="1169"/>
      <c r="HCZ49" s="1169"/>
      <c r="HDA49" s="1169"/>
      <c r="HDB49" s="1170"/>
      <c r="HDC49" s="290"/>
      <c r="HDD49" s="288"/>
      <c r="HDE49" s="341"/>
      <c r="HDF49" s="342"/>
      <c r="HDG49" s="1171"/>
      <c r="HDH49" s="1168"/>
      <c r="HDI49" s="1169"/>
      <c r="HDJ49" s="1169"/>
      <c r="HDK49" s="1169"/>
      <c r="HDL49" s="1170"/>
      <c r="HDM49" s="290"/>
      <c r="HDN49" s="288"/>
      <c r="HDO49" s="341"/>
      <c r="HDP49" s="342"/>
      <c r="HDQ49" s="1171"/>
      <c r="HDR49" s="1168"/>
      <c r="HDS49" s="1169"/>
      <c r="HDT49" s="1169"/>
      <c r="HDU49" s="1169"/>
      <c r="HDV49" s="1170"/>
      <c r="HDW49" s="290"/>
      <c r="HDX49" s="288"/>
      <c r="HDY49" s="341"/>
      <c r="HDZ49" s="342"/>
      <c r="HEA49" s="1171"/>
      <c r="HEB49" s="1168"/>
      <c r="HEC49" s="1169"/>
      <c r="HED49" s="1169"/>
      <c r="HEE49" s="1169"/>
      <c r="HEF49" s="1170"/>
      <c r="HEG49" s="290"/>
      <c r="HEH49" s="288"/>
      <c r="HEI49" s="341"/>
      <c r="HEJ49" s="342"/>
      <c r="HEK49" s="1171"/>
      <c r="HEL49" s="1168"/>
      <c r="HEM49" s="1169"/>
      <c r="HEN49" s="1169"/>
      <c r="HEO49" s="1169"/>
      <c r="HEP49" s="1170"/>
      <c r="HEQ49" s="290"/>
      <c r="HER49" s="288"/>
      <c r="HES49" s="341"/>
      <c r="HET49" s="342"/>
      <c r="HEU49" s="1171"/>
      <c r="HEV49" s="1168"/>
      <c r="HEW49" s="1169"/>
      <c r="HEX49" s="1169"/>
      <c r="HEY49" s="1169"/>
      <c r="HEZ49" s="1170"/>
      <c r="HFA49" s="290"/>
      <c r="HFB49" s="288"/>
      <c r="HFC49" s="341"/>
      <c r="HFD49" s="342"/>
      <c r="HFE49" s="1171"/>
      <c r="HFF49" s="1168"/>
      <c r="HFG49" s="1169"/>
      <c r="HFH49" s="1169"/>
      <c r="HFI49" s="1169"/>
      <c r="HFJ49" s="1170"/>
      <c r="HFK49" s="290"/>
      <c r="HFL49" s="288"/>
      <c r="HFM49" s="341"/>
      <c r="HFN49" s="342"/>
      <c r="HFO49" s="1171"/>
      <c r="HFP49" s="1168"/>
      <c r="HFQ49" s="1169"/>
      <c r="HFR49" s="1169"/>
      <c r="HFS49" s="1169"/>
      <c r="HFT49" s="1170"/>
      <c r="HFU49" s="290"/>
      <c r="HFV49" s="288"/>
      <c r="HFW49" s="341"/>
      <c r="HFX49" s="342"/>
      <c r="HFY49" s="1171"/>
      <c r="HFZ49" s="1168"/>
      <c r="HGA49" s="1169"/>
      <c r="HGB49" s="1169"/>
      <c r="HGC49" s="1169"/>
      <c r="HGD49" s="1170"/>
      <c r="HGE49" s="290"/>
      <c r="HGF49" s="288"/>
      <c r="HGG49" s="341"/>
      <c r="HGH49" s="342"/>
      <c r="HGI49" s="1171"/>
      <c r="HGJ49" s="1168"/>
      <c r="HGK49" s="1169"/>
      <c r="HGL49" s="1169"/>
      <c r="HGM49" s="1169"/>
      <c r="HGN49" s="1170"/>
      <c r="HGO49" s="290"/>
      <c r="HGP49" s="288"/>
      <c r="HGQ49" s="341"/>
      <c r="HGR49" s="342"/>
      <c r="HGS49" s="1171"/>
      <c r="HGT49" s="1168"/>
      <c r="HGU49" s="1169"/>
      <c r="HGV49" s="1169"/>
      <c r="HGW49" s="1169"/>
      <c r="HGX49" s="1170"/>
      <c r="HGY49" s="290"/>
      <c r="HGZ49" s="288"/>
      <c r="HHA49" s="341"/>
      <c r="HHB49" s="342"/>
      <c r="HHC49" s="1171"/>
      <c r="HHD49" s="1168"/>
      <c r="HHE49" s="1169"/>
      <c r="HHF49" s="1169"/>
      <c r="HHG49" s="1169"/>
      <c r="HHH49" s="1170"/>
      <c r="HHI49" s="290"/>
      <c r="HHJ49" s="288"/>
      <c r="HHK49" s="341"/>
      <c r="HHL49" s="342"/>
      <c r="HHM49" s="1171"/>
      <c r="HHN49" s="1168"/>
      <c r="HHO49" s="1169"/>
      <c r="HHP49" s="1169"/>
      <c r="HHQ49" s="1169"/>
      <c r="HHR49" s="1170"/>
      <c r="HHS49" s="290"/>
      <c r="HHT49" s="288"/>
      <c r="HHU49" s="341"/>
      <c r="HHV49" s="342"/>
      <c r="HHW49" s="1171"/>
      <c r="HHX49" s="1168"/>
      <c r="HHY49" s="1169"/>
      <c r="HHZ49" s="1169"/>
      <c r="HIA49" s="1169"/>
      <c r="HIB49" s="1170"/>
      <c r="HIC49" s="290"/>
      <c r="HID49" s="288"/>
      <c r="HIE49" s="341"/>
      <c r="HIF49" s="342"/>
      <c r="HIG49" s="1171"/>
      <c r="HIH49" s="1168"/>
      <c r="HII49" s="1169"/>
      <c r="HIJ49" s="1169"/>
      <c r="HIK49" s="1169"/>
      <c r="HIL49" s="1170"/>
      <c r="HIM49" s="290"/>
      <c r="HIN49" s="288"/>
      <c r="HIO49" s="341"/>
      <c r="HIP49" s="342"/>
      <c r="HIQ49" s="1171"/>
      <c r="HIR49" s="1168"/>
      <c r="HIS49" s="1169"/>
      <c r="HIT49" s="1169"/>
      <c r="HIU49" s="1169"/>
      <c r="HIV49" s="1170"/>
      <c r="HIW49" s="290"/>
      <c r="HIX49" s="288"/>
      <c r="HIY49" s="341"/>
      <c r="HIZ49" s="342"/>
      <c r="HJA49" s="1171"/>
      <c r="HJB49" s="1168"/>
      <c r="HJC49" s="1169"/>
      <c r="HJD49" s="1169"/>
      <c r="HJE49" s="1169"/>
      <c r="HJF49" s="1170"/>
      <c r="HJG49" s="290"/>
      <c r="HJH49" s="288"/>
      <c r="HJI49" s="341"/>
      <c r="HJJ49" s="342"/>
      <c r="HJK49" s="1171"/>
      <c r="HJL49" s="1168"/>
      <c r="HJM49" s="1169"/>
      <c r="HJN49" s="1169"/>
      <c r="HJO49" s="1169"/>
      <c r="HJP49" s="1170"/>
      <c r="HJQ49" s="290"/>
      <c r="HJR49" s="288"/>
      <c r="HJS49" s="341"/>
      <c r="HJT49" s="342"/>
      <c r="HJU49" s="1171"/>
      <c r="HJV49" s="1168"/>
      <c r="HJW49" s="1169"/>
      <c r="HJX49" s="1169"/>
      <c r="HJY49" s="1169"/>
      <c r="HJZ49" s="1170"/>
      <c r="HKA49" s="290"/>
      <c r="HKB49" s="288"/>
      <c r="HKC49" s="341"/>
      <c r="HKD49" s="342"/>
      <c r="HKE49" s="1171"/>
      <c r="HKF49" s="1168"/>
      <c r="HKG49" s="1169"/>
      <c r="HKH49" s="1169"/>
      <c r="HKI49" s="1169"/>
      <c r="HKJ49" s="1170"/>
      <c r="HKK49" s="290"/>
      <c r="HKL49" s="288"/>
      <c r="HKM49" s="341"/>
      <c r="HKN49" s="342"/>
      <c r="HKO49" s="1171"/>
      <c r="HKP49" s="1168"/>
      <c r="HKQ49" s="1169"/>
      <c r="HKR49" s="1169"/>
      <c r="HKS49" s="1169"/>
      <c r="HKT49" s="1170"/>
      <c r="HKU49" s="290"/>
      <c r="HKV49" s="288"/>
      <c r="HKW49" s="341"/>
      <c r="HKX49" s="342"/>
      <c r="HKY49" s="1171"/>
      <c r="HKZ49" s="1168"/>
      <c r="HLA49" s="1169"/>
      <c r="HLB49" s="1169"/>
      <c r="HLC49" s="1169"/>
      <c r="HLD49" s="1170"/>
      <c r="HLE49" s="290"/>
      <c r="HLF49" s="288"/>
      <c r="HLG49" s="341"/>
      <c r="HLH49" s="342"/>
      <c r="HLI49" s="1171"/>
      <c r="HLJ49" s="1168"/>
      <c r="HLK49" s="1169"/>
      <c r="HLL49" s="1169"/>
      <c r="HLM49" s="1169"/>
      <c r="HLN49" s="1170"/>
      <c r="HLO49" s="290"/>
      <c r="HLP49" s="288"/>
      <c r="HLQ49" s="341"/>
      <c r="HLR49" s="342"/>
      <c r="HLS49" s="1171"/>
      <c r="HLT49" s="1168"/>
      <c r="HLU49" s="1169"/>
      <c r="HLV49" s="1169"/>
      <c r="HLW49" s="1169"/>
      <c r="HLX49" s="1170"/>
      <c r="HLY49" s="290"/>
      <c r="HLZ49" s="288"/>
      <c r="HMA49" s="341"/>
      <c r="HMB49" s="342"/>
      <c r="HMC49" s="1171"/>
      <c r="HMD49" s="1168"/>
      <c r="HME49" s="1169"/>
      <c r="HMF49" s="1169"/>
      <c r="HMG49" s="1169"/>
      <c r="HMH49" s="1170"/>
      <c r="HMI49" s="290"/>
      <c r="HMJ49" s="288"/>
      <c r="HMK49" s="341"/>
      <c r="HML49" s="342"/>
      <c r="HMM49" s="1171"/>
      <c r="HMN49" s="1168"/>
      <c r="HMO49" s="1169"/>
      <c r="HMP49" s="1169"/>
      <c r="HMQ49" s="1169"/>
      <c r="HMR49" s="1170"/>
      <c r="HMS49" s="290"/>
      <c r="HMT49" s="288"/>
      <c r="HMU49" s="341"/>
      <c r="HMV49" s="342"/>
      <c r="HMW49" s="1171"/>
      <c r="HMX49" s="1168"/>
      <c r="HMY49" s="1169"/>
      <c r="HMZ49" s="1169"/>
      <c r="HNA49" s="1169"/>
      <c r="HNB49" s="1170"/>
      <c r="HNC49" s="290"/>
      <c r="HND49" s="288"/>
      <c r="HNE49" s="341"/>
      <c r="HNF49" s="342"/>
      <c r="HNG49" s="1171"/>
      <c r="HNH49" s="1168"/>
      <c r="HNI49" s="1169"/>
      <c r="HNJ49" s="1169"/>
      <c r="HNK49" s="1169"/>
      <c r="HNL49" s="1170"/>
      <c r="HNM49" s="290"/>
      <c r="HNN49" s="288"/>
      <c r="HNO49" s="341"/>
      <c r="HNP49" s="342"/>
      <c r="HNQ49" s="1171"/>
      <c r="HNR49" s="1168"/>
      <c r="HNS49" s="1169"/>
      <c r="HNT49" s="1169"/>
      <c r="HNU49" s="1169"/>
      <c r="HNV49" s="1170"/>
      <c r="HNW49" s="290"/>
      <c r="HNX49" s="288"/>
      <c r="HNY49" s="341"/>
      <c r="HNZ49" s="342"/>
      <c r="HOA49" s="1171"/>
      <c r="HOB49" s="1168"/>
      <c r="HOC49" s="1169"/>
      <c r="HOD49" s="1169"/>
      <c r="HOE49" s="1169"/>
      <c r="HOF49" s="1170"/>
      <c r="HOG49" s="290"/>
      <c r="HOH49" s="288"/>
      <c r="HOI49" s="341"/>
      <c r="HOJ49" s="342"/>
      <c r="HOK49" s="1171"/>
      <c r="HOL49" s="1168"/>
      <c r="HOM49" s="1169"/>
      <c r="HON49" s="1169"/>
      <c r="HOO49" s="1169"/>
      <c r="HOP49" s="1170"/>
      <c r="HOQ49" s="290"/>
      <c r="HOR49" s="288"/>
      <c r="HOS49" s="341"/>
      <c r="HOT49" s="342"/>
      <c r="HOU49" s="1171"/>
      <c r="HOV49" s="1168"/>
      <c r="HOW49" s="1169"/>
      <c r="HOX49" s="1169"/>
      <c r="HOY49" s="1169"/>
      <c r="HOZ49" s="1170"/>
      <c r="HPA49" s="290"/>
      <c r="HPB49" s="288"/>
      <c r="HPC49" s="341"/>
      <c r="HPD49" s="342"/>
      <c r="HPE49" s="1171"/>
      <c r="HPF49" s="1168"/>
      <c r="HPG49" s="1169"/>
      <c r="HPH49" s="1169"/>
      <c r="HPI49" s="1169"/>
      <c r="HPJ49" s="1170"/>
      <c r="HPK49" s="290"/>
      <c r="HPL49" s="288"/>
      <c r="HPM49" s="341"/>
      <c r="HPN49" s="342"/>
      <c r="HPO49" s="1171"/>
      <c r="HPP49" s="1168"/>
      <c r="HPQ49" s="1169"/>
      <c r="HPR49" s="1169"/>
      <c r="HPS49" s="1169"/>
      <c r="HPT49" s="1170"/>
      <c r="HPU49" s="290"/>
      <c r="HPV49" s="288"/>
      <c r="HPW49" s="341"/>
      <c r="HPX49" s="342"/>
      <c r="HPY49" s="1171"/>
      <c r="HPZ49" s="1168"/>
      <c r="HQA49" s="1169"/>
      <c r="HQB49" s="1169"/>
      <c r="HQC49" s="1169"/>
      <c r="HQD49" s="1170"/>
      <c r="HQE49" s="290"/>
      <c r="HQF49" s="288"/>
      <c r="HQG49" s="341"/>
      <c r="HQH49" s="342"/>
      <c r="HQI49" s="1171"/>
      <c r="HQJ49" s="1168"/>
      <c r="HQK49" s="1169"/>
      <c r="HQL49" s="1169"/>
      <c r="HQM49" s="1169"/>
      <c r="HQN49" s="1170"/>
      <c r="HQO49" s="290"/>
      <c r="HQP49" s="288"/>
      <c r="HQQ49" s="341"/>
      <c r="HQR49" s="342"/>
      <c r="HQS49" s="1171"/>
      <c r="HQT49" s="1168"/>
      <c r="HQU49" s="1169"/>
      <c r="HQV49" s="1169"/>
      <c r="HQW49" s="1169"/>
      <c r="HQX49" s="1170"/>
      <c r="HQY49" s="290"/>
      <c r="HQZ49" s="288"/>
      <c r="HRA49" s="341"/>
      <c r="HRB49" s="342"/>
      <c r="HRC49" s="1171"/>
      <c r="HRD49" s="1168"/>
      <c r="HRE49" s="1169"/>
      <c r="HRF49" s="1169"/>
      <c r="HRG49" s="1169"/>
      <c r="HRH49" s="1170"/>
      <c r="HRI49" s="290"/>
      <c r="HRJ49" s="288"/>
      <c r="HRK49" s="341"/>
      <c r="HRL49" s="342"/>
      <c r="HRM49" s="1171"/>
      <c r="HRN49" s="1168"/>
      <c r="HRO49" s="1169"/>
      <c r="HRP49" s="1169"/>
      <c r="HRQ49" s="1169"/>
      <c r="HRR49" s="1170"/>
      <c r="HRS49" s="290"/>
      <c r="HRT49" s="288"/>
      <c r="HRU49" s="341"/>
      <c r="HRV49" s="342"/>
      <c r="HRW49" s="1171"/>
      <c r="HRX49" s="1168"/>
      <c r="HRY49" s="1169"/>
      <c r="HRZ49" s="1169"/>
      <c r="HSA49" s="1169"/>
      <c r="HSB49" s="1170"/>
      <c r="HSC49" s="290"/>
      <c r="HSD49" s="288"/>
      <c r="HSE49" s="341"/>
      <c r="HSF49" s="342"/>
      <c r="HSG49" s="1171"/>
      <c r="HSH49" s="1168"/>
      <c r="HSI49" s="1169"/>
      <c r="HSJ49" s="1169"/>
      <c r="HSK49" s="1169"/>
      <c r="HSL49" s="1170"/>
      <c r="HSM49" s="290"/>
      <c r="HSN49" s="288"/>
      <c r="HSO49" s="341"/>
      <c r="HSP49" s="342"/>
      <c r="HSQ49" s="1171"/>
      <c r="HSR49" s="1168"/>
      <c r="HSS49" s="1169"/>
      <c r="HST49" s="1169"/>
      <c r="HSU49" s="1169"/>
      <c r="HSV49" s="1170"/>
      <c r="HSW49" s="290"/>
      <c r="HSX49" s="288"/>
      <c r="HSY49" s="341"/>
      <c r="HSZ49" s="342"/>
      <c r="HTA49" s="1171"/>
      <c r="HTB49" s="1168"/>
      <c r="HTC49" s="1169"/>
      <c r="HTD49" s="1169"/>
      <c r="HTE49" s="1169"/>
      <c r="HTF49" s="1170"/>
      <c r="HTG49" s="290"/>
      <c r="HTH49" s="288"/>
      <c r="HTI49" s="341"/>
      <c r="HTJ49" s="342"/>
      <c r="HTK49" s="1171"/>
      <c r="HTL49" s="1168"/>
      <c r="HTM49" s="1169"/>
      <c r="HTN49" s="1169"/>
      <c r="HTO49" s="1169"/>
      <c r="HTP49" s="1170"/>
      <c r="HTQ49" s="290"/>
      <c r="HTR49" s="288"/>
      <c r="HTS49" s="341"/>
      <c r="HTT49" s="342"/>
      <c r="HTU49" s="1171"/>
      <c r="HTV49" s="1168"/>
      <c r="HTW49" s="1169"/>
      <c r="HTX49" s="1169"/>
      <c r="HTY49" s="1169"/>
      <c r="HTZ49" s="1170"/>
      <c r="HUA49" s="290"/>
      <c r="HUB49" s="288"/>
      <c r="HUC49" s="341"/>
      <c r="HUD49" s="342"/>
      <c r="HUE49" s="1171"/>
      <c r="HUF49" s="1168"/>
      <c r="HUG49" s="1169"/>
      <c r="HUH49" s="1169"/>
      <c r="HUI49" s="1169"/>
      <c r="HUJ49" s="1170"/>
      <c r="HUK49" s="290"/>
      <c r="HUL49" s="288"/>
      <c r="HUM49" s="341"/>
      <c r="HUN49" s="342"/>
      <c r="HUO49" s="1171"/>
      <c r="HUP49" s="1168"/>
      <c r="HUQ49" s="1169"/>
      <c r="HUR49" s="1169"/>
      <c r="HUS49" s="1169"/>
      <c r="HUT49" s="1170"/>
      <c r="HUU49" s="290"/>
      <c r="HUV49" s="288"/>
      <c r="HUW49" s="341"/>
      <c r="HUX49" s="342"/>
      <c r="HUY49" s="1171"/>
      <c r="HUZ49" s="1168"/>
      <c r="HVA49" s="1169"/>
      <c r="HVB49" s="1169"/>
      <c r="HVC49" s="1169"/>
      <c r="HVD49" s="1170"/>
      <c r="HVE49" s="290"/>
      <c r="HVF49" s="288"/>
      <c r="HVG49" s="341"/>
      <c r="HVH49" s="342"/>
      <c r="HVI49" s="1171"/>
      <c r="HVJ49" s="1168"/>
      <c r="HVK49" s="1169"/>
      <c r="HVL49" s="1169"/>
      <c r="HVM49" s="1169"/>
      <c r="HVN49" s="1170"/>
      <c r="HVO49" s="290"/>
      <c r="HVP49" s="288"/>
      <c r="HVQ49" s="341"/>
      <c r="HVR49" s="342"/>
      <c r="HVS49" s="1171"/>
      <c r="HVT49" s="1168"/>
      <c r="HVU49" s="1169"/>
      <c r="HVV49" s="1169"/>
      <c r="HVW49" s="1169"/>
      <c r="HVX49" s="1170"/>
      <c r="HVY49" s="290"/>
      <c r="HVZ49" s="288"/>
      <c r="HWA49" s="341"/>
      <c r="HWB49" s="342"/>
      <c r="HWC49" s="1171"/>
      <c r="HWD49" s="1168"/>
      <c r="HWE49" s="1169"/>
      <c r="HWF49" s="1169"/>
      <c r="HWG49" s="1169"/>
      <c r="HWH49" s="1170"/>
      <c r="HWI49" s="290"/>
      <c r="HWJ49" s="288"/>
      <c r="HWK49" s="341"/>
      <c r="HWL49" s="342"/>
      <c r="HWM49" s="1171"/>
      <c r="HWN49" s="1168"/>
      <c r="HWO49" s="1169"/>
      <c r="HWP49" s="1169"/>
      <c r="HWQ49" s="1169"/>
      <c r="HWR49" s="1170"/>
      <c r="HWS49" s="290"/>
      <c r="HWT49" s="288"/>
      <c r="HWU49" s="341"/>
      <c r="HWV49" s="342"/>
      <c r="HWW49" s="1171"/>
      <c r="HWX49" s="1168"/>
      <c r="HWY49" s="1169"/>
      <c r="HWZ49" s="1169"/>
      <c r="HXA49" s="1169"/>
      <c r="HXB49" s="1170"/>
      <c r="HXC49" s="290"/>
      <c r="HXD49" s="288"/>
      <c r="HXE49" s="341"/>
      <c r="HXF49" s="342"/>
      <c r="HXG49" s="1171"/>
      <c r="HXH49" s="1168"/>
      <c r="HXI49" s="1169"/>
      <c r="HXJ49" s="1169"/>
      <c r="HXK49" s="1169"/>
      <c r="HXL49" s="1170"/>
      <c r="HXM49" s="290"/>
      <c r="HXN49" s="288"/>
      <c r="HXO49" s="341"/>
      <c r="HXP49" s="342"/>
      <c r="HXQ49" s="1171"/>
      <c r="HXR49" s="1168"/>
      <c r="HXS49" s="1169"/>
      <c r="HXT49" s="1169"/>
      <c r="HXU49" s="1169"/>
      <c r="HXV49" s="1170"/>
      <c r="HXW49" s="290"/>
      <c r="HXX49" s="288"/>
      <c r="HXY49" s="341"/>
      <c r="HXZ49" s="342"/>
      <c r="HYA49" s="1171"/>
      <c r="HYB49" s="1168"/>
      <c r="HYC49" s="1169"/>
      <c r="HYD49" s="1169"/>
      <c r="HYE49" s="1169"/>
      <c r="HYF49" s="1170"/>
      <c r="HYG49" s="290"/>
      <c r="HYH49" s="288"/>
      <c r="HYI49" s="341"/>
      <c r="HYJ49" s="342"/>
      <c r="HYK49" s="1171"/>
      <c r="HYL49" s="1168"/>
      <c r="HYM49" s="1169"/>
      <c r="HYN49" s="1169"/>
      <c r="HYO49" s="1169"/>
      <c r="HYP49" s="1170"/>
      <c r="HYQ49" s="290"/>
      <c r="HYR49" s="288"/>
      <c r="HYS49" s="341"/>
      <c r="HYT49" s="342"/>
      <c r="HYU49" s="1171"/>
      <c r="HYV49" s="1168"/>
      <c r="HYW49" s="1169"/>
      <c r="HYX49" s="1169"/>
      <c r="HYY49" s="1169"/>
      <c r="HYZ49" s="1170"/>
      <c r="HZA49" s="290"/>
      <c r="HZB49" s="288"/>
      <c r="HZC49" s="341"/>
      <c r="HZD49" s="342"/>
      <c r="HZE49" s="1171"/>
      <c r="HZF49" s="1168"/>
      <c r="HZG49" s="1169"/>
      <c r="HZH49" s="1169"/>
      <c r="HZI49" s="1169"/>
      <c r="HZJ49" s="1170"/>
      <c r="HZK49" s="290"/>
      <c r="HZL49" s="288"/>
      <c r="HZM49" s="341"/>
      <c r="HZN49" s="342"/>
      <c r="HZO49" s="1171"/>
      <c r="HZP49" s="1168"/>
      <c r="HZQ49" s="1169"/>
      <c r="HZR49" s="1169"/>
      <c r="HZS49" s="1169"/>
      <c r="HZT49" s="1170"/>
      <c r="HZU49" s="290"/>
      <c r="HZV49" s="288"/>
      <c r="HZW49" s="341"/>
      <c r="HZX49" s="342"/>
      <c r="HZY49" s="1171"/>
      <c r="HZZ49" s="1168"/>
      <c r="IAA49" s="1169"/>
      <c r="IAB49" s="1169"/>
      <c r="IAC49" s="1169"/>
      <c r="IAD49" s="1170"/>
      <c r="IAE49" s="290"/>
      <c r="IAF49" s="288"/>
      <c r="IAG49" s="341"/>
      <c r="IAH49" s="342"/>
      <c r="IAI49" s="1171"/>
      <c r="IAJ49" s="1168"/>
      <c r="IAK49" s="1169"/>
      <c r="IAL49" s="1169"/>
      <c r="IAM49" s="1169"/>
      <c r="IAN49" s="1170"/>
      <c r="IAO49" s="290"/>
      <c r="IAP49" s="288"/>
      <c r="IAQ49" s="341"/>
      <c r="IAR49" s="342"/>
      <c r="IAS49" s="1171"/>
      <c r="IAT49" s="1168"/>
      <c r="IAU49" s="1169"/>
      <c r="IAV49" s="1169"/>
      <c r="IAW49" s="1169"/>
      <c r="IAX49" s="1170"/>
      <c r="IAY49" s="290"/>
      <c r="IAZ49" s="288"/>
      <c r="IBA49" s="341"/>
      <c r="IBB49" s="342"/>
      <c r="IBC49" s="1171"/>
      <c r="IBD49" s="1168"/>
      <c r="IBE49" s="1169"/>
      <c r="IBF49" s="1169"/>
      <c r="IBG49" s="1169"/>
      <c r="IBH49" s="1170"/>
      <c r="IBI49" s="290"/>
      <c r="IBJ49" s="288"/>
      <c r="IBK49" s="341"/>
      <c r="IBL49" s="342"/>
      <c r="IBM49" s="1171"/>
      <c r="IBN49" s="1168"/>
      <c r="IBO49" s="1169"/>
      <c r="IBP49" s="1169"/>
      <c r="IBQ49" s="1169"/>
      <c r="IBR49" s="1170"/>
      <c r="IBS49" s="290"/>
      <c r="IBT49" s="288"/>
      <c r="IBU49" s="341"/>
      <c r="IBV49" s="342"/>
      <c r="IBW49" s="1171"/>
      <c r="IBX49" s="1168"/>
      <c r="IBY49" s="1169"/>
      <c r="IBZ49" s="1169"/>
      <c r="ICA49" s="1169"/>
      <c r="ICB49" s="1170"/>
      <c r="ICC49" s="290"/>
      <c r="ICD49" s="288"/>
      <c r="ICE49" s="341"/>
      <c r="ICF49" s="342"/>
      <c r="ICG49" s="1171"/>
      <c r="ICH49" s="1168"/>
      <c r="ICI49" s="1169"/>
      <c r="ICJ49" s="1169"/>
      <c r="ICK49" s="1169"/>
      <c r="ICL49" s="1170"/>
      <c r="ICM49" s="290"/>
      <c r="ICN49" s="288"/>
      <c r="ICO49" s="341"/>
      <c r="ICP49" s="342"/>
      <c r="ICQ49" s="1171"/>
      <c r="ICR49" s="1168"/>
      <c r="ICS49" s="1169"/>
      <c r="ICT49" s="1169"/>
      <c r="ICU49" s="1169"/>
      <c r="ICV49" s="1170"/>
      <c r="ICW49" s="290"/>
      <c r="ICX49" s="288"/>
      <c r="ICY49" s="341"/>
      <c r="ICZ49" s="342"/>
      <c r="IDA49" s="1171"/>
      <c r="IDB49" s="1168"/>
      <c r="IDC49" s="1169"/>
      <c r="IDD49" s="1169"/>
      <c r="IDE49" s="1169"/>
      <c r="IDF49" s="1170"/>
      <c r="IDG49" s="290"/>
      <c r="IDH49" s="288"/>
      <c r="IDI49" s="341"/>
      <c r="IDJ49" s="342"/>
      <c r="IDK49" s="1171"/>
      <c r="IDL49" s="1168"/>
      <c r="IDM49" s="1169"/>
      <c r="IDN49" s="1169"/>
      <c r="IDO49" s="1169"/>
      <c r="IDP49" s="1170"/>
      <c r="IDQ49" s="290"/>
      <c r="IDR49" s="288"/>
      <c r="IDS49" s="341"/>
      <c r="IDT49" s="342"/>
      <c r="IDU49" s="1171"/>
      <c r="IDV49" s="1168"/>
      <c r="IDW49" s="1169"/>
      <c r="IDX49" s="1169"/>
      <c r="IDY49" s="1169"/>
      <c r="IDZ49" s="1170"/>
      <c r="IEA49" s="290"/>
      <c r="IEB49" s="288"/>
      <c r="IEC49" s="341"/>
      <c r="IED49" s="342"/>
      <c r="IEE49" s="1171"/>
      <c r="IEF49" s="1168"/>
      <c r="IEG49" s="1169"/>
      <c r="IEH49" s="1169"/>
      <c r="IEI49" s="1169"/>
      <c r="IEJ49" s="1170"/>
      <c r="IEK49" s="290"/>
      <c r="IEL49" s="288"/>
      <c r="IEM49" s="341"/>
      <c r="IEN49" s="342"/>
      <c r="IEO49" s="1171"/>
      <c r="IEP49" s="1168"/>
      <c r="IEQ49" s="1169"/>
      <c r="IER49" s="1169"/>
      <c r="IES49" s="1169"/>
      <c r="IET49" s="1170"/>
      <c r="IEU49" s="290"/>
      <c r="IEV49" s="288"/>
      <c r="IEW49" s="341"/>
      <c r="IEX49" s="342"/>
      <c r="IEY49" s="1171"/>
      <c r="IEZ49" s="1168"/>
      <c r="IFA49" s="1169"/>
      <c r="IFB49" s="1169"/>
      <c r="IFC49" s="1169"/>
      <c r="IFD49" s="1170"/>
      <c r="IFE49" s="290"/>
      <c r="IFF49" s="288"/>
      <c r="IFG49" s="341"/>
      <c r="IFH49" s="342"/>
      <c r="IFI49" s="1171"/>
      <c r="IFJ49" s="1168"/>
      <c r="IFK49" s="1169"/>
      <c r="IFL49" s="1169"/>
      <c r="IFM49" s="1169"/>
      <c r="IFN49" s="1170"/>
      <c r="IFO49" s="290"/>
      <c r="IFP49" s="288"/>
      <c r="IFQ49" s="341"/>
      <c r="IFR49" s="342"/>
      <c r="IFS49" s="1171"/>
      <c r="IFT49" s="1168"/>
      <c r="IFU49" s="1169"/>
      <c r="IFV49" s="1169"/>
      <c r="IFW49" s="1169"/>
      <c r="IFX49" s="1170"/>
      <c r="IFY49" s="290"/>
      <c r="IFZ49" s="288"/>
      <c r="IGA49" s="341"/>
      <c r="IGB49" s="342"/>
      <c r="IGC49" s="1171"/>
      <c r="IGD49" s="1168"/>
      <c r="IGE49" s="1169"/>
      <c r="IGF49" s="1169"/>
      <c r="IGG49" s="1169"/>
      <c r="IGH49" s="1170"/>
      <c r="IGI49" s="290"/>
      <c r="IGJ49" s="288"/>
      <c r="IGK49" s="341"/>
      <c r="IGL49" s="342"/>
      <c r="IGM49" s="1171"/>
      <c r="IGN49" s="1168"/>
      <c r="IGO49" s="1169"/>
      <c r="IGP49" s="1169"/>
      <c r="IGQ49" s="1169"/>
      <c r="IGR49" s="1170"/>
      <c r="IGS49" s="290"/>
      <c r="IGT49" s="288"/>
      <c r="IGU49" s="341"/>
      <c r="IGV49" s="342"/>
      <c r="IGW49" s="1171"/>
      <c r="IGX49" s="1168"/>
      <c r="IGY49" s="1169"/>
      <c r="IGZ49" s="1169"/>
      <c r="IHA49" s="1169"/>
      <c r="IHB49" s="1170"/>
      <c r="IHC49" s="290"/>
      <c r="IHD49" s="288"/>
      <c r="IHE49" s="341"/>
      <c r="IHF49" s="342"/>
      <c r="IHG49" s="1171"/>
      <c r="IHH49" s="1168"/>
      <c r="IHI49" s="1169"/>
      <c r="IHJ49" s="1169"/>
      <c r="IHK49" s="1169"/>
      <c r="IHL49" s="1170"/>
      <c r="IHM49" s="290"/>
      <c r="IHN49" s="288"/>
      <c r="IHO49" s="341"/>
      <c r="IHP49" s="342"/>
      <c r="IHQ49" s="1171"/>
      <c r="IHR49" s="1168"/>
      <c r="IHS49" s="1169"/>
      <c r="IHT49" s="1169"/>
      <c r="IHU49" s="1169"/>
      <c r="IHV49" s="1170"/>
      <c r="IHW49" s="290"/>
      <c r="IHX49" s="288"/>
      <c r="IHY49" s="341"/>
      <c r="IHZ49" s="342"/>
      <c r="IIA49" s="1171"/>
      <c r="IIB49" s="1168"/>
      <c r="IIC49" s="1169"/>
      <c r="IID49" s="1169"/>
      <c r="IIE49" s="1169"/>
      <c r="IIF49" s="1170"/>
      <c r="IIG49" s="290"/>
      <c r="IIH49" s="288"/>
      <c r="III49" s="341"/>
      <c r="IIJ49" s="342"/>
      <c r="IIK49" s="1171"/>
      <c r="IIL49" s="1168"/>
      <c r="IIM49" s="1169"/>
      <c r="IIN49" s="1169"/>
      <c r="IIO49" s="1169"/>
      <c r="IIP49" s="1170"/>
      <c r="IIQ49" s="290"/>
      <c r="IIR49" s="288"/>
      <c r="IIS49" s="341"/>
      <c r="IIT49" s="342"/>
      <c r="IIU49" s="1171"/>
      <c r="IIV49" s="1168"/>
      <c r="IIW49" s="1169"/>
      <c r="IIX49" s="1169"/>
      <c r="IIY49" s="1169"/>
      <c r="IIZ49" s="1170"/>
      <c r="IJA49" s="290"/>
      <c r="IJB49" s="288"/>
      <c r="IJC49" s="341"/>
      <c r="IJD49" s="342"/>
      <c r="IJE49" s="1171"/>
      <c r="IJF49" s="1168"/>
      <c r="IJG49" s="1169"/>
      <c r="IJH49" s="1169"/>
      <c r="IJI49" s="1169"/>
      <c r="IJJ49" s="1170"/>
      <c r="IJK49" s="290"/>
      <c r="IJL49" s="288"/>
      <c r="IJM49" s="341"/>
      <c r="IJN49" s="342"/>
      <c r="IJO49" s="1171"/>
      <c r="IJP49" s="1168"/>
      <c r="IJQ49" s="1169"/>
      <c r="IJR49" s="1169"/>
      <c r="IJS49" s="1169"/>
      <c r="IJT49" s="1170"/>
      <c r="IJU49" s="290"/>
      <c r="IJV49" s="288"/>
      <c r="IJW49" s="341"/>
      <c r="IJX49" s="342"/>
      <c r="IJY49" s="1171"/>
      <c r="IJZ49" s="1168"/>
      <c r="IKA49" s="1169"/>
      <c r="IKB49" s="1169"/>
      <c r="IKC49" s="1169"/>
      <c r="IKD49" s="1170"/>
      <c r="IKE49" s="290"/>
      <c r="IKF49" s="288"/>
      <c r="IKG49" s="341"/>
      <c r="IKH49" s="342"/>
      <c r="IKI49" s="1171"/>
      <c r="IKJ49" s="1168"/>
      <c r="IKK49" s="1169"/>
      <c r="IKL49" s="1169"/>
      <c r="IKM49" s="1169"/>
      <c r="IKN49" s="1170"/>
      <c r="IKO49" s="290"/>
      <c r="IKP49" s="288"/>
      <c r="IKQ49" s="341"/>
      <c r="IKR49" s="342"/>
      <c r="IKS49" s="1171"/>
      <c r="IKT49" s="1168"/>
      <c r="IKU49" s="1169"/>
      <c r="IKV49" s="1169"/>
      <c r="IKW49" s="1169"/>
      <c r="IKX49" s="1170"/>
      <c r="IKY49" s="290"/>
      <c r="IKZ49" s="288"/>
      <c r="ILA49" s="341"/>
      <c r="ILB49" s="342"/>
      <c r="ILC49" s="1171"/>
      <c r="ILD49" s="1168"/>
      <c r="ILE49" s="1169"/>
      <c r="ILF49" s="1169"/>
      <c r="ILG49" s="1169"/>
      <c r="ILH49" s="1170"/>
      <c r="ILI49" s="290"/>
      <c r="ILJ49" s="288"/>
      <c r="ILK49" s="341"/>
      <c r="ILL49" s="342"/>
      <c r="ILM49" s="1171"/>
      <c r="ILN49" s="1168"/>
      <c r="ILO49" s="1169"/>
      <c r="ILP49" s="1169"/>
      <c r="ILQ49" s="1169"/>
      <c r="ILR49" s="1170"/>
      <c r="ILS49" s="290"/>
      <c r="ILT49" s="288"/>
      <c r="ILU49" s="341"/>
      <c r="ILV49" s="342"/>
      <c r="ILW49" s="1171"/>
      <c r="ILX49" s="1168"/>
      <c r="ILY49" s="1169"/>
      <c r="ILZ49" s="1169"/>
      <c r="IMA49" s="1169"/>
      <c r="IMB49" s="1170"/>
      <c r="IMC49" s="290"/>
      <c r="IMD49" s="288"/>
      <c r="IME49" s="341"/>
      <c r="IMF49" s="342"/>
      <c r="IMG49" s="1171"/>
      <c r="IMH49" s="1168"/>
      <c r="IMI49" s="1169"/>
      <c r="IMJ49" s="1169"/>
      <c r="IMK49" s="1169"/>
      <c r="IML49" s="1170"/>
      <c r="IMM49" s="290"/>
      <c r="IMN49" s="288"/>
      <c r="IMO49" s="341"/>
      <c r="IMP49" s="342"/>
      <c r="IMQ49" s="1171"/>
      <c r="IMR49" s="1168"/>
      <c r="IMS49" s="1169"/>
      <c r="IMT49" s="1169"/>
      <c r="IMU49" s="1169"/>
      <c r="IMV49" s="1170"/>
      <c r="IMW49" s="290"/>
      <c r="IMX49" s="288"/>
      <c r="IMY49" s="341"/>
      <c r="IMZ49" s="342"/>
      <c r="INA49" s="1171"/>
      <c r="INB49" s="1168"/>
      <c r="INC49" s="1169"/>
      <c r="IND49" s="1169"/>
      <c r="INE49" s="1169"/>
      <c r="INF49" s="1170"/>
      <c r="ING49" s="290"/>
      <c r="INH49" s="288"/>
      <c r="INI49" s="341"/>
      <c r="INJ49" s="342"/>
      <c r="INK49" s="1171"/>
      <c r="INL49" s="1168"/>
      <c r="INM49" s="1169"/>
      <c r="INN49" s="1169"/>
      <c r="INO49" s="1169"/>
      <c r="INP49" s="1170"/>
      <c r="INQ49" s="290"/>
      <c r="INR49" s="288"/>
      <c r="INS49" s="341"/>
      <c r="INT49" s="342"/>
      <c r="INU49" s="1171"/>
      <c r="INV49" s="1168"/>
      <c r="INW49" s="1169"/>
      <c r="INX49" s="1169"/>
      <c r="INY49" s="1169"/>
      <c r="INZ49" s="1170"/>
      <c r="IOA49" s="290"/>
      <c r="IOB49" s="288"/>
      <c r="IOC49" s="341"/>
      <c r="IOD49" s="342"/>
      <c r="IOE49" s="1171"/>
      <c r="IOF49" s="1168"/>
      <c r="IOG49" s="1169"/>
      <c r="IOH49" s="1169"/>
      <c r="IOI49" s="1169"/>
      <c r="IOJ49" s="1170"/>
      <c r="IOK49" s="290"/>
      <c r="IOL49" s="288"/>
      <c r="IOM49" s="341"/>
      <c r="ION49" s="342"/>
      <c r="IOO49" s="1171"/>
      <c r="IOP49" s="1168"/>
      <c r="IOQ49" s="1169"/>
      <c r="IOR49" s="1169"/>
      <c r="IOS49" s="1169"/>
      <c r="IOT49" s="1170"/>
      <c r="IOU49" s="290"/>
      <c r="IOV49" s="288"/>
      <c r="IOW49" s="341"/>
      <c r="IOX49" s="342"/>
      <c r="IOY49" s="1171"/>
      <c r="IOZ49" s="1168"/>
      <c r="IPA49" s="1169"/>
      <c r="IPB49" s="1169"/>
      <c r="IPC49" s="1169"/>
      <c r="IPD49" s="1170"/>
      <c r="IPE49" s="290"/>
      <c r="IPF49" s="288"/>
      <c r="IPG49" s="341"/>
      <c r="IPH49" s="342"/>
      <c r="IPI49" s="1171"/>
      <c r="IPJ49" s="1168"/>
      <c r="IPK49" s="1169"/>
      <c r="IPL49" s="1169"/>
      <c r="IPM49" s="1169"/>
      <c r="IPN49" s="1170"/>
      <c r="IPO49" s="290"/>
      <c r="IPP49" s="288"/>
      <c r="IPQ49" s="341"/>
      <c r="IPR49" s="342"/>
      <c r="IPS49" s="1171"/>
      <c r="IPT49" s="1168"/>
      <c r="IPU49" s="1169"/>
      <c r="IPV49" s="1169"/>
      <c r="IPW49" s="1169"/>
      <c r="IPX49" s="1170"/>
      <c r="IPY49" s="290"/>
      <c r="IPZ49" s="288"/>
      <c r="IQA49" s="341"/>
      <c r="IQB49" s="342"/>
      <c r="IQC49" s="1171"/>
      <c r="IQD49" s="1168"/>
      <c r="IQE49" s="1169"/>
      <c r="IQF49" s="1169"/>
      <c r="IQG49" s="1169"/>
      <c r="IQH49" s="1170"/>
      <c r="IQI49" s="290"/>
      <c r="IQJ49" s="288"/>
      <c r="IQK49" s="341"/>
      <c r="IQL49" s="342"/>
      <c r="IQM49" s="1171"/>
      <c r="IQN49" s="1168"/>
      <c r="IQO49" s="1169"/>
      <c r="IQP49" s="1169"/>
      <c r="IQQ49" s="1169"/>
      <c r="IQR49" s="1170"/>
      <c r="IQS49" s="290"/>
      <c r="IQT49" s="288"/>
      <c r="IQU49" s="341"/>
      <c r="IQV49" s="342"/>
      <c r="IQW49" s="1171"/>
      <c r="IQX49" s="1168"/>
      <c r="IQY49" s="1169"/>
      <c r="IQZ49" s="1169"/>
      <c r="IRA49" s="1169"/>
      <c r="IRB49" s="1170"/>
      <c r="IRC49" s="290"/>
      <c r="IRD49" s="288"/>
      <c r="IRE49" s="341"/>
      <c r="IRF49" s="342"/>
      <c r="IRG49" s="1171"/>
      <c r="IRH49" s="1168"/>
      <c r="IRI49" s="1169"/>
      <c r="IRJ49" s="1169"/>
      <c r="IRK49" s="1169"/>
      <c r="IRL49" s="1170"/>
      <c r="IRM49" s="290"/>
      <c r="IRN49" s="288"/>
      <c r="IRO49" s="341"/>
      <c r="IRP49" s="342"/>
      <c r="IRQ49" s="1171"/>
      <c r="IRR49" s="1168"/>
      <c r="IRS49" s="1169"/>
      <c r="IRT49" s="1169"/>
      <c r="IRU49" s="1169"/>
      <c r="IRV49" s="1170"/>
      <c r="IRW49" s="290"/>
      <c r="IRX49" s="288"/>
      <c r="IRY49" s="341"/>
      <c r="IRZ49" s="342"/>
      <c r="ISA49" s="1171"/>
      <c r="ISB49" s="1168"/>
      <c r="ISC49" s="1169"/>
      <c r="ISD49" s="1169"/>
      <c r="ISE49" s="1169"/>
      <c r="ISF49" s="1170"/>
      <c r="ISG49" s="290"/>
      <c r="ISH49" s="288"/>
      <c r="ISI49" s="341"/>
      <c r="ISJ49" s="342"/>
      <c r="ISK49" s="1171"/>
      <c r="ISL49" s="1168"/>
      <c r="ISM49" s="1169"/>
      <c r="ISN49" s="1169"/>
      <c r="ISO49" s="1169"/>
      <c r="ISP49" s="1170"/>
      <c r="ISQ49" s="290"/>
      <c r="ISR49" s="288"/>
      <c r="ISS49" s="341"/>
      <c r="IST49" s="342"/>
      <c r="ISU49" s="1171"/>
      <c r="ISV49" s="1168"/>
      <c r="ISW49" s="1169"/>
      <c r="ISX49" s="1169"/>
      <c r="ISY49" s="1169"/>
      <c r="ISZ49" s="1170"/>
      <c r="ITA49" s="290"/>
      <c r="ITB49" s="288"/>
      <c r="ITC49" s="341"/>
      <c r="ITD49" s="342"/>
      <c r="ITE49" s="1171"/>
      <c r="ITF49" s="1168"/>
      <c r="ITG49" s="1169"/>
      <c r="ITH49" s="1169"/>
      <c r="ITI49" s="1169"/>
      <c r="ITJ49" s="1170"/>
      <c r="ITK49" s="290"/>
      <c r="ITL49" s="288"/>
      <c r="ITM49" s="341"/>
      <c r="ITN49" s="342"/>
      <c r="ITO49" s="1171"/>
      <c r="ITP49" s="1168"/>
      <c r="ITQ49" s="1169"/>
      <c r="ITR49" s="1169"/>
      <c r="ITS49" s="1169"/>
      <c r="ITT49" s="1170"/>
      <c r="ITU49" s="290"/>
      <c r="ITV49" s="288"/>
      <c r="ITW49" s="341"/>
      <c r="ITX49" s="342"/>
      <c r="ITY49" s="1171"/>
      <c r="ITZ49" s="1168"/>
      <c r="IUA49" s="1169"/>
      <c r="IUB49" s="1169"/>
      <c r="IUC49" s="1169"/>
      <c r="IUD49" s="1170"/>
      <c r="IUE49" s="290"/>
      <c r="IUF49" s="288"/>
      <c r="IUG49" s="341"/>
      <c r="IUH49" s="342"/>
      <c r="IUI49" s="1171"/>
      <c r="IUJ49" s="1168"/>
      <c r="IUK49" s="1169"/>
      <c r="IUL49" s="1169"/>
      <c r="IUM49" s="1169"/>
      <c r="IUN49" s="1170"/>
      <c r="IUO49" s="290"/>
      <c r="IUP49" s="288"/>
      <c r="IUQ49" s="341"/>
      <c r="IUR49" s="342"/>
      <c r="IUS49" s="1171"/>
      <c r="IUT49" s="1168"/>
      <c r="IUU49" s="1169"/>
      <c r="IUV49" s="1169"/>
      <c r="IUW49" s="1169"/>
      <c r="IUX49" s="1170"/>
      <c r="IUY49" s="290"/>
      <c r="IUZ49" s="288"/>
      <c r="IVA49" s="341"/>
      <c r="IVB49" s="342"/>
      <c r="IVC49" s="1171"/>
      <c r="IVD49" s="1168"/>
      <c r="IVE49" s="1169"/>
      <c r="IVF49" s="1169"/>
      <c r="IVG49" s="1169"/>
      <c r="IVH49" s="1170"/>
      <c r="IVI49" s="290"/>
      <c r="IVJ49" s="288"/>
      <c r="IVK49" s="341"/>
      <c r="IVL49" s="342"/>
      <c r="IVM49" s="1171"/>
      <c r="IVN49" s="1168"/>
      <c r="IVO49" s="1169"/>
      <c r="IVP49" s="1169"/>
      <c r="IVQ49" s="1169"/>
      <c r="IVR49" s="1170"/>
      <c r="IVS49" s="290"/>
      <c r="IVT49" s="288"/>
      <c r="IVU49" s="341"/>
      <c r="IVV49" s="342"/>
      <c r="IVW49" s="1171"/>
      <c r="IVX49" s="1168"/>
      <c r="IVY49" s="1169"/>
      <c r="IVZ49" s="1169"/>
      <c r="IWA49" s="1169"/>
      <c r="IWB49" s="1170"/>
      <c r="IWC49" s="290"/>
      <c r="IWD49" s="288"/>
      <c r="IWE49" s="341"/>
      <c r="IWF49" s="342"/>
      <c r="IWG49" s="1171"/>
      <c r="IWH49" s="1168"/>
      <c r="IWI49" s="1169"/>
      <c r="IWJ49" s="1169"/>
      <c r="IWK49" s="1169"/>
      <c r="IWL49" s="1170"/>
      <c r="IWM49" s="290"/>
      <c r="IWN49" s="288"/>
      <c r="IWO49" s="341"/>
      <c r="IWP49" s="342"/>
      <c r="IWQ49" s="1171"/>
      <c r="IWR49" s="1168"/>
      <c r="IWS49" s="1169"/>
      <c r="IWT49" s="1169"/>
      <c r="IWU49" s="1169"/>
      <c r="IWV49" s="1170"/>
      <c r="IWW49" s="290"/>
      <c r="IWX49" s="288"/>
      <c r="IWY49" s="341"/>
      <c r="IWZ49" s="342"/>
      <c r="IXA49" s="1171"/>
      <c r="IXB49" s="1168"/>
      <c r="IXC49" s="1169"/>
      <c r="IXD49" s="1169"/>
      <c r="IXE49" s="1169"/>
      <c r="IXF49" s="1170"/>
      <c r="IXG49" s="290"/>
      <c r="IXH49" s="288"/>
      <c r="IXI49" s="341"/>
      <c r="IXJ49" s="342"/>
      <c r="IXK49" s="1171"/>
      <c r="IXL49" s="1168"/>
      <c r="IXM49" s="1169"/>
      <c r="IXN49" s="1169"/>
      <c r="IXO49" s="1169"/>
      <c r="IXP49" s="1170"/>
      <c r="IXQ49" s="290"/>
      <c r="IXR49" s="288"/>
      <c r="IXS49" s="341"/>
      <c r="IXT49" s="342"/>
      <c r="IXU49" s="1171"/>
      <c r="IXV49" s="1168"/>
      <c r="IXW49" s="1169"/>
      <c r="IXX49" s="1169"/>
      <c r="IXY49" s="1169"/>
      <c r="IXZ49" s="1170"/>
      <c r="IYA49" s="290"/>
      <c r="IYB49" s="288"/>
      <c r="IYC49" s="341"/>
      <c r="IYD49" s="342"/>
      <c r="IYE49" s="1171"/>
      <c r="IYF49" s="1168"/>
      <c r="IYG49" s="1169"/>
      <c r="IYH49" s="1169"/>
      <c r="IYI49" s="1169"/>
      <c r="IYJ49" s="1170"/>
      <c r="IYK49" s="290"/>
      <c r="IYL49" s="288"/>
      <c r="IYM49" s="341"/>
      <c r="IYN49" s="342"/>
      <c r="IYO49" s="1171"/>
      <c r="IYP49" s="1168"/>
      <c r="IYQ49" s="1169"/>
      <c r="IYR49" s="1169"/>
      <c r="IYS49" s="1169"/>
      <c r="IYT49" s="1170"/>
      <c r="IYU49" s="290"/>
      <c r="IYV49" s="288"/>
      <c r="IYW49" s="341"/>
      <c r="IYX49" s="342"/>
      <c r="IYY49" s="1171"/>
      <c r="IYZ49" s="1168"/>
      <c r="IZA49" s="1169"/>
      <c r="IZB49" s="1169"/>
      <c r="IZC49" s="1169"/>
      <c r="IZD49" s="1170"/>
      <c r="IZE49" s="290"/>
      <c r="IZF49" s="288"/>
      <c r="IZG49" s="341"/>
      <c r="IZH49" s="342"/>
      <c r="IZI49" s="1171"/>
      <c r="IZJ49" s="1168"/>
      <c r="IZK49" s="1169"/>
      <c r="IZL49" s="1169"/>
      <c r="IZM49" s="1169"/>
      <c r="IZN49" s="1170"/>
      <c r="IZO49" s="290"/>
      <c r="IZP49" s="288"/>
      <c r="IZQ49" s="341"/>
      <c r="IZR49" s="342"/>
      <c r="IZS49" s="1171"/>
      <c r="IZT49" s="1168"/>
      <c r="IZU49" s="1169"/>
      <c r="IZV49" s="1169"/>
      <c r="IZW49" s="1169"/>
      <c r="IZX49" s="1170"/>
      <c r="IZY49" s="290"/>
      <c r="IZZ49" s="288"/>
      <c r="JAA49" s="341"/>
      <c r="JAB49" s="342"/>
      <c r="JAC49" s="1171"/>
      <c r="JAD49" s="1168"/>
      <c r="JAE49" s="1169"/>
      <c r="JAF49" s="1169"/>
      <c r="JAG49" s="1169"/>
      <c r="JAH49" s="1170"/>
      <c r="JAI49" s="290"/>
      <c r="JAJ49" s="288"/>
      <c r="JAK49" s="341"/>
      <c r="JAL49" s="342"/>
      <c r="JAM49" s="1171"/>
      <c r="JAN49" s="1168"/>
      <c r="JAO49" s="1169"/>
      <c r="JAP49" s="1169"/>
      <c r="JAQ49" s="1169"/>
      <c r="JAR49" s="1170"/>
      <c r="JAS49" s="290"/>
      <c r="JAT49" s="288"/>
      <c r="JAU49" s="341"/>
      <c r="JAV49" s="342"/>
      <c r="JAW49" s="1171"/>
      <c r="JAX49" s="1168"/>
      <c r="JAY49" s="1169"/>
      <c r="JAZ49" s="1169"/>
      <c r="JBA49" s="1169"/>
      <c r="JBB49" s="1170"/>
      <c r="JBC49" s="290"/>
      <c r="JBD49" s="288"/>
      <c r="JBE49" s="341"/>
      <c r="JBF49" s="342"/>
      <c r="JBG49" s="1171"/>
      <c r="JBH49" s="1168"/>
      <c r="JBI49" s="1169"/>
      <c r="JBJ49" s="1169"/>
      <c r="JBK49" s="1169"/>
      <c r="JBL49" s="1170"/>
      <c r="JBM49" s="290"/>
      <c r="JBN49" s="288"/>
      <c r="JBO49" s="341"/>
      <c r="JBP49" s="342"/>
      <c r="JBQ49" s="1171"/>
      <c r="JBR49" s="1168"/>
      <c r="JBS49" s="1169"/>
      <c r="JBT49" s="1169"/>
      <c r="JBU49" s="1169"/>
      <c r="JBV49" s="1170"/>
      <c r="JBW49" s="290"/>
      <c r="JBX49" s="288"/>
      <c r="JBY49" s="341"/>
      <c r="JBZ49" s="342"/>
      <c r="JCA49" s="1171"/>
      <c r="JCB49" s="1168"/>
      <c r="JCC49" s="1169"/>
      <c r="JCD49" s="1169"/>
      <c r="JCE49" s="1169"/>
      <c r="JCF49" s="1170"/>
      <c r="JCG49" s="290"/>
      <c r="JCH49" s="288"/>
      <c r="JCI49" s="341"/>
      <c r="JCJ49" s="342"/>
      <c r="JCK49" s="1171"/>
      <c r="JCL49" s="1168"/>
      <c r="JCM49" s="1169"/>
      <c r="JCN49" s="1169"/>
      <c r="JCO49" s="1169"/>
      <c r="JCP49" s="1170"/>
      <c r="JCQ49" s="290"/>
      <c r="JCR49" s="288"/>
      <c r="JCS49" s="341"/>
      <c r="JCT49" s="342"/>
      <c r="JCU49" s="1171"/>
      <c r="JCV49" s="1168"/>
      <c r="JCW49" s="1169"/>
      <c r="JCX49" s="1169"/>
      <c r="JCY49" s="1169"/>
      <c r="JCZ49" s="1170"/>
      <c r="JDA49" s="290"/>
      <c r="JDB49" s="288"/>
      <c r="JDC49" s="341"/>
      <c r="JDD49" s="342"/>
      <c r="JDE49" s="1171"/>
      <c r="JDF49" s="1168"/>
      <c r="JDG49" s="1169"/>
      <c r="JDH49" s="1169"/>
      <c r="JDI49" s="1169"/>
      <c r="JDJ49" s="1170"/>
      <c r="JDK49" s="290"/>
      <c r="JDL49" s="288"/>
      <c r="JDM49" s="341"/>
      <c r="JDN49" s="342"/>
      <c r="JDO49" s="1171"/>
      <c r="JDP49" s="1168"/>
      <c r="JDQ49" s="1169"/>
      <c r="JDR49" s="1169"/>
      <c r="JDS49" s="1169"/>
      <c r="JDT49" s="1170"/>
      <c r="JDU49" s="290"/>
      <c r="JDV49" s="288"/>
      <c r="JDW49" s="341"/>
      <c r="JDX49" s="342"/>
      <c r="JDY49" s="1171"/>
      <c r="JDZ49" s="1168"/>
      <c r="JEA49" s="1169"/>
      <c r="JEB49" s="1169"/>
      <c r="JEC49" s="1169"/>
      <c r="JED49" s="1170"/>
      <c r="JEE49" s="290"/>
      <c r="JEF49" s="288"/>
      <c r="JEG49" s="341"/>
      <c r="JEH49" s="342"/>
      <c r="JEI49" s="1171"/>
      <c r="JEJ49" s="1168"/>
      <c r="JEK49" s="1169"/>
      <c r="JEL49" s="1169"/>
      <c r="JEM49" s="1169"/>
      <c r="JEN49" s="1170"/>
      <c r="JEO49" s="290"/>
      <c r="JEP49" s="288"/>
      <c r="JEQ49" s="341"/>
      <c r="JER49" s="342"/>
      <c r="JES49" s="1171"/>
      <c r="JET49" s="1168"/>
      <c r="JEU49" s="1169"/>
      <c r="JEV49" s="1169"/>
      <c r="JEW49" s="1169"/>
      <c r="JEX49" s="1170"/>
      <c r="JEY49" s="290"/>
      <c r="JEZ49" s="288"/>
      <c r="JFA49" s="341"/>
      <c r="JFB49" s="342"/>
      <c r="JFC49" s="1171"/>
      <c r="JFD49" s="1168"/>
      <c r="JFE49" s="1169"/>
      <c r="JFF49" s="1169"/>
      <c r="JFG49" s="1169"/>
      <c r="JFH49" s="1170"/>
      <c r="JFI49" s="290"/>
      <c r="JFJ49" s="288"/>
      <c r="JFK49" s="341"/>
      <c r="JFL49" s="342"/>
      <c r="JFM49" s="1171"/>
      <c r="JFN49" s="1168"/>
      <c r="JFO49" s="1169"/>
      <c r="JFP49" s="1169"/>
      <c r="JFQ49" s="1169"/>
      <c r="JFR49" s="1170"/>
      <c r="JFS49" s="290"/>
      <c r="JFT49" s="288"/>
      <c r="JFU49" s="341"/>
      <c r="JFV49" s="342"/>
      <c r="JFW49" s="1171"/>
      <c r="JFX49" s="1168"/>
      <c r="JFY49" s="1169"/>
      <c r="JFZ49" s="1169"/>
      <c r="JGA49" s="1169"/>
      <c r="JGB49" s="1170"/>
      <c r="JGC49" s="290"/>
      <c r="JGD49" s="288"/>
      <c r="JGE49" s="341"/>
      <c r="JGF49" s="342"/>
      <c r="JGG49" s="1171"/>
      <c r="JGH49" s="1168"/>
      <c r="JGI49" s="1169"/>
      <c r="JGJ49" s="1169"/>
      <c r="JGK49" s="1169"/>
      <c r="JGL49" s="1170"/>
      <c r="JGM49" s="290"/>
      <c r="JGN49" s="288"/>
      <c r="JGO49" s="341"/>
      <c r="JGP49" s="342"/>
      <c r="JGQ49" s="1171"/>
      <c r="JGR49" s="1168"/>
      <c r="JGS49" s="1169"/>
      <c r="JGT49" s="1169"/>
      <c r="JGU49" s="1169"/>
      <c r="JGV49" s="1170"/>
      <c r="JGW49" s="290"/>
      <c r="JGX49" s="288"/>
      <c r="JGY49" s="341"/>
      <c r="JGZ49" s="342"/>
      <c r="JHA49" s="1171"/>
      <c r="JHB49" s="1168"/>
      <c r="JHC49" s="1169"/>
      <c r="JHD49" s="1169"/>
      <c r="JHE49" s="1169"/>
      <c r="JHF49" s="1170"/>
      <c r="JHG49" s="290"/>
      <c r="JHH49" s="288"/>
      <c r="JHI49" s="341"/>
      <c r="JHJ49" s="342"/>
      <c r="JHK49" s="1171"/>
      <c r="JHL49" s="1168"/>
      <c r="JHM49" s="1169"/>
      <c r="JHN49" s="1169"/>
      <c r="JHO49" s="1169"/>
      <c r="JHP49" s="1170"/>
      <c r="JHQ49" s="290"/>
      <c r="JHR49" s="288"/>
      <c r="JHS49" s="341"/>
      <c r="JHT49" s="342"/>
      <c r="JHU49" s="1171"/>
      <c r="JHV49" s="1168"/>
      <c r="JHW49" s="1169"/>
      <c r="JHX49" s="1169"/>
      <c r="JHY49" s="1169"/>
      <c r="JHZ49" s="1170"/>
      <c r="JIA49" s="290"/>
      <c r="JIB49" s="288"/>
      <c r="JIC49" s="341"/>
      <c r="JID49" s="342"/>
      <c r="JIE49" s="1171"/>
      <c r="JIF49" s="1168"/>
      <c r="JIG49" s="1169"/>
      <c r="JIH49" s="1169"/>
      <c r="JII49" s="1169"/>
      <c r="JIJ49" s="1170"/>
      <c r="JIK49" s="290"/>
      <c r="JIL49" s="288"/>
      <c r="JIM49" s="341"/>
      <c r="JIN49" s="342"/>
      <c r="JIO49" s="1171"/>
      <c r="JIP49" s="1168"/>
      <c r="JIQ49" s="1169"/>
      <c r="JIR49" s="1169"/>
      <c r="JIS49" s="1169"/>
      <c r="JIT49" s="1170"/>
      <c r="JIU49" s="290"/>
      <c r="JIV49" s="288"/>
      <c r="JIW49" s="341"/>
      <c r="JIX49" s="342"/>
      <c r="JIY49" s="1171"/>
      <c r="JIZ49" s="1168"/>
      <c r="JJA49" s="1169"/>
      <c r="JJB49" s="1169"/>
      <c r="JJC49" s="1169"/>
      <c r="JJD49" s="1170"/>
      <c r="JJE49" s="290"/>
      <c r="JJF49" s="288"/>
      <c r="JJG49" s="341"/>
      <c r="JJH49" s="342"/>
      <c r="JJI49" s="1171"/>
      <c r="JJJ49" s="1168"/>
      <c r="JJK49" s="1169"/>
      <c r="JJL49" s="1169"/>
      <c r="JJM49" s="1169"/>
      <c r="JJN49" s="1170"/>
      <c r="JJO49" s="290"/>
      <c r="JJP49" s="288"/>
      <c r="JJQ49" s="341"/>
      <c r="JJR49" s="342"/>
      <c r="JJS49" s="1171"/>
      <c r="JJT49" s="1168"/>
      <c r="JJU49" s="1169"/>
      <c r="JJV49" s="1169"/>
      <c r="JJW49" s="1169"/>
      <c r="JJX49" s="1170"/>
      <c r="JJY49" s="290"/>
      <c r="JJZ49" s="288"/>
      <c r="JKA49" s="341"/>
      <c r="JKB49" s="342"/>
      <c r="JKC49" s="1171"/>
      <c r="JKD49" s="1168"/>
      <c r="JKE49" s="1169"/>
      <c r="JKF49" s="1169"/>
      <c r="JKG49" s="1169"/>
      <c r="JKH49" s="1170"/>
      <c r="JKI49" s="290"/>
      <c r="JKJ49" s="288"/>
      <c r="JKK49" s="341"/>
      <c r="JKL49" s="342"/>
      <c r="JKM49" s="1171"/>
      <c r="JKN49" s="1168"/>
      <c r="JKO49" s="1169"/>
      <c r="JKP49" s="1169"/>
      <c r="JKQ49" s="1169"/>
      <c r="JKR49" s="1170"/>
      <c r="JKS49" s="290"/>
      <c r="JKT49" s="288"/>
      <c r="JKU49" s="341"/>
      <c r="JKV49" s="342"/>
      <c r="JKW49" s="1171"/>
      <c r="JKX49" s="1168"/>
      <c r="JKY49" s="1169"/>
      <c r="JKZ49" s="1169"/>
      <c r="JLA49" s="1169"/>
      <c r="JLB49" s="1170"/>
      <c r="JLC49" s="290"/>
      <c r="JLD49" s="288"/>
      <c r="JLE49" s="341"/>
      <c r="JLF49" s="342"/>
      <c r="JLG49" s="1171"/>
      <c r="JLH49" s="1168"/>
      <c r="JLI49" s="1169"/>
      <c r="JLJ49" s="1169"/>
      <c r="JLK49" s="1169"/>
      <c r="JLL49" s="1170"/>
      <c r="JLM49" s="290"/>
      <c r="JLN49" s="288"/>
      <c r="JLO49" s="341"/>
      <c r="JLP49" s="342"/>
      <c r="JLQ49" s="1171"/>
      <c r="JLR49" s="1168"/>
      <c r="JLS49" s="1169"/>
      <c r="JLT49" s="1169"/>
      <c r="JLU49" s="1169"/>
      <c r="JLV49" s="1170"/>
      <c r="JLW49" s="290"/>
      <c r="JLX49" s="288"/>
      <c r="JLY49" s="341"/>
      <c r="JLZ49" s="342"/>
      <c r="JMA49" s="1171"/>
      <c r="JMB49" s="1168"/>
      <c r="JMC49" s="1169"/>
      <c r="JMD49" s="1169"/>
      <c r="JME49" s="1169"/>
      <c r="JMF49" s="1170"/>
      <c r="JMG49" s="290"/>
      <c r="JMH49" s="288"/>
      <c r="JMI49" s="341"/>
      <c r="JMJ49" s="342"/>
      <c r="JMK49" s="1171"/>
      <c r="JML49" s="1168"/>
      <c r="JMM49" s="1169"/>
      <c r="JMN49" s="1169"/>
      <c r="JMO49" s="1169"/>
      <c r="JMP49" s="1170"/>
      <c r="JMQ49" s="290"/>
      <c r="JMR49" s="288"/>
      <c r="JMS49" s="341"/>
      <c r="JMT49" s="342"/>
      <c r="JMU49" s="1171"/>
      <c r="JMV49" s="1168"/>
      <c r="JMW49" s="1169"/>
      <c r="JMX49" s="1169"/>
      <c r="JMY49" s="1169"/>
      <c r="JMZ49" s="1170"/>
      <c r="JNA49" s="290"/>
      <c r="JNB49" s="288"/>
      <c r="JNC49" s="341"/>
      <c r="JND49" s="342"/>
      <c r="JNE49" s="1171"/>
      <c r="JNF49" s="1168"/>
      <c r="JNG49" s="1169"/>
      <c r="JNH49" s="1169"/>
      <c r="JNI49" s="1169"/>
      <c r="JNJ49" s="1170"/>
      <c r="JNK49" s="290"/>
      <c r="JNL49" s="288"/>
      <c r="JNM49" s="341"/>
      <c r="JNN49" s="342"/>
      <c r="JNO49" s="1171"/>
      <c r="JNP49" s="1168"/>
      <c r="JNQ49" s="1169"/>
      <c r="JNR49" s="1169"/>
      <c r="JNS49" s="1169"/>
      <c r="JNT49" s="1170"/>
      <c r="JNU49" s="290"/>
      <c r="JNV49" s="288"/>
      <c r="JNW49" s="341"/>
      <c r="JNX49" s="342"/>
      <c r="JNY49" s="1171"/>
      <c r="JNZ49" s="1168"/>
      <c r="JOA49" s="1169"/>
      <c r="JOB49" s="1169"/>
      <c r="JOC49" s="1169"/>
      <c r="JOD49" s="1170"/>
      <c r="JOE49" s="290"/>
      <c r="JOF49" s="288"/>
      <c r="JOG49" s="341"/>
      <c r="JOH49" s="342"/>
      <c r="JOI49" s="1171"/>
      <c r="JOJ49" s="1168"/>
      <c r="JOK49" s="1169"/>
      <c r="JOL49" s="1169"/>
      <c r="JOM49" s="1169"/>
      <c r="JON49" s="1170"/>
      <c r="JOO49" s="290"/>
      <c r="JOP49" s="288"/>
      <c r="JOQ49" s="341"/>
      <c r="JOR49" s="342"/>
      <c r="JOS49" s="1171"/>
      <c r="JOT49" s="1168"/>
      <c r="JOU49" s="1169"/>
      <c r="JOV49" s="1169"/>
      <c r="JOW49" s="1169"/>
      <c r="JOX49" s="1170"/>
      <c r="JOY49" s="290"/>
      <c r="JOZ49" s="288"/>
      <c r="JPA49" s="341"/>
      <c r="JPB49" s="342"/>
      <c r="JPC49" s="1171"/>
      <c r="JPD49" s="1168"/>
      <c r="JPE49" s="1169"/>
      <c r="JPF49" s="1169"/>
      <c r="JPG49" s="1169"/>
      <c r="JPH49" s="1170"/>
      <c r="JPI49" s="290"/>
      <c r="JPJ49" s="288"/>
      <c r="JPK49" s="341"/>
      <c r="JPL49" s="342"/>
      <c r="JPM49" s="1171"/>
      <c r="JPN49" s="1168"/>
      <c r="JPO49" s="1169"/>
      <c r="JPP49" s="1169"/>
      <c r="JPQ49" s="1169"/>
      <c r="JPR49" s="1170"/>
      <c r="JPS49" s="290"/>
      <c r="JPT49" s="288"/>
      <c r="JPU49" s="341"/>
      <c r="JPV49" s="342"/>
      <c r="JPW49" s="1171"/>
      <c r="JPX49" s="1168"/>
      <c r="JPY49" s="1169"/>
      <c r="JPZ49" s="1169"/>
      <c r="JQA49" s="1169"/>
      <c r="JQB49" s="1170"/>
      <c r="JQC49" s="290"/>
      <c r="JQD49" s="288"/>
      <c r="JQE49" s="341"/>
      <c r="JQF49" s="342"/>
      <c r="JQG49" s="1171"/>
      <c r="JQH49" s="1168"/>
      <c r="JQI49" s="1169"/>
      <c r="JQJ49" s="1169"/>
      <c r="JQK49" s="1169"/>
      <c r="JQL49" s="1170"/>
      <c r="JQM49" s="290"/>
      <c r="JQN49" s="288"/>
      <c r="JQO49" s="341"/>
      <c r="JQP49" s="342"/>
      <c r="JQQ49" s="1171"/>
      <c r="JQR49" s="1168"/>
      <c r="JQS49" s="1169"/>
      <c r="JQT49" s="1169"/>
      <c r="JQU49" s="1169"/>
      <c r="JQV49" s="1170"/>
      <c r="JQW49" s="290"/>
      <c r="JQX49" s="288"/>
      <c r="JQY49" s="341"/>
      <c r="JQZ49" s="342"/>
      <c r="JRA49" s="1171"/>
      <c r="JRB49" s="1168"/>
      <c r="JRC49" s="1169"/>
      <c r="JRD49" s="1169"/>
      <c r="JRE49" s="1169"/>
      <c r="JRF49" s="1170"/>
      <c r="JRG49" s="290"/>
      <c r="JRH49" s="288"/>
      <c r="JRI49" s="341"/>
      <c r="JRJ49" s="342"/>
      <c r="JRK49" s="1171"/>
      <c r="JRL49" s="1168"/>
      <c r="JRM49" s="1169"/>
      <c r="JRN49" s="1169"/>
      <c r="JRO49" s="1169"/>
      <c r="JRP49" s="1170"/>
      <c r="JRQ49" s="290"/>
      <c r="JRR49" s="288"/>
      <c r="JRS49" s="341"/>
      <c r="JRT49" s="342"/>
      <c r="JRU49" s="1171"/>
      <c r="JRV49" s="1168"/>
      <c r="JRW49" s="1169"/>
      <c r="JRX49" s="1169"/>
      <c r="JRY49" s="1169"/>
      <c r="JRZ49" s="1170"/>
      <c r="JSA49" s="290"/>
      <c r="JSB49" s="288"/>
      <c r="JSC49" s="341"/>
      <c r="JSD49" s="342"/>
      <c r="JSE49" s="1171"/>
      <c r="JSF49" s="1168"/>
      <c r="JSG49" s="1169"/>
      <c r="JSH49" s="1169"/>
      <c r="JSI49" s="1169"/>
      <c r="JSJ49" s="1170"/>
      <c r="JSK49" s="290"/>
      <c r="JSL49" s="288"/>
      <c r="JSM49" s="341"/>
      <c r="JSN49" s="342"/>
      <c r="JSO49" s="1171"/>
      <c r="JSP49" s="1168"/>
      <c r="JSQ49" s="1169"/>
      <c r="JSR49" s="1169"/>
      <c r="JSS49" s="1169"/>
      <c r="JST49" s="1170"/>
      <c r="JSU49" s="290"/>
      <c r="JSV49" s="288"/>
      <c r="JSW49" s="341"/>
      <c r="JSX49" s="342"/>
      <c r="JSY49" s="1171"/>
      <c r="JSZ49" s="1168"/>
      <c r="JTA49" s="1169"/>
      <c r="JTB49" s="1169"/>
      <c r="JTC49" s="1169"/>
      <c r="JTD49" s="1170"/>
      <c r="JTE49" s="290"/>
      <c r="JTF49" s="288"/>
      <c r="JTG49" s="341"/>
      <c r="JTH49" s="342"/>
      <c r="JTI49" s="1171"/>
      <c r="JTJ49" s="1168"/>
      <c r="JTK49" s="1169"/>
      <c r="JTL49" s="1169"/>
      <c r="JTM49" s="1169"/>
      <c r="JTN49" s="1170"/>
      <c r="JTO49" s="290"/>
      <c r="JTP49" s="288"/>
      <c r="JTQ49" s="341"/>
      <c r="JTR49" s="342"/>
      <c r="JTS49" s="1171"/>
      <c r="JTT49" s="1168"/>
      <c r="JTU49" s="1169"/>
      <c r="JTV49" s="1169"/>
      <c r="JTW49" s="1169"/>
      <c r="JTX49" s="1170"/>
      <c r="JTY49" s="290"/>
      <c r="JTZ49" s="288"/>
      <c r="JUA49" s="341"/>
      <c r="JUB49" s="342"/>
      <c r="JUC49" s="1171"/>
      <c r="JUD49" s="1168"/>
      <c r="JUE49" s="1169"/>
      <c r="JUF49" s="1169"/>
      <c r="JUG49" s="1169"/>
      <c r="JUH49" s="1170"/>
      <c r="JUI49" s="290"/>
      <c r="JUJ49" s="288"/>
      <c r="JUK49" s="341"/>
      <c r="JUL49" s="342"/>
      <c r="JUM49" s="1171"/>
      <c r="JUN49" s="1168"/>
      <c r="JUO49" s="1169"/>
      <c r="JUP49" s="1169"/>
      <c r="JUQ49" s="1169"/>
      <c r="JUR49" s="1170"/>
      <c r="JUS49" s="290"/>
      <c r="JUT49" s="288"/>
      <c r="JUU49" s="341"/>
      <c r="JUV49" s="342"/>
      <c r="JUW49" s="1171"/>
      <c r="JUX49" s="1168"/>
      <c r="JUY49" s="1169"/>
      <c r="JUZ49" s="1169"/>
      <c r="JVA49" s="1169"/>
      <c r="JVB49" s="1170"/>
      <c r="JVC49" s="290"/>
      <c r="JVD49" s="288"/>
      <c r="JVE49" s="341"/>
      <c r="JVF49" s="342"/>
      <c r="JVG49" s="1171"/>
      <c r="JVH49" s="1168"/>
      <c r="JVI49" s="1169"/>
      <c r="JVJ49" s="1169"/>
      <c r="JVK49" s="1169"/>
      <c r="JVL49" s="1170"/>
      <c r="JVM49" s="290"/>
      <c r="JVN49" s="288"/>
      <c r="JVO49" s="341"/>
      <c r="JVP49" s="342"/>
      <c r="JVQ49" s="1171"/>
      <c r="JVR49" s="1168"/>
      <c r="JVS49" s="1169"/>
      <c r="JVT49" s="1169"/>
      <c r="JVU49" s="1169"/>
      <c r="JVV49" s="1170"/>
      <c r="JVW49" s="290"/>
      <c r="JVX49" s="288"/>
      <c r="JVY49" s="341"/>
      <c r="JVZ49" s="342"/>
      <c r="JWA49" s="1171"/>
      <c r="JWB49" s="1168"/>
      <c r="JWC49" s="1169"/>
      <c r="JWD49" s="1169"/>
      <c r="JWE49" s="1169"/>
      <c r="JWF49" s="1170"/>
      <c r="JWG49" s="290"/>
      <c r="JWH49" s="288"/>
      <c r="JWI49" s="341"/>
      <c r="JWJ49" s="342"/>
      <c r="JWK49" s="1171"/>
      <c r="JWL49" s="1168"/>
      <c r="JWM49" s="1169"/>
      <c r="JWN49" s="1169"/>
      <c r="JWO49" s="1169"/>
      <c r="JWP49" s="1170"/>
      <c r="JWQ49" s="290"/>
      <c r="JWR49" s="288"/>
      <c r="JWS49" s="341"/>
      <c r="JWT49" s="342"/>
      <c r="JWU49" s="1171"/>
      <c r="JWV49" s="1168"/>
      <c r="JWW49" s="1169"/>
      <c r="JWX49" s="1169"/>
      <c r="JWY49" s="1169"/>
      <c r="JWZ49" s="1170"/>
      <c r="JXA49" s="290"/>
      <c r="JXB49" s="288"/>
      <c r="JXC49" s="341"/>
      <c r="JXD49" s="342"/>
      <c r="JXE49" s="1171"/>
      <c r="JXF49" s="1168"/>
      <c r="JXG49" s="1169"/>
      <c r="JXH49" s="1169"/>
      <c r="JXI49" s="1169"/>
      <c r="JXJ49" s="1170"/>
      <c r="JXK49" s="290"/>
      <c r="JXL49" s="288"/>
      <c r="JXM49" s="341"/>
      <c r="JXN49" s="342"/>
      <c r="JXO49" s="1171"/>
      <c r="JXP49" s="1168"/>
      <c r="JXQ49" s="1169"/>
      <c r="JXR49" s="1169"/>
      <c r="JXS49" s="1169"/>
      <c r="JXT49" s="1170"/>
      <c r="JXU49" s="290"/>
      <c r="JXV49" s="288"/>
      <c r="JXW49" s="341"/>
      <c r="JXX49" s="342"/>
      <c r="JXY49" s="1171"/>
      <c r="JXZ49" s="1168"/>
      <c r="JYA49" s="1169"/>
      <c r="JYB49" s="1169"/>
      <c r="JYC49" s="1169"/>
      <c r="JYD49" s="1170"/>
      <c r="JYE49" s="290"/>
      <c r="JYF49" s="288"/>
      <c r="JYG49" s="341"/>
      <c r="JYH49" s="342"/>
      <c r="JYI49" s="1171"/>
      <c r="JYJ49" s="1168"/>
      <c r="JYK49" s="1169"/>
      <c r="JYL49" s="1169"/>
      <c r="JYM49" s="1169"/>
      <c r="JYN49" s="1170"/>
      <c r="JYO49" s="290"/>
      <c r="JYP49" s="288"/>
      <c r="JYQ49" s="341"/>
      <c r="JYR49" s="342"/>
      <c r="JYS49" s="1171"/>
      <c r="JYT49" s="1168"/>
      <c r="JYU49" s="1169"/>
      <c r="JYV49" s="1169"/>
      <c r="JYW49" s="1169"/>
      <c r="JYX49" s="1170"/>
      <c r="JYY49" s="290"/>
      <c r="JYZ49" s="288"/>
      <c r="JZA49" s="341"/>
      <c r="JZB49" s="342"/>
      <c r="JZC49" s="1171"/>
      <c r="JZD49" s="1168"/>
      <c r="JZE49" s="1169"/>
      <c r="JZF49" s="1169"/>
      <c r="JZG49" s="1169"/>
      <c r="JZH49" s="1170"/>
      <c r="JZI49" s="290"/>
      <c r="JZJ49" s="288"/>
      <c r="JZK49" s="341"/>
      <c r="JZL49" s="342"/>
      <c r="JZM49" s="1171"/>
      <c r="JZN49" s="1168"/>
      <c r="JZO49" s="1169"/>
      <c r="JZP49" s="1169"/>
      <c r="JZQ49" s="1169"/>
      <c r="JZR49" s="1170"/>
      <c r="JZS49" s="290"/>
      <c r="JZT49" s="288"/>
      <c r="JZU49" s="341"/>
      <c r="JZV49" s="342"/>
      <c r="JZW49" s="1171"/>
      <c r="JZX49" s="1168"/>
      <c r="JZY49" s="1169"/>
      <c r="JZZ49" s="1169"/>
      <c r="KAA49" s="1169"/>
      <c r="KAB49" s="1170"/>
      <c r="KAC49" s="290"/>
      <c r="KAD49" s="288"/>
      <c r="KAE49" s="341"/>
      <c r="KAF49" s="342"/>
      <c r="KAG49" s="1171"/>
      <c r="KAH49" s="1168"/>
      <c r="KAI49" s="1169"/>
      <c r="KAJ49" s="1169"/>
      <c r="KAK49" s="1169"/>
      <c r="KAL49" s="1170"/>
      <c r="KAM49" s="290"/>
      <c r="KAN49" s="288"/>
      <c r="KAO49" s="341"/>
      <c r="KAP49" s="342"/>
      <c r="KAQ49" s="1171"/>
      <c r="KAR49" s="1168"/>
      <c r="KAS49" s="1169"/>
      <c r="KAT49" s="1169"/>
      <c r="KAU49" s="1169"/>
      <c r="KAV49" s="1170"/>
      <c r="KAW49" s="290"/>
      <c r="KAX49" s="288"/>
      <c r="KAY49" s="341"/>
      <c r="KAZ49" s="342"/>
      <c r="KBA49" s="1171"/>
      <c r="KBB49" s="1168"/>
      <c r="KBC49" s="1169"/>
      <c r="KBD49" s="1169"/>
      <c r="KBE49" s="1169"/>
      <c r="KBF49" s="1170"/>
      <c r="KBG49" s="290"/>
      <c r="KBH49" s="288"/>
      <c r="KBI49" s="341"/>
      <c r="KBJ49" s="342"/>
      <c r="KBK49" s="1171"/>
      <c r="KBL49" s="1168"/>
      <c r="KBM49" s="1169"/>
      <c r="KBN49" s="1169"/>
      <c r="KBO49" s="1169"/>
      <c r="KBP49" s="1170"/>
      <c r="KBQ49" s="290"/>
      <c r="KBR49" s="288"/>
      <c r="KBS49" s="341"/>
      <c r="KBT49" s="342"/>
      <c r="KBU49" s="1171"/>
      <c r="KBV49" s="1168"/>
      <c r="KBW49" s="1169"/>
      <c r="KBX49" s="1169"/>
      <c r="KBY49" s="1169"/>
      <c r="KBZ49" s="1170"/>
      <c r="KCA49" s="290"/>
      <c r="KCB49" s="288"/>
      <c r="KCC49" s="341"/>
      <c r="KCD49" s="342"/>
      <c r="KCE49" s="1171"/>
      <c r="KCF49" s="1168"/>
      <c r="KCG49" s="1169"/>
      <c r="KCH49" s="1169"/>
      <c r="KCI49" s="1169"/>
      <c r="KCJ49" s="1170"/>
      <c r="KCK49" s="290"/>
      <c r="KCL49" s="288"/>
      <c r="KCM49" s="341"/>
      <c r="KCN49" s="342"/>
      <c r="KCO49" s="1171"/>
      <c r="KCP49" s="1168"/>
      <c r="KCQ49" s="1169"/>
      <c r="KCR49" s="1169"/>
      <c r="KCS49" s="1169"/>
      <c r="KCT49" s="1170"/>
      <c r="KCU49" s="290"/>
      <c r="KCV49" s="288"/>
      <c r="KCW49" s="341"/>
      <c r="KCX49" s="342"/>
      <c r="KCY49" s="1171"/>
      <c r="KCZ49" s="1168"/>
      <c r="KDA49" s="1169"/>
      <c r="KDB49" s="1169"/>
      <c r="KDC49" s="1169"/>
      <c r="KDD49" s="1170"/>
      <c r="KDE49" s="290"/>
      <c r="KDF49" s="288"/>
      <c r="KDG49" s="341"/>
      <c r="KDH49" s="342"/>
      <c r="KDI49" s="1171"/>
      <c r="KDJ49" s="1168"/>
      <c r="KDK49" s="1169"/>
      <c r="KDL49" s="1169"/>
      <c r="KDM49" s="1169"/>
      <c r="KDN49" s="1170"/>
      <c r="KDO49" s="290"/>
      <c r="KDP49" s="288"/>
      <c r="KDQ49" s="341"/>
      <c r="KDR49" s="342"/>
      <c r="KDS49" s="1171"/>
      <c r="KDT49" s="1168"/>
      <c r="KDU49" s="1169"/>
      <c r="KDV49" s="1169"/>
      <c r="KDW49" s="1169"/>
      <c r="KDX49" s="1170"/>
      <c r="KDY49" s="290"/>
      <c r="KDZ49" s="288"/>
      <c r="KEA49" s="341"/>
      <c r="KEB49" s="342"/>
      <c r="KEC49" s="1171"/>
      <c r="KED49" s="1168"/>
      <c r="KEE49" s="1169"/>
      <c r="KEF49" s="1169"/>
      <c r="KEG49" s="1169"/>
      <c r="KEH49" s="1170"/>
      <c r="KEI49" s="290"/>
      <c r="KEJ49" s="288"/>
      <c r="KEK49" s="341"/>
      <c r="KEL49" s="342"/>
      <c r="KEM49" s="1171"/>
      <c r="KEN49" s="1168"/>
      <c r="KEO49" s="1169"/>
      <c r="KEP49" s="1169"/>
      <c r="KEQ49" s="1169"/>
      <c r="KER49" s="1170"/>
      <c r="KES49" s="290"/>
      <c r="KET49" s="288"/>
      <c r="KEU49" s="341"/>
      <c r="KEV49" s="342"/>
      <c r="KEW49" s="1171"/>
      <c r="KEX49" s="1168"/>
      <c r="KEY49" s="1169"/>
      <c r="KEZ49" s="1169"/>
      <c r="KFA49" s="1169"/>
      <c r="KFB49" s="1170"/>
      <c r="KFC49" s="290"/>
      <c r="KFD49" s="288"/>
      <c r="KFE49" s="341"/>
      <c r="KFF49" s="342"/>
      <c r="KFG49" s="1171"/>
      <c r="KFH49" s="1168"/>
      <c r="KFI49" s="1169"/>
      <c r="KFJ49" s="1169"/>
      <c r="KFK49" s="1169"/>
      <c r="KFL49" s="1170"/>
      <c r="KFM49" s="290"/>
      <c r="KFN49" s="288"/>
      <c r="KFO49" s="341"/>
      <c r="KFP49" s="342"/>
      <c r="KFQ49" s="1171"/>
      <c r="KFR49" s="1168"/>
      <c r="KFS49" s="1169"/>
      <c r="KFT49" s="1169"/>
      <c r="KFU49" s="1169"/>
      <c r="KFV49" s="1170"/>
      <c r="KFW49" s="290"/>
      <c r="KFX49" s="288"/>
      <c r="KFY49" s="341"/>
      <c r="KFZ49" s="342"/>
      <c r="KGA49" s="1171"/>
      <c r="KGB49" s="1168"/>
      <c r="KGC49" s="1169"/>
      <c r="KGD49" s="1169"/>
      <c r="KGE49" s="1169"/>
      <c r="KGF49" s="1170"/>
      <c r="KGG49" s="290"/>
      <c r="KGH49" s="288"/>
      <c r="KGI49" s="341"/>
      <c r="KGJ49" s="342"/>
      <c r="KGK49" s="1171"/>
      <c r="KGL49" s="1168"/>
      <c r="KGM49" s="1169"/>
      <c r="KGN49" s="1169"/>
      <c r="KGO49" s="1169"/>
      <c r="KGP49" s="1170"/>
      <c r="KGQ49" s="290"/>
      <c r="KGR49" s="288"/>
      <c r="KGS49" s="341"/>
      <c r="KGT49" s="342"/>
      <c r="KGU49" s="1171"/>
      <c r="KGV49" s="1168"/>
      <c r="KGW49" s="1169"/>
      <c r="KGX49" s="1169"/>
      <c r="KGY49" s="1169"/>
      <c r="KGZ49" s="1170"/>
      <c r="KHA49" s="290"/>
      <c r="KHB49" s="288"/>
      <c r="KHC49" s="341"/>
      <c r="KHD49" s="342"/>
      <c r="KHE49" s="1171"/>
      <c r="KHF49" s="1168"/>
      <c r="KHG49" s="1169"/>
      <c r="KHH49" s="1169"/>
      <c r="KHI49" s="1169"/>
      <c r="KHJ49" s="1170"/>
      <c r="KHK49" s="290"/>
      <c r="KHL49" s="288"/>
      <c r="KHM49" s="341"/>
      <c r="KHN49" s="342"/>
      <c r="KHO49" s="1171"/>
      <c r="KHP49" s="1168"/>
      <c r="KHQ49" s="1169"/>
      <c r="KHR49" s="1169"/>
      <c r="KHS49" s="1169"/>
      <c r="KHT49" s="1170"/>
      <c r="KHU49" s="290"/>
      <c r="KHV49" s="288"/>
      <c r="KHW49" s="341"/>
      <c r="KHX49" s="342"/>
      <c r="KHY49" s="1171"/>
      <c r="KHZ49" s="1168"/>
      <c r="KIA49" s="1169"/>
      <c r="KIB49" s="1169"/>
      <c r="KIC49" s="1169"/>
      <c r="KID49" s="1170"/>
      <c r="KIE49" s="290"/>
      <c r="KIF49" s="288"/>
      <c r="KIG49" s="341"/>
      <c r="KIH49" s="342"/>
      <c r="KII49" s="1171"/>
      <c r="KIJ49" s="1168"/>
      <c r="KIK49" s="1169"/>
      <c r="KIL49" s="1169"/>
      <c r="KIM49" s="1169"/>
      <c r="KIN49" s="1170"/>
      <c r="KIO49" s="290"/>
      <c r="KIP49" s="288"/>
      <c r="KIQ49" s="341"/>
      <c r="KIR49" s="342"/>
      <c r="KIS49" s="1171"/>
      <c r="KIT49" s="1168"/>
      <c r="KIU49" s="1169"/>
      <c r="KIV49" s="1169"/>
      <c r="KIW49" s="1169"/>
      <c r="KIX49" s="1170"/>
      <c r="KIY49" s="290"/>
      <c r="KIZ49" s="288"/>
      <c r="KJA49" s="341"/>
      <c r="KJB49" s="342"/>
      <c r="KJC49" s="1171"/>
      <c r="KJD49" s="1168"/>
      <c r="KJE49" s="1169"/>
      <c r="KJF49" s="1169"/>
      <c r="KJG49" s="1169"/>
      <c r="KJH49" s="1170"/>
      <c r="KJI49" s="290"/>
      <c r="KJJ49" s="288"/>
      <c r="KJK49" s="341"/>
      <c r="KJL49" s="342"/>
      <c r="KJM49" s="1171"/>
      <c r="KJN49" s="1168"/>
      <c r="KJO49" s="1169"/>
      <c r="KJP49" s="1169"/>
      <c r="KJQ49" s="1169"/>
      <c r="KJR49" s="1170"/>
      <c r="KJS49" s="290"/>
      <c r="KJT49" s="288"/>
      <c r="KJU49" s="341"/>
      <c r="KJV49" s="342"/>
      <c r="KJW49" s="1171"/>
      <c r="KJX49" s="1168"/>
      <c r="KJY49" s="1169"/>
      <c r="KJZ49" s="1169"/>
      <c r="KKA49" s="1169"/>
      <c r="KKB49" s="1170"/>
      <c r="KKC49" s="290"/>
      <c r="KKD49" s="288"/>
      <c r="KKE49" s="341"/>
      <c r="KKF49" s="342"/>
      <c r="KKG49" s="1171"/>
      <c r="KKH49" s="1168"/>
      <c r="KKI49" s="1169"/>
      <c r="KKJ49" s="1169"/>
      <c r="KKK49" s="1169"/>
      <c r="KKL49" s="1170"/>
      <c r="KKM49" s="290"/>
      <c r="KKN49" s="288"/>
      <c r="KKO49" s="341"/>
      <c r="KKP49" s="342"/>
      <c r="KKQ49" s="1171"/>
      <c r="KKR49" s="1168"/>
      <c r="KKS49" s="1169"/>
      <c r="KKT49" s="1169"/>
      <c r="KKU49" s="1169"/>
      <c r="KKV49" s="1170"/>
      <c r="KKW49" s="290"/>
      <c r="KKX49" s="288"/>
      <c r="KKY49" s="341"/>
      <c r="KKZ49" s="342"/>
      <c r="KLA49" s="1171"/>
      <c r="KLB49" s="1168"/>
      <c r="KLC49" s="1169"/>
      <c r="KLD49" s="1169"/>
      <c r="KLE49" s="1169"/>
      <c r="KLF49" s="1170"/>
      <c r="KLG49" s="290"/>
      <c r="KLH49" s="288"/>
      <c r="KLI49" s="341"/>
      <c r="KLJ49" s="342"/>
      <c r="KLK49" s="1171"/>
      <c r="KLL49" s="1168"/>
      <c r="KLM49" s="1169"/>
      <c r="KLN49" s="1169"/>
      <c r="KLO49" s="1169"/>
      <c r="KLP49" s="1170"/>
      <c r="KLQ49" s="290"/>
      <c r="KLR49" s="288"/>
      <c r="KLS49" s="341"/>
      <c r="KLT49" s="342"/>
      <c r="KLU49" s="1171"/>
      <c r="KLV49" s="1168"/>
      <c r="KLW49" s="1169"/>
      <c r="KLX49" s="1169"/>
      <c r="KLY49" s="1169"/>
      <c r="KLZ49" s="1170"/>
      <c r="KMA49" s="290"/>
      <c r="KMB49" s="288"/>
      <c r="KMC49" s="341"/>
      <c r="KMD49" s="342"/>
      <c r="KME49" s="1171"/>
      <c r="KMF49" s="1168"/>
      <c r="KMG49" s="1169"/>
      <c r="KMH49" s="1169"/>
      <c r="KMI49" s="1169"/>
      <c r="KMJ49" s="1170"/>
      <c r="KMK49" s="290"/>
      <c r="KML49" s="288"/>
      <c r="KMM49" s="341"/>
      <c r="KMN49" s="342"/>
      <c r="KMO49" s="1171"/>
      <c r="KMP49" s="1168"/>
      <c r="KMQ49" s="1169"/>
      <c r="KMR49" s="1169"/>
      <c r="KMS49" s="1169"/>
      <c r="KMT49" s="1170"/>
      <c r="KMU49" s="290"/>
      <c r="KMV49" s="288"/>
      <c r="KMW49" s="341"/>
      <c r="KMX49" s="342"/>
      <c r="KMY49" s="1171"/>
      <c r="KMZ49" s="1168"/>
      <c r="KNA49" s="1169"/>
      <c r="KNB49" s="1169"/>
      <c r="KNC49" s="1169"/>
      <c r="KND49" s="1170"/>
      <c r="KNE49" s="290"/>
      <c r="KNF49" s="288"/>
      <c r="KNG49" s="341"/>
      <c r="KNH49" s="342"/>
      <c r="KNI49" s="1171"/>
      <c r="KNJ49" s="1168"/>
      <c r="KNK49" s="1169"/>
      <c r="KNL49" s="1169"/>
      <c r="KNM49" s="1169"/>
      <c r="KNN49" s="1170"/>
      <c r="KNO49" s="290"/>
      <c r="KNP49" s="288"/>
      <c r="KNQ49" s="341"/>
      <c r="KNR49" s="342"/>
      <c r="KNS49" s="1171"/>
      <c r="KNT49" s="1168"/>
      <c r="KNU49" s="1169"/>
      <c r="KNV49" s="1169"/>
      <c r="KNW49" s="1169"/>
      <c r="KNX49" s="1170"/>
      <c r="KNY49" s="290"/>
      <c r="KNZ49" s="288"/>
      <c r="KOA49" s="341"/>
      <c r="KOB49" s="342"/>
      <c r="KOC49" s="1171"/>
      <c r="KOD49" s="1168"/>
      <c r="KOE49" s="1169"/>
      <c r="KOF49" s="1169"/>
      <c r="KOG49" s="1169"/>
      <c r="KOH49" s="1170"/>
      <c r="KOI49" s="290"/>
      <c r="KOJ49" s="288"/>
      <c r="KOK49" s="341"/>
      <c r="KOL49" s="342"/>
      <c r="KOM49" s="1171"/>
      <c r="KON49" s="1168"/>
      <c r="KOO49" s="1169"/>
      <c r="KOP49" s="1169"/>
      <c r="KOQ49" s="1169"/>
      <c r="KOR49" s="1170"/>
      <c r="KOS49" s="290"/>
      <c r="KOT49" s="288"/>
      <c r="KOU49" s="341"/>
      <c r="KOV49" s="342"/>
      <c r="KOW49" s="1171"/>
      <c r="KOX49" s="1168"/>
      <c r="KOY49" s="1169"/>
      <c r="KOZ49" s="1169"/>
      <c r="KPA49" s="1169"/>
      <c r="KPB49" s="1170"/>
      <c r="KPC49" s="290"/>
      <c r="KPD49" s="288"/>
      <c r="KPE49" s="341"/>
      <c r="KPF49" s="342"/>
      <c r="KPG49" s="1171"/>
      <c r="KPH49" s="1168"/>
      <c r="KPI49" s="1169"/>
      <c r="KPJ49" s="1169"/>
      <c r="KPK49" s="1169"/>
      <c r="KPL49" s="1170"/>
      <c r="KPM49" s="290"/>
      <c r="KPN49" s="288"/>
      <c r="KPO49" s="341"/>
      <c r="KPP49" s="342"/>
      <c r="KPQ49" s="1171"/>
      <c r="KPR49" s="1168"/>
      <c r="KPS49" s="1169"/>
      <c r="KPT49" s="1169"/>
      <c r="KPU49" s="1169"/>
      <c r="KPV49" s="1170"/>
      <c r="KPW49" s="290"/>
      <c r="KPX49" s="288"/>
      <c r="KPY49" s="341"/>
      <c r="KPZ49" s="342"/>
      <c r="KQA49" s="1171"/>
      <c r="KQB49" s="1168"/>
      <c r="KQC49" s="1169"/>
      <c r="KQD49" s="1169"/>
      <c r="KQE49" s="1169"/>
      <c r="KQF49" s="1170"/>
      <c r="KQG49" s="290"/>
      <c r="KQH49" s="288"/>
      <c r="KQI49" s="341"/>
      <c r="KQJ49" s="342"/>
      <c r="KQK49" s="1171"/>
      <c r="KQL49" s="1168"/>
      <c r="KQM49" s="1169"/>
      <c r="KQN49" s="1169"/>
      <c r="KQO49" s="1169"/>
      <c r="KQP49" s="1170"/>
      <c r="KQQ49" s="290"/>
      <c r="KQR49" s="288"/>
      <c r="KQS49" s="341"/>
      <c r="KQT49" s="342"/>
      <c r="KQU49" s="1171"/>
      <c r="KQV49" s="1168"/>
      <c r="KQW49" s="1169"/>
      <c r="KQX49" s="1169"/>
      <c r="KQY49" s="1169"/>
      <c r="KQZ49" s="1170"/>
      <c r="KRA49" s="290"/>
      <c r="KRB49" s="288"/>
      <c r="KRC49" s="341"/>
      <c r="KRD49" s="342"/>
      <c r="KRE49" s="1171"/>
      <c r="KRF49" s="1168"/>
      <c r="KRG49" s="1169"/>
      <c r="KRH49" s="1169"/>
      <c r="KRI49" s="1169"/>
      <c r="KRJ49" s="1170"/>
      <c r="KRK49" s="290"/>
      <c r="KRL49" s="288"/>
      <c r="KRM49" s="341"/>
      <c r="KRN49" s="342"/>
      <c r="KRO49" s="1171"/>
      <c r="KRP49" s="1168"/>
      <c r="KRQ49" s="1169"/>
      <c r="KRR49" s="1169"/>
      <c r="KRS49" s="1169"/>
      <c r="KRT49" s="1170"/>
      <c r="KRU49" s="290"/>
      <c r="KRV49" s="288"/>
      <c r="KRW49" s="341"/>
      <c r="KRX49" s="342"/>
      <c r="KRY49" s="1171"/>
      <c r="KRZ49" s="1168"/>
      <c r="KSA49" s="1169"/>
      <c r="KSB49" s="1169"/>
      <c r="KSC49" s="1169"/>
      <c r="KSD49" s="1170"/>
      <c r="KSE49" s="290"/>
      <c r="KSF49" s="288"/>
      <c r="KSG49" s="341"/>
      <c r="KSH49" s="342"/>
      <c r="KSI49" s="1171"/>
      <c r="KSJ49" s="1168"/>
      <c r="KSK49" s="1169"/>
      <c r="KSL49" s="1169"/>
      <c r="KSM49" s="1169"/>
      <c r="KSN49" s="1170"/>
      <c r="KSO49" s="290"/>
      <c r="KSP49" s="288"/>
      <c r="KSQ49" s="341"/>
      <c r="KSR49" s="342"/>
      <c r="KSS49" s="1171"/>
      <c r="KST49" s="1168"/>
      <c r="KSU49" s="1169"/>
      <c r="KSV49" s="1169"/>
      <c r="KSW49" s="1169"/>
      <c r="KSX49" s="1170"/>
      <c r="KSY49" s="290"/>
      <c r="KSZ49" s="288"/>
      <c r="KTA49" s="341"/>
      <c r="KTB49" s="342"/>
      <c r="KTC49" s="1171"/>
      <c r="KTD49" s="1168"/>
      <c r="KTE49" s="1169"/>
      <c r="KTF49" s="1169"/>
      <c r="KTG49" s="1169"/>
      <c r="KTH49" s="1170"/>
      <c r="KTI49" s="290"/>
      <c r="KTJ49" s="288"/>
      <c r="KTK49" s="341"/>
      <c r="KTL49" s="342"/>
      <c r="KTM49" s="1171"/>
      <c r="KTN49" s="1168"/>
      <c r="KTO49" s="1169"/>
      <c r="KTP49" s="1169"/>
      <c r="KTQ49" s="1169"/>
      <c r="KTR49" s="1170"/>
      <c r="KTS49" s="290"/>
      <c r="KTT49" s="288"/>
      <c r="KTU49" s="341"/>
      <c r="KTV49" s="342"/>
      <c r="KTW49" s="1171"/>
      <c r="KTX49" s="1168"/>
      <c r="KTY49" s="1169"/>
      <c r="KTZ49" s="1169"/>
      <c r="KUA49" s="1169"/>
      <c r="KUB49" s="1170"/>
      <c r="KUC49" s="290"/>
      <c r="KUD49" s="288"/>
      <c r="KUE49" s="341"/>
      <c r="KUF49" s="342"/>
      <c r="KUG49" s="1171"/>
      <c r="KUH49" s="1168"/>
      <c r="KUI49" s="1169"/>
      <c r="KUJ49" s="1169"/>
      <c r="KUK49" s="1169"/>
      <c r="KUL49" s="1170"/>
      <c r="KUM49" s="290"/>
      <c r="KUN49" s="288"/>
      <c r="KUO49" s="341"/>
      <c r="KUP49" s="342"/>
      <c r="KUQ49" s="1171"/>
      <c r="KUR49" s="1168"/>
      <c r="KUS49" s="1169"/>
      <c r="KUT49" s="1169"/>
      <c r="KUU49" s="1169"/>
      <c r="KUV49" s="1170"/>
      <c r="KUW49" s="290"/>
      <c r="KUX49" s="288"/>
      <c r="KUY49" s="341"/>
      <c r="KUZ49" s="342"/>
      <c r="KVA49" s="1171"/>
      <c r="KVB49" s="1168"/>
      <c r="KVC49" s="1169"/>
      <c r="KVD49" s="1169"/>
      <c r="KVE49" s="1169"/>
      <c r="KVF49" s="1170"/>
      <c r="KVG49" s="290"/>
      <c r="KVH49" s="288"/>
      <c r="KVI49" s="341"/>
      <c r="KVJ49" s="342"/>
      <c r="KVK49" s="1171"/>
      <c r="KVL49" s="1168"/>
      <c r="KVM49" s="1169"/>
      <c r="KVN49" s="1169"/>
      <c r="KVO49" s="1169"/>
      <c r="KVP49" s="1170"/>
      <c r="KVQ49" s="290"/>
      <c r="KVR49" s="288"/>
      <c r="KVS49" s="341"/>
      <c r="KVT49" s="342"/>
      <c r="KVU49" s="1171"/>
      <c r="KVV49" s="1168"/>
      <c r="KVW49" s="1169"/>
      <c r="KVX49" s="1169"/>
      <c r="KVY49" s="1169"/>
      <c r="KVZ49" s="1170"/>
      <c r="KWA49" s="290"/>
      <c r="KWB49" s="288"/>
      <c r="KWC49" s="341"/>
      <c r="KWD49" s="342"/>
      <c r="KWE49" s="1171"/>
      <c r="KWF49" s="1168"/>
      <c r="KWG49" s="1169"/>
      <c r="KWH49" s="1169"/>
      <c r="KWI49" s="1169"/>
      <c r="KWJ49" s="1170"/>
      <c r="KWK49" s="290"/>
      <c r="KWL49" s="288"/>
      <c r="KWM49" s="341"/>
      <c r="KWN49" s="342"/>
      <c r="KWO49" s="1171"/>
      <c r="KWP49" s="1168"/>
      <c r="KWQ49" s="1169"/>
      <c r="KWR49" s="1169"/>
      <c r="KWS49" s="1169"/>
      <c r="KWT49" s="1170"/>
      <c r="KWU49" s="290"/>
      <c r="KWV49" s="288"/>
      <c r="KWW49" s="341"/>
      <c r="KWX49" s="342"/>
      <c r="KWY49" s="1171"/>
      <c r="KWZ49" s="1168"/>
      <c r="KXA49" s="1169"/>
      <c r="KXB49" s="1169"/>
      <c r="KXC49" s="1169"/>
      <c r="KXD49" s="1170"/>
      <c r="KXE49" s="290"/>
      <c r="KXF49" s="288"/>
      <c r="KXG49" s="341"/>
      <c r="KXH49" s="342"/>
      <c r="KXI49" s="1171"/>
      <c r="KXJ49" s="1168"/>
      <c r="KXK49" s="1169"/>
      <c r="KXL49" s="1169"/>
      <c r="KXM49" s="1169"/>
      <c r="KXN49" s="1170"/>
      <c r="KXO49" s="290"/>
      <c r="KXP49" s="288"/>
      <c r="KXQ49" s="341"/>
      <c r="KXR49" s="342"/>
      <c r="KXS49" s="1171"/>
      <c r="KXT49" s="1168"/>
      <c r="KXU49" s="1169"/>
      <c r="KXV49" s="1169"/>
      <c r="KXW49" s="1169"/>
      <c r="KXX49" s="1170"/>
      <c r="KXY49" s="290"/>
      <c r="KXZ49" s="288"/>
      <c r="KYA49" s="341"/>
      <c r="KYB49" s="342"/>
      <c r="KYC49" s="1171"/>
      <c r="KYD49" s="1168"/>
      <c r="KYE49" s="1169"/>
      <c r="KYF49" s="1169"/>
      <c r="KYG49" s="1169"/>
      <c r="KYH49" s="1170"/>
      <c r="KYI49" s="290"/>
      <c r="KYJ49" s="288"/>
      <c r="KYK49" s="341"/>
      <c r="KYL49" s="342"/>
      <c r="KYM49" s="1171"/>
      <c r="KYN49" s="1168"/>
      <c r="KYO49" s="1169"/>
      <c r="KYP49" s="1169"/>
      <c r="KYQ49" s="1169"/>
      <c r="KYR49" s="1170"/>
      <c r="KYS49" s="290"/>
      <c r="KYT49" s="288"/>
      <c r="KYU49" s="341"/>
      <c r="KYV49" s="342"/>
      <c r="KYW49" s="1171"/>
      <c r="KYX49" s="1168"/>
      <c r="KYY49" s="1169"/>
      <c r="KYZ49" s="1169"/>
      <c r="KZA49" s="1169"/>
      <c r="KZB49" s="1170"/>
      <c r="KZC49" s="290"/>
      <c r="KZD49" s="288"/>
      <c r="KZE49" s="341"/>
      <c r="KZF49" s="342"/>
      <c r="KZG49" s="1171"/>
      <c r="KZH49" s="1168"/>
      <c r="KZI49" s="1169"/>
      <c r="KZJ49" s="1169"/>
      <c r="KZK49" s="1169"/>
      <c r="KZL49" s="1170"/>
      <c r="KZM49" s="290"/>
      <c r="KZN49" s="288"/>
      <c r="KZO49" s="341"/>
      <c r="KZP49" s="342"/>
      <c r="KZQ49" s="1171"/>
      <c r="KZR49" s="1168"/>
      <c r="KZS49" s="1169"/>
      <c r="KZT49" s="1169"/>
      <c r="KZU49" s="1169"/>
      <c r="KZV49" s="1170"/>
      <c r="KZW49" s="290"/>
      <c r="KZX49" s="288"/>
      <c r="KZY49" s="341"/>
      <c r="KZZ49" s="342"/>
      <c r="LAA49" s="1171"/>
      <c r="LAB49" s="1168"/>
      <c r="LAC49" s="1169"/>
      <c r="LAD49" s="1169"/>
      <c r="LAE49" s="1169"/>
      <c r="LAF49" s="1170"/>
      <c r="LAG49" s="290"/>
      <c r="LAH49" s="288"/>
      <c r="LAI49" s="341"/>
      <c r="LAJ49" s="342"/>
      <c r="LAK49" s="1171"/>
      <c r="LAL49" s="1168"/>
      <c r="LAM49" s="1169"/>
      <c r="LAN49" s="1169"/>
      <c r="LAO49" s="1169"/>
      <c r="LAP49" s="1170"/>
      <c r="LAQ49" s="290"/>
      <c r="LAR49" s="288"/>
      <c r="LAS49" s="341"/>
      <c r="LAT49" s="342"/>
      <c r="LAU49" s="1171"/>
      <c r="LAV49" s="1168"/>
      <c r="LAW49" s="1169"/>
      <c r="LAX49" s="1169"/>
      <c r="LAY49" s="1169"/>
      <c r="LAZ49" s="1170"/>
      <c r="LBA49" s="290"/>
      <c r="LBB49" s="288"/>
      <c r="LBC49" s="341"/>
      <c r="LBD49" s="342"/>
      <c r="LBE49" s="1171"/>
      <c r="LBF49" s="1168"/>
      <c r="LBG49" s="1169"/>
      <c r="LBH49" s="1169"/>
      <c r="LBI49" s="1169"/>
      <c r="LBJ49" s="1170"/>
      <c r="LBK49" s="290"/>
      <c r="LBL49" s="288"/>
      <c r="LBM49" s="341"/>
      <c r="LBN49" s="342"/>
      <c r="LBO49" s="1171"/>
      <c r="LBP49" s="1168"/>
      <c r="LBQ49" s="1169"/>
      <c r="LBR49" s="1169"/>
      <c r="LBS49" s="1169"/>
      <c r="LBT49" s="1170"/>
      <c r="LBU49" s="290"/>
      <c r="LBV49" s="288"/>
      <c r="LBW49" s="341"/>
      <c r="LBX49" s="342"/>
      <c r="LBY49" s="1171"/>
      <c r="LBZ49" s="1168"/>
      <c r="LCA49" s="1169"/>
      <c r="LCB49" s="1169"/>
      <c r="LCC49" s="1169"/>
      <c r="LCD49" s="1170"/>
      <c r="LCE49" s="290"/>
      <c r="LCF49" s="288"/>
      <c r="LCG49" s="341"/>
      <c r="LCH49" s="342"/>
      <c r="LCI49" s="1171"/>
      <c r="LCJ49" s="1168"/>
      <c r="LCK49" s="1169"/>
      <c r="LCL49" s="1169"/>
      <c r="LCM49" s="1169"/>
      <c r="LCN49" s="1170"/>
      <c r="LCO49" s="290"/>
      <c r="LCP49" s="288"/>
      <c r="LCQ49" s="341"/>
      <c r="LCR49" s="342"/>
      <c r="LCS49" s="1171"/>
      <c r="LCT49" s="1168"/>
      <c r="LCU49" s="1169"/>
      <c r="LCV49" s="1169"/>
      <c r="LCW49" s="1169"/>
      <c r="LCX49" s="1170"/>
      <c r="LCY49" s="290"/>
      <c r="LCZ49" s="288"/>
      <c r="LDA49" s="341"/>
      <c r="LDB49" s="342"/>
      <c r="LDC49" s="1171"/>
      <c r="LDD49" s="1168"/>
      <c r="LDE49" s="1169"/>
      <c r="LDF49" s="1169"/>
      <c r="LDG49" s="1169"/>
      <c r="LDH49" s="1170"/>
      <c r="LDI49" s="290"/>
      <c r="LDJ49" s="288"/>
      <c r="LDK49" s="341"/>
      <c r="LDL49" s="342"/>
      <c r="LDM49" s="1171"/>
      <c r="LDN49" s="1168"/>
      <c r="LDO49" s="1169"/>
      <c r="LDP49" s="1169"/>
      <c r="LDQ49" s="1169"/>
      <c r="LDR49" s="1170"/>
      <c r="LDS49" s="290"/>
      <c r="LDT49" s="288"/>
      <c r="LDU49" s="341"/>
      <c r="LDV49" s="342"/>
      <c r="LDW49" s="1171"/>
      <c r="LDX49" s="1168"/>
      <c r="LDY49" s="1169"/>
      <c r="LDZ49" s="1169"/>
      <c r="LEA49" s="1169"/>
      <c r="LEB49" s="1170"/>
      <c r="LEC49" s="290"/>
      <c r="LED49" s="288"/>
      <c r="LEE49" s="341"/>
      <c r="LEF49" s="342"/>
      <c r="LEG49" s="1171"/>
      <c r="LEH49" s="1168"/>
      <c r="LEI49" s="1169"/>
      <c r="LEJ49" s="1169"/>
      <c r="LEK49" s="1169"/>
      <c r="LEL49" s="1170"/>
      <c r="LEM49" s="290"/>
      <c r="LEN49" s="288"/>
      <c r="LEO49" s="341"/>
      <c r="LEP49" s="342"/>
      <c r="LEQ49" s="1171"/>
      <c r="LER49" s="1168"/>
      <c r="LES49" s="1169"/>
      <c r="LET49" s="1169"/>
      <c r="LEU49" s="1169"/>
      <c r="LEV49" s="1170"/>
      <c r="LEW49" s="290"/>
      <c r="LEX49" s="288"/>
      <c r="LEY49" s="341"/>
      <c r="LEZ49" s="342"/>
      <c r="LFA49" s="1171"/>
      <c r="LFB49" s="1168"/>
      <c r="LFC49" s="1169"/>
      <c r="LFD49" s="1169"/>
      <c r="LFE49" s="1169"/>
      <c r="LFF49" s="1170"/>
      <c r="LFG49" s="290"/>
      <c r="LFH49" s="288"/>
      <c r="LFI49" s="341"/>
      <c r="LFJ49" s="342"/>
      <c r="LFK49" s="1171"/>
      <c r="LFL49" s="1168"/>
      <c r="LFM49" s="1169"/>
      <c r="LFN49" s="1169"/>
      <c r="LFO49" s="1169"/>
      <c r="LFP49" s="1170"/>
      <c r="LFQ49" s="290"/>
      <c r="LFR49" s="288"/>
      <c r="LFS49" s="341"/>
      <c r="LFT49" s="342"/>
      <c r="LFU49" s="1171"/>
      <c r="LFV49" s="1168"/>
      <c r="LFW49" s="1169"/>
      <c r="LFX49" s="1169"/>
      <c r="LFY49" s="1169"/>
      <c r="LFZ49" s="1170"/>
      <c r="LGA49" s="290"/>
      <c r="LGB49" s="288"/>
      <c r="LGC49" s="341"/>
      <c r="LGD49" s="342"/>
      <c r="LGE49" s="1171"/>
      <c r="LGF49" s="1168"/>
      <c r="LGG49" s="1169"/>
      <c r="LGH49" s="1169"/>
      <c r="LGI49" s="1169"/>
      <c r="LGJ49" s="1170"/>
      <c r="LGK49" s="290"/>
      <c r="LGL49" s="288"/>
      <c r="LGM49" s="341"/>
      <c r="LGN49" s="342"/>
      <c r="LGO49" s="1171"/>
      <c r="LGP49" s="1168"/>
      <c r="LGQ49" s="1169"/>
      <c r="LGR49" s="1169"/>
      <c r="LGS49" s="1169"/>
      <c r="LGT49" s="1170"/>
      <c r="LGU49" s="290"/>
      <c r="LGV49" s="288"/>
      <c r="LGW49" s="341"/>
      <c r="LGX49" s="342"/>
      <c r="LGY49" s="1171"/>
      <c r="LGZ49" s="1168"/>
      <c r="LHA49" s="1169"/>
      <c r="LHB49" s="1169"/>
      <c r="LHC49" s="1169"/>
      <c r="LHD49" s="1170"/>
      <c r="LHE49" s="290"/>
      <c r="LHF49" s="288"/>
      <c r="LHG49" s="341"/>
      <c r="LHH49" s="342"/>
      <c r="LHI49" s="1171"/>
      <c r="LHJ49" s="1168"/>
      <c r="LHK49" s="1169"/>
      <c r="LHL49" s="1169"/>
      <c r="LHM49" s="1169"/>
      <c r="LHN49" s="1170"/>
      <c r="LHO49" s="290"/>
      <c r="LHP49" s="288"/>
      <c r="LHQ49" s="341"/>
      <c r="LHR49" s="342"/>
      <c r="LHS49" s="1171"/>
      <c r="LHT49" s="1168"/>
      <c r="LHU49" s="1169"/>
      <c r="LHV49" s="1169"/>
      <c r="LHW49" s="1169"/>
      <c r="LHX49" s="1170"/>
      <c r="LHY49" s="290"/>
      <c r="LHZ49" s="288"/>
      <c r="LIA49" s="341"/>
      <c r="LIB49" s="342"/>
      <c r="LIC49" s="1171"/>
      <c r="LID49" s="1168"/>
      <c r="LIE49" s="1169"/>
      <c r="LIF49" s="1169"/>
      <c r="LIG49" s="1169"/>
      <c r="LIH49" s="1170"/>
      <c r="LII49" s="290"/>
      <c r="LIJ49" s="288"/>
      <c r="LIK49" s="341"/>
      <c r="LIL49" s="342"/>
      <c r="LIM49" s="1171"/>
      <c r="LIN49" s="1168"/>
      <c r="LIO49" s="1169"/>
      <c r="LIP49" s="1169"/>
      <c r="LIQ49" s="1169"/>
      <c r="LIR49" s="1170"/>
      <c r="LIS49" s="290"/>
      <c r="LIT49" s="288"/>
      <c r="LIU49" s="341"/>
      <c r="LIV49" s="342"/>
      <c r="LIW49" s="1171"/>
      <c r="LIX49" s="1168"/>
      <c r="LIY49" s="1169"/>
      <c r="LIZ49" s="1169"/>
      <c r="LJA49" s="1169"/>
      <c r="LJB49" s="1170"/>
      <c r="LJC49" s="290"/>
      <c r="LJD49" s="288"/>
      <c r="LJE49" s="341"/>
      <c r="LJF49" s="342"/>
      <c r="LJG49" s="1171"/>
      <c r="LJH49" s="1168"/>
      <c r="LJI49" s="1169"/>
      <c r="LJJ49" s="1169"/>
      <c r="LJK49" s="1169"/>
      <c r="LJL49" s="1170"/>
      <c r="LJM49" s="290"/>
      <c r="LJN49" s="288"/>
      <c r="LJO49" s="341"/>
      <c r="LJP49" s="342"/>
      <c r="LJQ49" s="1171"/>
      <c r="LJR49" s="1168"/>
      <c r="LJS49" s="1169"/>
      <c r="LJT49" s="1169"/>
      <c r="LJU49" s="1169"/>
      <c r="LJV49" s="1170"/>
      <c r="LJW49" s="290"/>
      <c r="LJX49" s="288"/>
      <c r="LJY49" s="341"/>
      <c r="LJZ49" s="342"/>
      <c r="LKA49" s="1171"/>
      <c r="LKB49" s="1168"/>
      <c r="LKC49" s="1169"/>
      <c r="LKD49" s="1169"/>
      <c r="LKE49" s="1169"/>
      <c r="LKF49" s="1170"/>
      <c r="LKG49" s="290"/>
      <c r="LKH49" s="288"/>
      <c r="LKI49" s="341"/>
      <c r="LKJ49" s="342"/>
      <c r="LKK49" s="1171"/>
      <c r="LKL49" s="1168"/>
      <c r="LKM49" s="1169"/>
      <c r="LKN49" s="1169"/>
      <c r="LKO49" s="1169"/>
      <c r="LKP49" s="1170"/>
      <c r="LKQ49" s="290"/>
      <c r="LKR49" s="288"/>
      <c r="LKS49" s="341"/>
      <c r="LKT49" s="342"/>
      <c r="LKU49" s="1171"/>
      <c r="LKV49" s="1168"/>
      <c r="LKW49" s="1169"/>
      <c r="LKX49" s="1169"/>
      <c r="LKY49" s="1169"/>
      <c r="LKZ49" s="1170"/>
      <c r="LLA49" s="290"/>
      <c r="LLB49" s="288"/>
      <c r="LLC49" s="341"/>
      <c r="LLD49" s="342"/>
      <c r="LLE49" s="1171"/>
      <c r="LLF49" s="1168"/>
      <c r="LLG49" s="1169"/>
      <c r="LLH49" s="1169"/>
      <c r="LLI49" s="1169"/>
      <c r="LLJ49" s="1170"/>
      <c r="LLK49" s="290"/>
      <c r="LLL49" s="288"/>
      <c r="LLM49" s="341"/>
      <c r="LLN49" s="342"/>
      <c r="LLO49" s="1171"/>
      <c r="LLP49" s="1168"/>
      <c r="LLQ49" s="1169"/>
      <c r="LLR49" s="1169"/>
      <c r="LLS49" s="1169"/>
      <c r="LLT49" s="1170"/>
      <c r="LLU49" s="290"/>
      <c r="LLV49" s="288"/>
      <c r="LLW49" s="341"/>
      <c r="LLX49" s="342"/>
      <c r="LLY49" s="1171"/>
      <c r="LLZ49" s="1168"/>
      <c r="LMA49" s="1169"/>
      <c r="LMB49" s="1169"/>
      <c r="LMC49" s="1169"/>
      <c r="LMD49" s="1170"/>
      <c r="LME49" s="290"/>
      <c r="LMF49" s="288"/>
      <c r="LMG49" s="341"/>
      <c r="LMH49" s="342"/>
      <c r="LMI49" s="1171"/>
      <c r="LMJ49" s="1168"/>
      <c r="LMK49" s="1169"/>
      <c r="LML49" s="1169"/>
      <c r="LMM49" s="1169"/>
      <c r="LMN49" s="1170"/>
      <c r="LMO49" s="290"/>
      <c r="LMP49" s="288"/>
      <c r="LMQ49" s="341"/>
      <c r="LMR49" s="342"/>
      <c r="LMS49" s="1171"/>
      <c r="LMT49" s="1168"/>
      <c r="LMU49" s="1169"/>
      <c r="LMV49" s="1169"/>
      <c r="LMW49" s="1169"/>
      <c r="LMX49" s="1170"/>
      <c r="LMY49" s="290"/>
      <c r="LMZ49" s="288"/>
      <c r="LNA49" s="341"/>
      <c r="LNB49" s="342"/>
      <c r="LNC49" s="1171"/>
      <c r="LND49" s="1168"/>
      <c r="LNE49" s="1169"/>
      <c r="LNF49" s="1169"/>
      <c r="LNG49" s="1169"/>
      <c r="LNH49" s="1170"/>
      <c r="LNI49" s="290"/>
      <c r="LNJ49" s="288"/>
      <c r="LNK49" s="341"/>
      <c r="LNL49" s="342"/>
      <c r="LNM49" s="1171"/>
      <c r="LNN49" s="1168"/>
      <c r="LNO49" s="1169"/>
      <c r="LNP49" s="1169"/>
      <c r="LNQ49" s="1169"/>
      <c r="LNR49" s="1170"/>
      <c r="LNS49" s="290"/>
      <c r="LNT49" s="288"/>
      <c r="LNU49" s="341"/>
      <c r="LNV49" s="342"/>
      <c r="LNW49" s="1171"/>
      <c r="LNX49" s="1168"/>
      <c r="LNY49" s="1169"/>
      <c r="LNZ49" s="1169"/>
      <c r="LOA49" s="1169"/>
      <c r="LOB49" s="1170"/>
      <c r="LOC49" s="290"/>
      <c r="LOD49" s="288"/>
      <c r="LOE49" s="341"/>
      <c r="LOF49" s="342"/>
      <c r="LOG49" s="1171"/>
      <c r="LOH49" s="1168"/>
      <c r="LOI49" s="1169"/>
      <c r="LOJ49" s="1169"/>
      <c r="LOK49" s="1169"/>
      <c r="LOL49" s="1170"/>
      <c r="LOM49" s="290"/>
      <c r="LON49" s="288"/>
      <c r="LOO49" s="341"/>
      <c r="LOP49" s="342"/>
      <c r="LOQ49" s="1171"/>
      <c r="LOR49" s="1168"/>
      <c r="LOS49" s="1169"/>
      <c r="LOT49" s="1169"/>
      <c r="LOU49" s="1169"/>
      <c r="LOV49" s="1170"/>
      <c r="LOW49" s="290"/>
      <c r="LOX49" s="288"/>
      <c r="LOY49" s="341"/>
      <c r="LOZ49" s="342"/>
      <c r="LPA49" s="1171"/>
      <c r="LPB49" s="1168"/>
      <c r="LPC49" s="1169"/>
      <c r="LPD49" s="1169"/>
      <c r="LPE49" s="1169"/>
      <c r="LPF49" s="1170"/>
      <c r="LPG49" s="290"/>
      <c r="LPH49" s="288"/>
      <c r="LPI49" s="341"/>
      <c r="LPJ49" s="342"/>
      <c r="LPK49" s="1171"/>
      <c r="LPL49" s="1168"/>
      <c r="LPM49" s="1169"/>
      <c r="LPN49" s="1169"/>
      <c r="LPO49" s="1169"/>
      <c r="LPP49" s="1170"/>
      <c r="LPQ49" s="290"/>
      <c r="LPR49" s="288"/>
      <c r="LPS49" s="341"/>
      <c r="LPT49" s="342"/>
      <c r="LPU49" s="1171"/>
      <c r="LPV49" s="1168"/>
      <c r="LPW49" s="1169"/>
      <c r="LPX49" s="1169"/>
      <c r="LPY49" s="1169"/>
      <c r="LPZ49" s="1170"/>
      <c r="LQA49" s="290"/>
      <c r="LQB49" s="288"/>
      <c r="LQC49" s="341"/>
      <c r="LQD49" s="342"/>
      <c r="LQE49" s="1171"/>
      <c r="LQF49" s="1168"/>
      <c r="LQG49" s="1169"/>
      <c r="LQH49" s="1169"/>
      <c r="LQI49" s="1169"/>
      <c r="LQJ49" s="1170"/>
      <c r="LQK49" s="290"/>
      <c r="LQL49" s="288"/>
      <c r="LQM49" s="341"/>
      <c r="LQN49" s="342"/>
      <c r="LQO49" s="1171"/>
      <c r="LQP49" s="1168"/>
      <c r="LQQ49" s="1169"/>
      <c r="LQR49" s="1169"/>
      <c r="LQS49" s="1169"/>
      <c r="LQT49" s="1170"/>
      <c r="LQU49" s="290"/>
      <c r="LQV49" s="288"/>
      <c r="LQW49" s="341"/>
      <c r="LQX49" s="342"/>
      <c r="LQY49" s="1171"/>
      <c r="LQZ49" s="1168"/>
      <c r="LRA49" s="1169"/>
      <c r="LRB49" s="1169"/>
      <c r="LRC49" s="1169"/>
      <c r="LRD49" s="1170"/>
      <c r="LRE49" s="290"/>
      <c r="LRF49" s="288"/>
      <c r="LRG49" s="341"/>
      <c r="LRH49" s="342"/>
      <c r="LRI49" s="1171"/>
      <c r="LRJ49" s="1168"/>
      <c r="LRK49" s="1169"/>
      <c r="LRL49" s="1169"/>
      <c r="LRM49" s="1169"/>
      <c r="LRN49" s="1170"/>
      <c r="LRO49" s="290"/>
      <c r="LRP49" s="288"/>
      <c r="LRQ49" s="341"/>
      <c r="LRR49" s="342"/>
      <c r="LRS49" s="1171"/>
      <c r="LRT49" s="1168"/>
      <c r="LRU49" s="1169"/>
      <c r="LRV49" s="1169"/>
      <c r="LRW49" s="1169"/>
      <c r="LRX49" s="1170"/>
      <c r="LRY49" s="290"/>
      <c r="LRZ49" s="288"/>
      <c r="LSA49" s="341"/>
      <c r="LSB49" s="342"/>
      <c r="LSC49" s="1171"/>
      <c r="LSD49" s="1168"/>
      <c r="LSE49" s="1169"/>
      <c r="LSF49" s="1169"/>
      <c r="LSG49" s="1169"/>
      <c r="LSH49" s="1170"/>
      <c r="LSI49" s="290"/>
      <c r="LSJ49" s="288"/>
      <c r="LSK49" s="341"/>
      <c r="LSL49" s="342"/>
      <c r="LSM49" s="1171"/>
      <c r="LSN49" s="1168"/>
      <c r="LSO49" s="1169"/>
      <c r="LSP49" s="1169"/>
      <c r="LSQ49" s="1169"/>
      <c r="LSR49" s="1170"/>
      <c r="LSS49" s="290"/>
      <c r="LST49" s="288"/>
      <c r="LSU49" s="341"/>
      <c r="LSV49" s="342"/>
      <c r="LSW49" s="1171"/>
      <c r="LSX49" s="1168"/>
      <c r="LSY49" s="1169"/>
      <c r="LSZ49" s="1169"/>
      <c r="LTA49" s="1169"/>
      <c r="LTB49" s="1170"/>
      <c r="LTC49" s="290"/>
      <c r="LTD49" s="288"/>
      <c r="LTE49" s="341"/>
      <c r="LTF49" s="342"/>
      <c r="LTG49" s="1171"/>
      <c r="LTH49" s="1168"/>
      <c r="LTI49" s="1169"/>
      <c r="LTJ49" s="1169"/>
      <c r="LTK49" s="1169"/>
      <c r="LTL49" s="1170"/>
      <c r="LTM49" s="290"/>
      <c r="LTN49" s="288"/>
      <c r="LTO49" s="341"/>
      <c r="LTP49" s="342"/>
      <c r="LTQ49" s="1171"/>
      <c r="LTR49" s="1168"/>
      <c r="LTS49" s="1169"/>
      <c r="LTT49" s="1169"/>
      <c r="LTU49" s="1169"/>
      <c r="LTV49" s="1170"/>
      <c r="LTW49" s="290"/>
      <c r="LTX49" s="288"/>
      <c r="LTY49" s="341"/>
      <c r="LTZ49" s="342"/>
      <c r="LUA49" s="1171"/>
      <c r="LUB49" s="1168"/>
      <c r="LUC49" s="1169"/>
      <c r="LUD49" s="1169"/>
      <c r="LUE49" s="1169"/>
      <c r="LUF49" s="1170"/>
      <c r="LUG49" s="290"/>
      <c r="LUH49" s="288"/>
      <c r="LUI49" s="341"/>
      <c r="LUJ49" s="342"/>
      <c r="LUK49" s="1171"/>
      <c r="LUL49" s="1168"/>
      <c r="LUM49" s="1169"/>
      <c r="LUN49" s="1169"/>
      <c r="LUO49" s="1169"/>
      <c r="LUP49" s="1170"/>
      <c r="LUQ49" s="290"/>
      <c r="LUR49" s="288"/>
      <c r="LUS49" s="341"/>
      <c r="LUT49" s="342"/>
      <c r="LUU49" s="1171"/>
      <c r="LUV49" s="1168"/>
      <c r="LUW49" s="1169"/>
      <c r="LUX49" s="1169"/>
      <c r="LUY49" s="1169"/>
      <c r="LUZ49" s="1170"/>
      <c r="LVA49" s="290"/>
      <c r="LVB49" s="288"/>
      <c r="LVC49" s="341"/>
      <c r="LVD49" s="342"/>
      <c r="LVE49" s="1171"/>
      <c r="LVF49" s="1168"/>
      <c r="LVG49" s="1169"/>
      <c r="LVH49" s="1169"/>
      <c r="LVI49" s="1169"/>
      <c r="LVJ49" s="1170"/>
      <c r="LVK49" s="290"/>
      <c r="LVL49" s="288"/>
      <c r="LVM49" s="341"/>
      <c r="LVN49" s="342"/>
      <c r="LVO49" s="1171"/>
      <c r="LVP49" s="1168"/>
      <c r="LVQ49" s="1169"/>
      <c r="LVR49" s="1169"/>
      <c r="LVS49" s="1169"/>
      <c r="LVT49" s="1170"/>
      <c r="LVU49" s="290"/>
      <c r="LVV49" s="288"/>
      <c r="LVW49" s="341"/>
      <c r="LVX49" s="342"/>
      <c r="LVY49" s="1171"/>
      <c r="LVZ49" s="1168"/>
      <c r="LWA49" s="1169"/>
      <c r="LWB49" s="1169"/>
      <c r="LWC49" s="1169"/>
      <c r="LWD49" s="1170"/>
      <c r="LWE49" s="290"/>
      <c r="LWF49" s="288"/>
      <c r="LWG49" s="341"/>
      <c r="LWH49" s="342"/>
      <c r="LWI49" s="1171"/>
      <c r="LWJ49" s="1168"/>
      <c r="LWK49" s="1169"/>
      <c r="LWL49" s="1169"/>
      <c r="LWM49" s="1169"/>
      <c r="LWN49" s="1170"/>
      <c r="LWO49" s="290"/>
      <c r="LWP49" s="288"/>
      <c r="LWQ49" s="341"/>
      <c r="LWR49" s="342"/>
      <c r="LWS49" s="1171"/>
      <c r="LWT49" s="1168"/>
      <c r="LWU49" s="1169"/>
      <c r="LWV49" s="1169"/>
      <c r="LWW49" s="1169"/>
      <c r="LWX49" s="1170"/>
      <c r="LWY49" s="290"/>
      <c r="LWZ49" s="288"/>
      <c r="LXA49" s="341"/>
      <c r="LXB49" s="342"/>
      <c r="LXC49" s="1171"/>
      <c r="LXD49" s="1168"/>
      <c r="LXE49" s="1169"/>
      <c r="LXF49" s="1169"/>
      <c r="LXG49" s="1169"/>
      <c r="LXH49" s="1170"/>
      <c r="LXI49" s="290"/>
      <c r="LXJ49" s="288"/>
      <c r="LXK49" s="341"/>
      <c r="LXL49" s="342"/>
      <c r="LXM49" s="1171"/>
      <c r="LXN49" s="1168"/>
      <c r="LXO49" s="1169"/>
      <c r="LXP49" s="1169"/>
      <c r="LXQ49" s="1169"/>
      <c r="LXR49" s="1170"/>
      <c r="LXS49" s="290"/>
      <c r="LXT49" s="288"/>
      <c r="LXU49" s="341"/>
      <c r="LXV49" s="342"/>
      <c r="LXW49" s="1171"/>
      <c r="LXX49" s="1168"/>
      <c r="LXY49" s="1169"/>
      <c r="LXZ49" s="1169"/>
      <c r="LYA49" s="1169"/>
      <c r="LYB49" s="1170"/>
      <c r="LYC49" s="290"/>
      <c r="LYD49" s="288"/>
      <c r="LYE49" s="341"/>
      <c r="LYF49" s="342"/>
      <c r="LYG49" s="1171"/>
      <c r="LYH49" s="1168"/>
      <c r="LYI49" s="1169"/>
      <c r="LYJ49" s="1169"/>
      <c r="LYK49" s="1169"/>
      <c r="LYL49" s="1170"/>
      <c r="LYM49" s="290"/>
      <c r="LYN49" s="288"/>
      <c r="LYO49" s="341"/>
      <c r="LYP49" s="342"/>
      <c r="LYQ49" s="1171"/>
      <c r="LYR49" s="1168"/>
      <c r="LYS49" s="1169"/>
      <c r="LYT49" s="1169"/>
      <c r="LYU49" s="1169"/>
      <c r="LYV49" s="1170"/>
      <c r="LYW49" s="290"/>
      <c r="LYX49" s="288"/>
      <c r="LYY49" s="341"/>
      <c r="LYZ49" s="342"/>
      <c r="LZA49" s="1171"/>
      <c r="LZB49" s="1168"/>
      <c r="LZC49" s="1169"/>
      <c r="LZD49" s="1169"/>
      <c r="LZE49" s="1169"/>
      <c r="LZF49" s="1170"/>
      <c r="LZG49" s="290"/>
      <c r="LZH49" s="288"/>
      <c r="LZI49" s="341"/>
      <c r="LZJ49" s="342"/>
      <c r="LZK49" s="1171"/>
      <c r="LZL49" s="1168"/>
      <c r="LZM49" s="1169"/>
      <c r="LZN49" s="1169"/>
      <c r="LZO49" s="1169"/>
      <c r="LZP49" s="1170"/>
      <c r="LZQ49" s="290"/>
      <c r="LZR49" s="288"/>
      <c r="LZS49" s="341"/>
      <c r="LZT49" s="342"/>
      <c r="LZU49" s="1171"/>
      <c r="LZV49" s="1168"/>
      <c r="LZW49" s="1169"/>
      <c r="LZX49" s="1169"/>
      <c r="LZY49" s="1169"/>
      <c r="LZZ49" s="1170"/>
      <c r="MAA49" s="290"/>
      <c r="MAB49" s="288"/>
      <c r="MAC49" s="341"/>
      <c r="MAD49" s="342"/>
      <c r="MAE49" s="1171"/>
      <c r="MAF49" s="1168"/>
      <c r="MAG49" s="1169"/>
      <c r="MAH49" s="1169"/>
      <c r="MAI49" s="1169"/>
      <c r="MAJ49" s="1170"/>
      <c r="MAK49" s="290"/>
      <c r="MAL49" s="288"/>
      <c r="MAM49" s="341"/>
      <c r="MAN49" s="342"/>
      <c r="MAO49" s="1171"/>
      <c r="MAP49" s="1168"/>
      <c r="MAQ49" s="1169"/>
      <c r="MAR49" s="1169"/>
      <c r="MAS49" s="1169"/>
      <c r="MAT49" s="1170"/>
      <c r="MAU49" s="290"/>
      <c r="MAV49" s="288"/>
      <c r="MAW49" s="341"/>
      <c r="MAX49" s="342"/>
      <c r="MAY49" s="1171"/>
      <c r="MAZ49" s="1168"/>
      <c r="MBA49" s="1169"/>
      <c r="MBB49" s="1169"/>
      <c r="MBC49" s="1169"/>
      <c r="MBD49" s="1170"/>
      <c r="MBE49" s="290"/>
      <c r="MBF49" s="288"/>
      <c r="MBG49" s="341"/>
      <c r="MBH49" s="342"/>
      <c r="MBI49" s="1171"/>
      <c r="MBJ49" s="1168"/>
      <c r="MBK49" s="1169"/>
      <c r="MBL49" s="1169"/>
      <c r="MBM49" s="1169"/>
      <c r="MBN49" s="1170"/>
      <c r="MBO49" s="290"/>
      <c r="MBP49" s="288"/>
      <c r="MBQ49" s="341"/>
      <c r="MBR49" s="342"/>
      <c r="MBS49" s="1171"/>
      <c r="MBT49" s="1168"/>
      <c r="MBU49" s="1169"/>
      <c r="MBV49" s="1169"/>
      <c r="MBW49" s="1169"/>
      <c r="MBX49" s="1170"/>
      <c r="MBY49" s="290"/>
      <c r="MBZ49" s="288"/>
      <c r="MCA49" s="341"/>
      <c r="MCB49" s="342"/>
      <c r="MCC49" s="1171"/>
      <c r="MCD49" s="1168"/>
      <c r="MCE49" s="1169"/>
      <c r="MCF49" s="1169"/>
      <c r="MCG49" s="1169"/>
      <c r="MCH49" s="1170"/>
      <c r="MCI49" s="290"/>
      <c r="MCJ49" s="288"/>
      <c r="MCK49" s="341"/>
      <c r="MCL49" s="342"/>
      <c r="MCM49" s="1171"/>
      <c r="MCN49" s="1168"/>
      <c r="MCO49" s="1169"/>
      <c r="MCP49" s="1169"/>
      <c r="MCQ49" s="1169"/>
      <c r="MCR49" s="1170"/>
      <c r="MCS49" s="290"/>
      <c r="MCT49" s="288"/>
      <c r="MCU49" s="341"/>
      <c r="MCV49" s="342"/>
      <c r="MCW49" s="1171"/>
      <c r="MCX49" s="1168"/>
      <c r="MCY49" s="1169"/>
      <c r="MCZ49" s="1169"/>
      <c r="MDA49" s="1169"/>
      <c r="MDB49" s="1170"/>
      <c r="MDC49" s="290"/>
      <c r="MDD49" s="288"/>
      <c r="MDE49" s="341"/>
      <c r="MDF49" s="342"/>
      <c r="MDG49" s="1171"/>
      <c r="MDH49" s="1168"/>
      <c r="MDI49" s="1169"/>
      <c r="MDJ49" s="1169"/>
      <c r="MDK49" s="1169"/>
      <c r="MDL49" s="1170"/>
      <c r="MDM49" s="290"/>
      <c r="MDN49" s="288"/>
      <c r="MDO49" s="341"/>
      <c r="MDP49" s="342"/>
      <c r="MDQ49" s="1171"/>
      <c r="MDR49" s="1168"/>
      <c r="MDS49" s="1169"/>
      <c r="MDT49" s="1169"/>
      <c r="MDU49" s="1169"/>
      <c r="MDV49" s="1170"/>
      <c r="MDW49" s="290"/>
      <c r="MDX49" s="288"/>
      <c r="MDY49" s="341"/>
      <c r="MDZ49" s="342"/>
      <c r="MEA49" s="1171"/>
      <c r="MEB49" s="1168"/>
      <c r="MEC49" s="1169"/>
      <c r="MED49" s="1169"/>
      <c r="MEE49" s="1169"/>
      <c r="MEF49" s="1170"/>
      <c r="MEG49" s="290"/>
      <c r="MEH49" s="288"/>
      <c r="MEI49" s="341"/>
      <c r="MEJ49" s="342"/>
      <c r="MEK49" s="1171"/>
      <c r="MEL49" s="1168"/>
      <c r="MEM49" s="1169"/>
      <c r="MEN49" s="1169"/>
      <c r="MEO49" s="1169"/>
      <c r="MEP49" s="1170"/>
      <c r="MEQ49" s="290"/>
      <c r="MER49" s="288"/>
      <c r="MES49" s="341"/>
      <c r="MET49" s="342"/>
      <c r="MEU49" s="1171"/>
      <c r="MEV49" s="1168"/>
      <c r="MEW49" s="1169"/>
      <c r="MEX49" s="1169"/>
      <c r="MEY49" s="1169"/>
      <c r="MEZ49" s="1170"/>
      <c r="MFA49" s="290"/>
      <c r="MFB49" s="288"/>
      <c r="MFC49" s="341"/>
      <c r="MFD49" s="342"/>
      <c r="MFE49" s="1171"/>
      <c r="MFF49" s="1168"/>
      <c r="MFG49" s="1169"/>
      <c r="MFH49" s="1169"/>
      <c r="MFI49" s="1169"/>
      <c r="MFJ49" s="1170"/>
      <c r="MFK49" s="290"/>
      <c r="MFL49" s="288"/>
      <c r="MFM49" s="341"/>
      <c r="MFN49" s="342"/>
      <c r="MFO49" s="1171"/>
      <c r="MFP49" s="1168"/>
      <c r="MFQ49" s="1169"/>
      <c r="MFR49" s="1169"/>
      <c r="MFS49" s="1169"/>
      <c r="MFT49" s="1170"/>
      <c r="MFU49" s="290"/>
      <c r="MFV49" s="288"/>
      <c r="MFW49" s="341"/>
      <c r="MFX49" s="342"/>
      <c r="MFY49" s="1171"/>
      <c r="MFZ49" s="1168"/>
      <c r="MGA49" s="1169"/>
      <c r="MGB49" s="1169"/>
      <c r="MGC49" s="1169"/>
      <c r="MGD49" s="1170"/>
      <c r="MGE49" s="290"/>
      <c r="MGF49" s="288"/>
      <c r="MGG49" s="341"/>
      <c r="MGH49" s="342"/>
      <c r="MGI49" s="1171"/>
      <c r="MGJ49" s="1168"/>
      <c r="MGK49" s="1169"/>
      <c r="MGL49" s="1169"/>
      <c r="MGM49" s="1169"/>
      <c r="MGN49" s="1170"/>
      <c r="MGO49" s="290"/>
      <c r="MGP49" s="288"/>
      <c r="MGQ49" s="341"/>
      <c r="MGR49" s="342"/>
      <c r="MGS49" s="1171"/>
      <c r="MGT49" s="1168"/>
      <c r="MGU49" s="1169"/>
      <c r="MGV49" s="1169"/>
      <c r="MGW49" s="1169"/>
      <c r="MGX49" s="1170"/>
      <c r="MGY49" s="290"/>
      <c r="MGZ49" s="288"/>
      <c r="MHA49" s="341"/>
      <c r="MHB49" s="342"/>
      <c r="MHC49" s="1171"/>
      <c r="MHD49" s="1168"/>
      <c r="MHE49" s="1169"/>
      <c r="MHF49" s="1169"/>
      <c r="MHG49" s="1169"/>
      <c r="MHH49" s="1170"/>
      <c r="MHI49" s="290"/>
      <c r="MHJ49" s="288"/>
      <c r="MHK49" s="341"/>
      <c r="MHL49" s="342"/>
      <c r="MHM49" s="1171"/>
      <c r="MHN49" s="1168"/>
      <c r="MHO49" s="1169"/>
      <c r="MHP49" s="1169"/>
      <c r="MHQ49" s="1169"/>
      <c r="MHR49" s="1170"/>
      <c r="MHS49" s="290"/>
      <c r="MHT49" s="288"/>
      <c r="MHU49" s="341"/>
      <c r="MHV49" s="342"/>
      <c r="MHW49" s="1171"/>
      <c r="MHX49" s="1168"/>
      <c r="MHY49" s="1169"/>
      <c r="MHZ49" s="1169"/>
      <c r="MIA49" s="1169"/>
      <c r="MIB49" s="1170"/>
      <c r="MIC49" s="290"/>
      <c r="MID49" s="288"/>
      <c r="MIE49" s="341"/>
      <c r="MIF49" s="342"/>
      <c r="MIG49" s="1171"/>
      <c r="MIH49" s="1168"/>
      <c r="MII49" s="1169"/>
      <c r="MIJ49" s="1169"/>
      <c r="MIK49" s="1169"/>
      <c r="MIL49" s="1170"/>
      <c r="MIM49" s="290"/>
      <c r="MIN49" s="288"/>
      <c r="MIO49" s="341"/>
      <c r="MIP49" s="342"/>
      <c r="MIQ49" s="1171"/>
      <c r="MIR49" s="1168"/>
      <c r="MIS49" s="1169"/>
      <c r="MIT49" s="1169"/>
      <c r="MIU49" s="1169"/>
      <c r="MIV49" s="1170"/>
      <c r="MIW49" s="290"/>
      <c r="MIX49" s="288"/>
      <c r="MIY49" s="341"/>
      <c r="MIZ49" s="342"/>
      <c r="MJA49" s="1171"/>
      <c r="MJB49" s="1168"/>
      <c r="MJC49" s="1169"/>
      <c r="MJD49" s="1169"/>
      <c r="MJE49" s="1169"/>
      <c r="MJF49" s="1170"/>
      <c r="MJG49" s="290"/>
      <c r="MJH49" s="288"/>
      <c r="MJI49" s="341"/>
      <c r="MJJ49" s="342"/>
      <c r="MJK49" s="1171"/>
      <c r="MJL49" s="1168"/>
      <c r="MJM49" s="1169"/>
      <c r="MJN49" s="1169"/>
      <c r="MJO49" s="1169"/>
      <c r="MJP49" s="1170"/>
      <c r="MJQ49" s="290"/>
      <c r="MJR49" s="288"/>
      <c r="MJS49" s="341"/>
      <c r="MJT49" s="342"/>
      <c r="MJU49" s="1171"/>
      <c r="MJV49" s="1168"/>
      <c r="MJW49" s="1169"/>
      <c r="MJX49" s="1169"/>
      <c r="MJY49" s="1169"/>
      <c r="MJZ49" s="1170"/>
      <c r="MKA49" s="290"/>
      <c r="MKB49" s="288"/>
      <c r="MKC49" s="341"/>
      <c r="MKD49" s="342"/>
      <c r="MKE49" s="1171"/>
      <c r="MKF49" s="1168"/>
      <c r="MKG49" s="1169"/>
      <c r="MKH49" s="1169"/>
      <c r="MKI49" s="1169"/>
      <c r="MKJ49" s="1170"/>
      <c r="MKK49" s="290"/>
      <c r="MKL49" s="288"/>
      <c r="MKM49" s="341"/>
      <c r="MKN49" s="342"/>
      <c r="MKO49" s="1171"/>
      <c r="MKP49" s="1168"/>
      <c r="MKQ49" s="1169"/>
      <c r="MKR49" s="1169"/>
      <c r="MKS49" s="1169"/>
      <c r="MKT49" s="1170"/>
      <c r="MKU49" s="290"/>
      <c r="MKV49" s="288"/>
      <c r="MKW49" s="341"/>
      <c r="MKX49" s="342"/>
      <c r="MKY49" s="1171"/>
      <c r="MKZ49" s="1168"/>
      <c r="MLA49" s="1169"/>
      <c r="MLB49" s="1169"/>
      <c r="MLC49" s="1169"/>
      <c r="MLD49" s="1170"/>
      <c r="MLE49" s="290"/>
      <c r="MLF49" s="288"/>
      <c r="MLG49" s="341"/>
      <c r="MLH49" s="342"/>
      <c r="MLI49" s="1171"/>
      <c r="MLJ49" s="1168"/>
      <c r="MLK49" s="1169"/>
      <c r="MLL49" s="1169"/>
      <c r="MLM49" s="1169"/>
      <c r="MLN49" s="1170"/>
      <c r="MLO49" s="290"/>
      <c r="MLP49" s="288"/>
      <c r="MLQ49" s="341"/>
      <c r="MLR49" s="342"/>
      <c r="MLS49" s="1171"/>
      <c r="MLT49" s="1168"/>
      <c r="MLU49" s="1169"/>
      <c r="MLV49" s="1169"/>
      <c r="MLW49" s="1169"/>
      <c r="MLX49" s="1170"/>
      <c r="MLY49" s="290"/>
      <c r="MLZ49" s="288"/>
      <c r="MMA49" s="341"/>
      <c r="MMB49" s="342"/>
      <c r="MMC49" s="1171"/>
      <c r="MMD49" s="1168"/>
      <c r="MME49" s="1169"/>
      <c r="MMF49" s="1169"/>
      <c r="MMG49" s="1169"/>
      <c r="MMH49" s="1170"/>
      <c r="MMI49" s="290"/>
      <c r="MMJ49" s="288"/>
      <c r="MMK49" s="341"/>
      <c r="MML49" s="342"/>
      <c r="MMM49" s="1171"/>
      <c r="MMN49" s="1168"/>
      <c r="MMO49" s="1169"/>
      <c r="MMP49" s="1169"/>
      <c r="MMQ49" s="1169"/>
      <c r="MMR49" s="1170"/>
      <c r="MMS49" s="290"/>
      <c r="MMT49" s="288"/>
      <c r="MMU49" s="341"/>
      <c r="MMV49" s="342"/>
      <c r="MMW49" s="1171"/>
      <c r="MMX49" s="1168"/>
      <c r="MMY49" s="1169"/>
      <c r="MMZ49" s="1169"/>
      <c r="MNA49" s="1169"/>
      <c r="MNB49" s="1170"/>
      <c r="MNC49" s="290"/>
      <c r="MND49" s="288"/>
      <c r="MNE49" s="341"/>
      <c r="MNF49" s="342"/>
      <c r="MNG49" s="1171"/>
      <c r="MNH49" s="1168"/>
      <c r="MNI49" s="1169"/>
      <c r="MNJ49" s="1169"/>
      <c r="MNK49" s="1169"/>
      <c r="MNL49" s="1170"/>
      <c r="MNM49" s="290"/>
      <c r="MNN49" s="288"/>
      <c r="MNO49" s="341"/>
      <c r="MNP49" s="342"/>
      <c r="MNQ49" s="1171"/>
      <c r="MNR49" s="1168"/>
      <c r="MNS49" s="1169"/>
      <c r="MNT49" s="1169"/>
      <c r="MNU49" s="1169"/>
      <c r="MNV49" s="1170"/>
      <c r="MNW49" s="290"/>
      <c r="MNX49" s="288"/>
      <c r="MNY49" s="341"/>
      <c r="MNZ49" s="342"/>
      <c r="MOA49" s="1171"/>
      <c r="MOB49" s="1168"/>
      <c r="MOC49" s="1169"/>
      <c r="MOD49" s="1169"/>
      <c r="MOE49" s="1169"/>
      <c r="MOF49" s="1170"/>
      <c r="MOG49" s="290"/>
      <c r="MOH49" s="288"/>
      <c r="MOI49" s="341"/>
      <c r="MOJ49" s="342"/>
      <c r="MOK49" s="1171"/>
      <c r="MOL49" s="1168"/>
      <c r="MOM49" s="1169"/>
      <c r="MON49" s="1169"/>
      <c r="MOO49" s="1169"/>
      <c r="MOP49" s="1170"/>
      <c r="MOQ49" s="290"/>
      <c r="MOR49" s="288"/>
      <c r="MOS49" s="341"/>
      <c r="MOT49" s="342"/>
      <c r="MOU49" s="1171"/>
      <c r="MOV49" s="1168"/>
      <c r="MOW49" s="1169"/>
      <c r="MOX49" s="1169"/>
      <c r="MOY49" s="1169"/>
      <c r="MOZ49" s="1170"/>
      <c r="MPA49" s="290"/>
      <c r="MPB49" s="288"/>
      <c r="MPC49" s="341"/>
      <c r="MPD49" s="342"/>
      <c r="MPE49" s="1171"/>
      <c r="MPF49" s="1168"/>
      <c r="MPG49" s="1169"/>
      <c r="MPH49" s="1169"/>
      <c r="MPI49" s="1169"/>
      <c r="MPJ49" s="1170"/>
      <c r="MPK49" s="290"/>
      <c r="MPL49" s="288"/>
      <c r="MPM49" s="341"/>
      <c r="MPN49" s="342"/>
      <c r="MPO49" s="1171"/>
      <c r="MPP49" s="1168"/>
      <c r="MPQ49" s="1169"/>
      <c r="MPR49" s="1169"/>
      <c r="MPS49" s="1169"/>
      <c r="MPT49" s="1170"/>
      <c r="MPU49" s="290"/>
      <c r="MPV49" s="288"/>
      <c r="MPW49" s="341"/>
      <c r="MPX49" s="342"/>
      <c r="MPY49" s="1171"/>
      <c r="MPZ49" s="1168"/>
      <c r="MQA49" s="1169"/>
      <c r="MQB49" s="1169"/>
      <c r="MQC49" s="1169"/>
      <c r="MQD49" s="1170"/>
      <c r="MQE49" s="290"/>
      <c r="MQF49" s="288"/>
      <c r="MQG49" s="341"/>
      <c r="MQH49" s="342"/>
      <c r="MQI49" s="1171"/>
      <c r="MQJ49" s="1168"/>
      <c r="MQK49" s="1169"/>
      <c r="MQL49" s="1169"/>
      <c r="MQM49" s="1169"/>
      <c r="MQN49" s="1170"/>
      <c r="MQO49" s="290"/>
      <c r="MQP49" s="288"/>
      <c r="MQQ49" s="341"/>
      <c r="MQR49" s="342"/>
      <c r="MQS49" s="1171"/>
      <c r="MQT49" s="1168"/>
      <c r="MQU49" s="1169"/>
      <c r="MQV49" s="1169"/>
      <c r="MQW49" s="1169"/>
      <c r="MQX49" s="1170"/>
      <c r="MQY49" s="290"/>
      <c r="MQZ49" s="288"/>
      <c r="MRA49" s="341"/>
      <c r="MRB49" s="342"/>
      <c r="MRC49" s="1171"/>
      <c r="MRD49" s="1168"/>
      <c r="MRE49" s="1169"/>
      <c r="MRF49" s="1169"/>
      <c r="MRG49" s="1169"/>
      <c r="MRH49" s="1170"/>
      <c r="MRI49" s="290"/>
      <c r="MRJ49" s="288"/>
      <c r="MRK49" s="341"/>
      <c r="MRL49" s="342"/>
      <c r="MRM49" s="1171"/>
      <c r="MRN49" s="1168"/>
      <c r="MRO49" s="1169"/>
      <c r="MRP49" s="1169"/>
      <c r="MRQ49" s="1169"/>
      <c r="MRR49" s="1170"/>
      <c r="MRS49" s="290"/>
      <c r="MRT49" s="288"/>
      <c r="MRU49" s="341"/>
      <c r="MRV49" s="342"/>
      <c r="MRW49" s="1171"/>
      <c r="MRX49" s="1168"/>
      <c r="MRY49" s="1169"/>
      <c r="MRZ49" s="1169"/>
      <c r="MSA49" s="1169"/>
      <c r="MSB49" s="1170"/>
      <c r="MSC49" s="290"/>
      <c r="MSD49" s="288"/>
      <c r="MSE49" s="341"/>
      <c r="MSF49" s="342"/>
      <c r="MSG49" s="1171"/>
      <c r="MSH49" s="1168"/>
      <c r="MSI49" s="1169"/>
      <c r="MSJ49" s="1169"/>
      <c r="MSK49" s="1169"/>
      <c r="MSL49" s="1170"/>
      <c r="MSM49" s="290"/>
      <c r="MSN49" s="288"/>
      <c r="MSO49" s="341"/>
      <c r="MSP49" s="342"/>
      <c r="MSQ49" s="1171"/>
      <c r="MSR49" s="1168"/>
      <c r="MSS49" s="1169"/>
      <c r="MST49" s="1169"/>
      <c r="MSU49" s="1169"/>
      <c r="MSV49" s="1170"/>
      <c r="MSW49" s="290"/>
      <c r="MSX49" s="288"/>
      <c r="MSY49" s="341"/>
      <c r="MSZ49" s="342"/>
      <c r="MTA49" s="1171"/>
      <c r="MTB49" s="1168"/>
      <c r="MTC49" s="1169"/>
      <c r="MTD49" s="1169"/>
      <c r="MTE49" s="1169"/>
      <c r="MTF49" s="1170"/>
      <c r="MTG49" s="290"/>
      <c r="MTH49" s="288"/>
      <c r="MTI49" s="341"/>
      <c r="MTJ49" s="342"/>
      <c r="MTK49" s="1171"/>
      <c r="MTL49" s="1168"/>
      <c r="MTM49" s="1169"/>
      <c r="MTN49" s="1169"/>
      <c r="MTO49" s="1169"/>
      <c r="MTP49" s="1170"/>
      <c r="MTQ49" s="290"/>
      <c r="MTR49" s="288"/>
      <c r="MTS49" s="341"/>
      <c r="MTT49" s="342"/>
      <c r="MTU49" s="1171"/>
      <c r="MTV49" s="1168"/>
      <c r="MTW49" s="1169"/>
      <c r="MTX49" s="1169"/>
      <c r="MTY49" s="1169"/>
      <c r="MTZ49" s="1170"/>
      <c r="MUA49" s="290"/>
      <c r="MUB49" s="288"/>
      <c r="MUC49" s="341"/>
      <c r="MUD49" s="342"/>
      <c r="MUE49" s="1171"/>
      <c r="MUF49" s="1168"/>
      <c r="MUG49" s="1169"/>
      <c r="MUH49" s="1169"/>
      <c r="MUI49" s="1169"/>
      <c r="MUJ49" s="1170"/>
      <c r="MUK49" s="290"/>
      <c r="MUL49" s="288"/>
      <c r="MUM49" s="341"/>
      <c r="MUN49" s="342"/>
      <c r="MUO49" s="1171"/>
      <c r="MUP49" s="1168"/>
      <c r="MUQ49" s="1169"/>
      <c r="MUR49" s="1169"/>
      <c r="MUS49" s="1169"/>
      <c r="MUT49" s="1170"/>
      <c r="MUU49" s="290"/>
      <c r="MUV49" s="288"/>
      <c r="MUW49" s="341"/>
      <c r="MUX49" s="342"/>
      <c r="MUY49" s="1171"/>
      <c r="MUZ49" s="1168"/>
      <c r="MVA49" s="1169"/>
      <c r="MVB49" s="1169"/>
      <c r="MVC49" s="1169"/>
      <c r="MVD49" s="1170"/>
      <c r="MVE49" s="290"/>
      <c r="MVF49" s="288"/>
      <c r="MVG49" s="341"/>
      <c r="MVH49" s="342"/>
      <c r="MVI49" s="1171"/>
      <c r="MVJ49" s="1168"/>
      <c r="MVK49" s="1169"/>
      <c r="MVL49" s="1169"/>
      <c r="MVM49" s="1169"/>
      <c r="MVN49" s="1170"/>
      <c r="MVO49" s="290"/>
      <c r="MVP49" s="288"/>
      <c r="MVQ49" s="341"/>
      <c r="MVR49" s="342"/>
      <c r="MVS49" s="1171"/>
      <c r="MVT49" s="1168"/>
      <c r="MVU49" s="1169"/>
      <c r="MVV49" s="1169"/>
      <c r="MVW49" s="1169"/>
      <c r="MVX49" s="1170"/>
      <c r="MVY49" s="290"/>
      <c r="MVZ49" s="288"/>
      <c r="MWA49" s="341"/>
      <c r="MWB49" s="342"/>
      <c r="MWC49" s="1171"/>
      <c r="MWD49" s="1168"/>
      <c r="MWE49" s="1169"/>
      <c r="MWF49" s="1169"/>
      <c r="MWG49" s="1169"/>
      <c r="MWH49" s="1170"/>
      <c r="MWI49" s="290"/>
      <c r="MWJ49" s="288"/>
      <c r="MWK49" s="341"/>
      <c r="MWL49" s="342"/>
      <c r="MWM49" s="1171"/>
      <c r="MWN49" s="1168"/>
      <c r="MWO49" s="1169"/>
      <c r="MWP49" s="1169"/>
      <c r="MWQ49" s="1169"/>
      <c r="MWR49" s="1170"/>
      <c r="MWS49" s="290"/>
      <c r="MWT49" s="288"/>
      <c r="MWU49" s="341"/>
      <c r="MWV49" s="342"/>
      <c r="MWW49" s="1171"/>
      <c r="MWX49" s="1168"/>
      <c r="MWY49" s="1169"/>
      <c r="MWZ49" s="1169"/>
      <c r="MXA49" s="1169"/>
      <c r="MXB49" s="1170"/>
      <c r="MXC49" s="290"/>
      <c r="MXD49" s="288"/>
      <c r="MXE49" s="341"/>
      <c r="MXF49" s="342"/>
      <c r="MXG49" s="1171"/>
      <c r="MXH49" s="1168"/>
      <c r="MXI49" s="1169"/>
      <c r="MXJ49" s="1169"/>
      <c r="MXK49" s="1169"/>
      <c r="MXL49" s="1170"/>
      <c r="MXM49" s="290"/>
      <c r="MXN49" s="288"/>
      <c r="MXO49" s="341"/>
      <c r="MXP49" s="342"/>
      <c r="MXQ49" s="1171"/>
      <c r="MXR49" s="1168"/>
      <c r="MXS49" s="1169"/>
      <c r="MXT49" s="1169"/>
      <c r="MXU49" s="1169"/>
      <c r="MXV49" s="1170"/>
      <c r="MXW49" s="290"/>
      <c r="MXX49" s="288"/>
      <c r="MXY49" s="341"/>
      <c r="MXZ49" s="342"/>
      <c r="MYA49" s="1171"/>
      <c r="MYB49" s="1168"/>
      <c r="MYC49" s="1169"/>
      <c r="MYD49" s="1169"/>
      <c r="MYE49" s="1169"/>
      <c r="MYF49" s="1170"/>
      <c r="MYG49" s="290"/>
      <c r="MYH49" s="288"/>
      <c r="MYI49" s="341"/>
      <c r="MYJ49" s="342"/>
      <c r="MYK49" s="1171"/>
      <c r="MYL49" s="1168"/>
      <c r="MYM49" s="1169"/>
      <c r="MYN49" s="1169"/>
      <c r="MYO49" s="1169"/>
      <c r="MYP49" s="1170"/>
      <c r="MYQ49" s="290"/>
      <c r="MYR49" s="288"/>
      <c r="MYS49" s="341"/>
      <c r="MYT49" s="342"/>
      <c r="MYU49" s="1171"/>
      <c r="MYV49" s="1168"/>
      <c r="MYW49" s="1169"/>
      <c r="MYX49" s="1169"/>
      <c r="MYY49" s="1169"/>
      <c r="MYZ49" s="1170"/>
      <c r="MZA49" s="290"/>
      <c r="MZB49" s="288"/>
      <c r="MZC49" s="341"/>
      <c r="MZD49" s="342"/>
      <c r="MZE49" s="1171"/>
      <c r="MZF49" s="1168"/>
      <c r="MZG49" s="1169"/>
      <c r="MZH49" s="1169"/>
      <c r="MZI49" s="1169"/>
      <c r="MZJ49" s="1170"/>
      <c r="MZK49" s="290"/>
      <c r="MZL49" s="288"/>
      <c r="MZM49" s="341"/>
      <c r="MZN49" s="342"/>
      <c r="MZO49" s="1171"/>
      <c r="MZP49" s="1168"/>
      <c r="MZQ49" s="1169"/>
      <c r="MZR49" s="1169"/>
      <c r="MZS49" s="1169"/>
      <c r="MZT49" s="1170"/>
      <c r="MZU49" s="290"/>
      <c r="MZV49" s="288"/>
      <c r="MZW49" s="341"/>
      <c r="MZX49" s="342"/>
      <c r="MZY49" s="1171"/>
      <c r="MZZ49" s="1168"/>
      <c r="NAA49" s="1169"/>
      <c r="NAB49" s="1169"/>
      <c r="NAC49" s="1169"/>
      <c r="NAD49" s="1170"/>
      <c r="NAE49" s="290"/>
      <c r="NAF49" s="288"/>
      <c r="NAG49" s="341"/>
      <c r="NAH49" s="342"/>
      <c r="NAI49" s="1171"/>
      <c r="NAJ49" s="1168"/>
      <c r="NAK49" s="1169"/>
      <c r="NAL49" s="1169"/>
      <c r="NAM49" s="1169"/>
      <c r="NAN49" s="1170"/>
      <c r="NAO49" s="290"/>
      <c r="NAP49" s="288"/>
      <c r="NAQ49" s="341"/>
      <c r="NAR49" s="342"/>
      <c r="NAS49" s="1171"/>
      <c r="NAT49" s="1168"/>
      <c r="NAU49" s="1169"/>
      <c r="NAV49" s="1169"/>
      <c r="NAW49" s="1169"/>
      <c r="NAX49" s="1170"/>
      <c r="NAY49" s="290"/>
      <c r="NAZ49" s="288"/>
      <c r="NBA49" s="341"/>
      <c r="NBB49" s="342"/>
      <c r="NBC49" s="1171"/>
      <c r="NBD49" s="1168"/>
      <c r="NBE49" s="1169"/>
      <c r="NBF49" s="1169"/>
      <c r="NBG49" s="1169"/>
      <c r="NBH49" s="1170"/>
      <c r="NBI49" s="290"/>
      <c r="NBJ49" s="288"/>
      <c r="NBK49" s="341"/>
      <c r="NBL49" s="342"/>
      <c r="NBM49" s="1171"/>
      <c r="NBN49" s="1168"/>
      <c r="NBO49" s="1169"/>
      <c r="NBP49" s="1169"/>
      <c r="NBQ49" s="1169"/>
      <c r="NBR49" s="1170"/>
      <c r="NBS49" s="290"/>
      <c r="NBT49" s="288"/>
      <c r="NBU49" s="341"/>
      <c r="NBV49" s="342"/>
      <c r="NBW49" s="1171"/>
      <c r="NBX49" s="1168"/>
      <c r="NBY49" s="1169"/>
      <c r="NBZ49" s="1169"/>
      <c r="NCA49" s="1169"/>
      <c r="NCB49" s="1170"/>
      <c r="NCC49" s="290"/>
      <c r="NCD49" s="288"/>
      <c r="NCE49" s="341"/>
      <c r="NCF49" s="342"/>
      <c r="NCG49" s="1171"/>
      <c r="NCH49" s="1168"/>
      <c r="NCI49" s="1169"/>
      <c r="NCJ49" s="1169"/>
      <c r="NCK49" s="1169"/>
      <c r="NCL49" s="1170"/>
      <c r="NCM49" s="290"/>
      <c r="NCN49" s="288"/>
      <c r="NCO49" s="341"/>
      <c r="NCP49" s="342"/>
      <c r="NCQ49" s="1171"/>
      <c r="NCR49" s="1168"/>
      <c r="NCS49" s="1169"/>
      <c r="NCT49" s="1169"/>
      <c r="NCU49" s="1169"/>
      <c r="NCV49" s="1170"/>
      <c r="NCW49" s="290"/>
      <c r="NCX49" s="288"/>
      <c r="NCY49" s="341"/>
      <c r="NCZ49" s="342"/>
      <c r="NDA49" s="1171"/>
      <c r="NDB49" s="1168"/>
      <c r="NDC49" s="1169"/>
      <c r="NDD49" s="1169"/>
      <c r="NDE49" s="1169"/>
      <c r="NDF49" s="1170"/>
      <c r="NDG49" s="290"/>
      <c r="NDH49" s="288"/>
      <c r="NDI49" s="341"/>
      <c r="NDJ49" s="342"/>
      <c r="NDK49" s="1171"/>
      <c r="NDL49" s="1168"/>
      <c r="NDM49" s="1169"/>
      <c r="NDN49" s="1169"/>
      <c r="NDO49" s="1169"/>
      <c r="NDP49" s="1170"/>
      <c r="NDQ49" s="290"/>
      <c r="NDR49" s="288"/>
      <c r="NDS49" s="341"/>
      <c r="NDT49" s="342"/>
      <c r="NDU49" s="1171"/>
      <c r="NDV49" s="1168"/>
      <c r="NDW49" s="1169"/>
      <c r="NDX49" s="1169"/>
      <c r="NDY49" s="1169"/>
      <c r="NDZ49" s="1170"/>
      <c r="NEA49" s="290"/>
      <c r="NEB49" s="288"/>
      <c r="NEC49" s="341"/>
      <c r="NED49" s="342"/>
      <c r="NEE49" s="1171"/>
      <c r="NEF49" s="1168"/>
      <c r="NEG49" s="1169"/>
      <c r="NEH49" s="1169"/>
      <c r="NEI49" s="1169"/>
      <c r="NEJ49" s="1170"/>
      <c r="NEK49" s="290"/>
      <c r="NEL49" s="288"/>
      <c r="NEM49" s="341"/>
      <c r="NEN49" s="342"/>
      <c r="NEO49" s="1171"/>
      <c r="NEP49" s="1168"/>
      <c r="NEQ49" s="1169"/>
      <c r="NER49" s="1169"/>
      <c r="NES49" s="1169"/>
      <c r="NET49" s="1170"/>
      <c r="NEU49" s="290"/>
      <c r="NEV49" s="288"/>
      <c r="NEW49" s="341"/>
      <c r="NEX49" s="342"/>
      <c r="NEY49" s="1171"/>
      <c r="NEZ49" s="1168"/>
      <c r="NFA49" s="1169"/>
      <c r="NFB49" s="1169"/>
      <c r="NFC49" s="1169"/>
      <c r="NFD49" s="1170"/>
      <c r="NFE49" s="290"/>
      <c r="NFF49" s="288"/>
      <c r="NFG49" s="341"/>
      <c r="NFH49" s="342"/>
      <c r="NFI49" s="1171"/>
      <c r="NFJ49" s="1168"/>
      <c r="NFK49" s="1169"/>
      <c r="NFL49" s="1169"/>
      <c r="NFM49" s="1169"/>
      <c r="NFN49" s="1170"/>
      <c r="NFO49" s="290"/>
      <c r="NFP49" s="288"/>
      <c r="NFQ49" s="341"/>
      <c r="NFR49" s="342"/>
      <c r="NFS49" s="1171"/>
      <c r="NFT49" s="1168"/>
      <c r="NFU49" s="1169"/>
      <c r="NFV49" s="1169"/>
      <c r="NFW49" s="1169"/>
      <c r="NFX49" s="1170"/>
      <c r="NFY49" s="290"/>
      <c r="NFZ49" s="288"/>
      <c r="NGA49" s="341"/>
      <c r="NGB49" s="342"/>
      <c r="NGC49" s="1171"/>
      <c r="NGD49" s="1168"/>
      <c r="NGE49" s="1169"/>
      <c r="NGF49" s="1169"/>
      <c r="NGG49" s="1169"/>
      <c r="NGH49" s="1170"/>
      <c r="NGI49" s="290"/>
      <c r="NGJ49" s="288"/>
      <c r="NGK49" s="341"/>
      <c r="NGL49" s="342"/>
      <c r="NGM49" s="1171"/>
      <c r="NGN49" s="1168"/>
      <c r="NGO49" s="1169"/>
      <c r="NGP49" s="1169"/>
      <c r="NGQ49" s="1169"/>
      <c r="NGR49" s="1170"/>
      <c r="NGS49" s="290"/>
      <c r="NGT49" s="288"/>
      <c r="NGU49" s="341"/>
      <c r="NGV49" s="342"/>
      <c r="NGW49" s="1171"/>
      <c r="NGX49" s="1168"/>
      <c r="NGY49" s="1169"/>
      <c r="NGZ49" s="1169"/>
      <c r="NHA49" s="1169"/>
      <c r="NHB49" s="1170"/>
      <c r="NHC49" s="290"/>
      <c r="NHD49" s="288"/>
      <c r="NHE49" s="341"/>
      <c r="NHF49" s="342"/>
      <c r="NHG49" s="1171"/>
      <c r="NHH49" s="1168"/>
      <c r="NHI49" s="1169"/>
      <c r="NHJ49" s="1169"/>
      <c r="NHK49" s="1169"/>
      <c r="NHL49" s="1170"/>
      <c r="NHM49" s="290"/>
      <c r="NHN49" s="288"/>
      <c r="NHO49" s="341"/>
      <c r="NHP49" s="342"/>
      <c r="NHQ49" s="1171"/>
      <c r="NHR49" s="1168"/>
      <c r="NHS49" s="1169"/>
      <c r="NHT49" s="1169"/>
      <c r="NHU49" s="1169"/>
      <c r="NHV49" s="1170"/>
      <c r="NHW49" s="290"/>
      <c r="NHX49" s="288"/>
      <c r="NHY49" s="341"/>
      <c r="NHZ49" s="342"/>
      <c r="NIA49" s="1171"/>
      <c r="NIB49" s="1168"/>
      <c r="NIC49" s="1169"/>
      <c r="NID49" s="1169"/>
      <c r="NIE49" s="1169"/>
      <c r="NIF49" s="1170"/>
      <c r="NIG49" s="290"/>
      <c r="NIH49" s="288"/>
      <c r="NII49" s="341"/>
      <c r="NIJ49" s="342"/>
      <c r="NIK49" s="1171"/>
      <c r="NIL49" s="1168"/>
      <c r="NIM49" s="1169"/>
      <c r="NIN49" s="1169"/>
      <c r="NIO49" s="1169"/>
      <c r="NIP49" s="1170"/>
      <c r="NIQ49" s="290"/>
      <c r="NIR49" s="288"/>
      <c r="NIS49" s="341"/>
      <c r="NIT49" s="342"/>
      <c r="NIU49" s="1171"/>
      <c r="NIV49" s="1168"/>
      <c r="NIW49" s="1169"/>
      <c r="NIX49" s="1169"/>
      <c r="NIY49" s="1169"/>
      <c r="NIZ49" s="1170"/>
      <c r="NJA49" s="290"/>
      <c r="NJB49" s="288"/>
      <c r="NJC49" s="341"/>
      <c r="NJD49" s="342"/>
      <c r="NJE49" s="1171"/>
      <c r="NJF49" s="1168"/>
      <c r="NJG49" s="1169"/>
      <c r="NJH49" s="1169"/>
      <c r="NJI49" s="1169"/>
      <c r="NJJ49" s="1170"/>
      <c r="NJK49" s="290"/>
      <c r="NJL49" s="288"/>
      <c r="NJM49" s="341"/>
      <c r="NJN49" s="342"/>
      <c r="NJO49" s="1171"/>
      <c r="NJP49" s="1168"/>
      <c r="NJQ49" s="1169"/>
      <c r="NJR49" s="1169"/>
      <c r="NJS49" s="1169"/>
      <c r="NJT49" s="1170"/>
      <c r="NJU49" s="290"/>
      <c r="NJV49" s="288"/>
      <c r="NJW49" s="341"/>
      <c r="NJX49" s="342"/>
      <c r="NJY49" s="1171"/>
      <c r="NJZ49" s="1168"/>
      <c r="NKA49" s="1169"/>
      <c r="NKB49" s="1169"/>
      <c r="NKC49" s="1169"/>
      <c r="NKD49" s="1170"/>
      <c r="NKE49" s="290"/>
      <c r="NKF49" s="288"/>
      <c r="NKG49" s="341"/>
      <c r="NKH49" s="342"/>
      <c r="NKI49" s="1171"/>
      <c r="NKJ49" s="1168"/>
      <c r="NKK49" s="1169"/>
      <c r="NKL49" s="1169"/>
      <c r="NKM49" s="1169"/>
      <c r="NKN49" s="1170"/>
      <c r="NKO49" s="290"/>
      <c r="NKP49" s="288"/>
      <c r="NKQ49" s="341"/>
      <c r="NKR49" s="342"/>
      <c r="NKS49" s="1171"/>
      <c r="NKT49" s="1168"/>
      <c r="NKU49" s="1169"/>
      <c r="NKV49" s="1169"/>
      <c r="NKW49" s="1169"/>
      <c r="NKX49" s="1170"/>
      <c r="NKY49" s="290"/>
      <c r="NKZ49" s="288"/>
      <c r="NLA49" s="341"/>
      <c r="NLB49" s="342"/>
      <c r="NLC49" s="1171"/>
      <c r="NLD49" s="1168"/>
      <c r="NLE49" s="1169"/>
      <c r="NLF49" s="1169"/>
      <c r="NLG49" s="1169"/>
      <c r="NLH49" s="1170"/>
      <c r="NLI49" s="290"/>
      <c r="NLJ49" s="288"/>
      <c r="NLK49" s="341"/>
      <c r="NLL49" s="342"/>
      <c r="NLM49" s="1171"/>
      <c r="NLN49" s="1168"/>
      <c r="NLO49" s="1169"/>
      <c r="NLP49" s="1169"/>
      <c r="NLQ49" s="1169"/>
      <c r="NLR49" s="1170"/>
      <c r="NLS49" s="290"/>
      <c r="NLT49" s="288"/>
      <c r="NLU49" s="341"/>
      <c r="NLV49" s="342"/>
      <c r="NLW49" s="1171"/>
      <c r="NLX49" s="1168"/>
      <c r="NLY49" s="1169"/>
      <c r="NLZ49" s="1169"/>
      <c r="NMA49" s="1169"/>
      <c r="NMB49" s="1170"/>
      <c r="NMC49" s="290"/>
      <c r="NMD49" s="288"/>
      <c r="NME49" s="341"/>
      <c r="NMF49" s="342"/>
      <c r="NMG49" s="1171"/>
      <c r="NMH49" s="1168"/>
      <c r="NMI49" s="1169"/>
      <c r="NMJ49" s="1169"/>
      <c r="NMK49" s="1169"/>
      <c r="NML49" s="1170"/>
      <c r="NMM49" s="290"/>
      <c r="NMN49" s="288"/>
      <c r="NMO49" s="341"/>
      <c r="NMP49" s="342"/>
      <c r="NMQ49" s="1171"/>
      <c r="NMR49" s="1168"/>
      <c r="NMS49" s="1169"/>
      <c r="NMT49" s="1169"/>
      <c r="NMU49" s="1169"/>
      <c r="NMV49" s="1170"/>
      <c r="NMW49" s="290"/>
      <c r="NMX49" s="288"/>
      <c r="NMY49" s="341"/>
      <c r="NMZ49" s="342"/>
      <c r="NNA49" s="1171"/>
      <c r="NNB49" s="1168"/>
      <c r="NNC49" s="1169"/>
      <c r="NND49" s="1169"/>
      <c r="NNE49" s="1169"/>
      <c r="NNF49" s="1170"/>
      <c r="NNG49" s="290"/>
      <c r="NNH49" s="288"/>
      <c r="NNI49" s="341"/>
      <c r="NNJ49" s="342"/>
      <c r="NNK49" s="1171"/>
      <c r="NNL49" s="1168"/>
      <c r="NNM49" s="1169"/>
      <c r="NNN49" s="1169"/>
      <c r="NNO49" s="1169"/>
      <c r="NNP49" s="1170"/>
      <c r="NNQ49" s="290"/>
      <c r="NNR49" s="288"/>
      <c r="NNS49" s="341"/>
      <c r="NNT49" s="342"/>
      <c r="NNU49" s="1171"/>
      <c r="NNV49" s="1168"/>
      <c r="NNW49" s="1169"/>
      <c r="NNX49" s="1169"/>
      <c r="NNY49" s="1169"/>
      <c r="NNZ49" s="1170"/>
      <c r="NOA49" s="290"/>
      <c r="NOB49" s="288"/>
      <c r="NOC49" s="341"/>
      <c r="NOD49" s="342"/>
      <c r="NOE49" s="1171"/>
      <c r="NOF49" s="1168"/>
      <c r="NOG49" s="1169"/>
      <c r="NOH49" s="1169"/>
      <c r="NOI49" s="1169"/>
      <c r="NOJ49" s="1170"/>
      <c r="NOK49" s="290"/>
      <c r="NOL49" s="288"/>
      <c r="NOM49" s="341"/>
      <c r="NON49" s="342"/>
      <c r="NOO49" s="1171"/>
      <c r="NOP49" s="1168"/>
      <c r="NOQ49" s="1169"/>
      <c r="NOR49" s="1169"/>
      <c r="NOS49" s="1169"/>
      <c r="NOT49" s="1170"/>
      <c r="NOU49" s="290"/>
      <c r="NOV49" s="288"/>
      <c r="NOW49" s="341"/>
      <c r="NOX49" s="342"/>
      <c r="NOY49" s="1171"/>
      <c r="NOZ49" s="1168"/>
      <c r="NPA49" s="1169"/>
      <c r="NPB49" s="1169"/>
      <c r="NPC49" s="1169"/>
      <c r="NPD49" s="1170"/>
      <c r="NPE49" s="290"/>
      <c r="NPF49" s="288"/>
      <c r="NPG49" s="341"/>
      <c r="NPH49" s="342"/>
      <c r="NPI49" s="1171"/>
      <c r="NPJ49" s="1168"/>
      <c r="NPK49" s="1169"/>
      <c r="NPL49" s="1169"/>
      <c r="NPM49" s="1169"/>
      <c r="NPN49" s="1170"/>
      <c r="NPO49" s="290"/>
      <c r="NPP49" s="288"/>
      <c r="NPQ49" s="341"/>
      <c r="NPR49" s="342"/>
      <c r="NPS49" s="1171"/>
      <c r="NPT49" s="1168"/>
      <c r="NPU49" s="1169"/>
      <c r="NPV49" s="1169"/>
      <c r="NPW49" s="1169"/>
      <c r="NPX49" s="1170"/>
      <c r="NPY49" s="290"/>
      <c r="NPZ49" s="288"/>
      <c r="NQA49" s="341"/>
      <c r="NQB49" s="342"/>
      <c r="NQC49" s="1171"/>
      <c r="NQD49" s="1168"/>
      <c r="NQE49" s="1169"/>
      <c r="NQF49" s="1169"/>
      <c r="NQG49" s="1169"/>
      <c r="NQH49" s="1170"/>
      <c r="NQI49" s="290"/>
      <c r="NQJ49" s="288"/>
      <c r="NQK49" s="341"/>
      <c r="NQL49" s="342"/>
      <c r="NQM49" s="1171"/>
      <c r="NQN49" s="1168"/>
      <c r="NQO49" s="1169"/>
      <c r="NQP49" s="1169"/>
      <c r="NQQ49" s="1169"/>
      <c r="NQR49" s="1170"/>
      <c r="NQS49" s="290"/>
      <c r="NQT49" s="288"/>
      <c r="NQU49" s="341"/>
      <c r="NQV49" s="342"/>
      <c r="NQW49" s="1171"/>
      <c r="NQX49" s="1168"/>
      <c r="NQY49" s="1169"/>
      <c r="NQZ49" s="1169"/>
      <c r="NRA49" s="1169"/>
      <c r="NRB49" s="1170"/>
      <c r="NRC49" s="290"/>
      <c r="NRD49" s="288"/>
      <c r="NRE49" s="341"/>
      <c r="NRF49" s="342"/>
      <c r="NRG49" s="1171"/>
      <c r="NRH49" s="1168"/>
      <c r="NRI49" s="1169"/>
      <c r="NRJ49" s="1169"/>
      <c r="NRK49" s="1169"/>
      <c r="NRL49" s="1170"/>
      <c r="NRM49" s="290"/>
      <c r="NRN49" s="288"/>
      <c r="NRO49" s="341"/>
      <c r="NRP49" s="342"/>
      <c r="NRQ49" s="1171"/>
      <c r="NRR49" s="1168"/>
      <c r="NRS49" s="1169"/>
      <c r="NRT49" s="1169"/>
      <c r="NRU49" s="1169"/>
      <c r="NRV49" s="1170"/>
      <c r="NRW49" s="290"/>
      <c r="NRX49" s="288"/>
      <c r="NRY49" s="341"/>
      <c r="NRZ49" s="342"/>
      <c r="NSA49" s="1171"/>
      <c r="NSB49" s="1168"/>
      <c r="NSC49" s="1169"/>
      <c r="NSD49" s="1169"/>
      <c r="NSE49" s="1169"/>
      <c r="NSF49" s="1170"/>
      <c r="NSG49" s="290"/>
      <c r="NSH49" s="288"/>
      <c r="NSI49" s="341"/>
      <c r="NSJ49" s="342"/>
      <c r="NSK49" s="1171"/>
      <c r="NSL49" s="1168"/>
      <c r="NSM49" s="1169"/>
      <c r="NSN49" s="1169"/>
      <c r="NSO49" s="1169"/>
      <c r="NSP49" s="1170"/>
      <c r="NSQ49" s="290"/>
      <c r="NSR49" s="288"/>
      <c r="NSS49" s="341"/>
      <c r="NST49" s="342"/>
      <c r="NSU49" s="1171"/>
      <c r="NSV49" s="1168"/>
      <c r="NSW49" s="1169"/>
      <c r="NSX49" s="1169"/>
      <c r="NSY49" s="1169"/>
      <c r="NSZ49" s="1170"/>
      <c r="NTA49" s="290"/>
      <c r="NTB49" s="288"/>
      <c r="NTC49" s="341"/>
      <c r="NTD49" s="342"/>
      <c r="NTE49" s="1171"/>
      <c r="NTF49" s="1168"/>
      <c r="NTG49" s="1169"/>
      <c r="NTH49" s="1169"/>
      <c r="NTI49" s="1169"/>
      <c r="NTJ49" s="1170"/>
      <c r="NTK49" s="290"/>
      <c r="NTL49" s="288"/>
      <c r="NTM49" s="341"/>
      <c r="NTN49" s="342"/>
      <c r="NTO49" s="1171"/>
      <c r="NTP49" s="1168"/>
      <c r="NTQ49" s="1169"/>
      <c r="NTR49" s="1169"/>
      <c r="NTS49" s="1169"/>
      <c r="NTT49" s="1170"/>
      <c r="NTU49" s="290"/>
      <c r="NTV49" s="288"/>
      <c r="NTW49" s="341"/>
      <c r="NTX49" s="342"/>
      <c r="NTY49" s="1171"/>
      <c r="NTZ49" s="1168"/>
      <c r="NUA49" s="1169"/>
      <c r="NUB49" s="1169"/>
      <c r="NUC49" s="1169"/>
      <c r="NUD49" s="1170"/>
      <c r="NUE49" s="290"/>
      <c r="NUF49" s="288"/>
      <c r="NUG49" s="341"/>
      <c r="NUH49" s="342"/>
      <c r="NUI49" s="1171"/>
      <c r="NUJ49" s="1168"/>
      <c r="NUK49" s="1169"/>
      <c r="NUL49" s="1169"/>
      <c r="NUM49" s="1169"/>
      <c r="NUN49" s="1170"/>
      <c r="NUO49" s="290"/>
      <c r="NUP49" s="288"/>
      <c r="NUQ49" s="341"/>
      <c r="NUR49" s="342"/>
      <c r="NUS49" s="1171"/>
      <c r="NUT49" s="1168"/>
      <c r="NUU49" s="1169"/>
      <c r="NUV49" s="1169"/>
      <c r="NUW49" s="1169"/>
      <c r="NUX49" s="1170"/>
      <c r="NUY49" s="290"/>
      <c r="NUZ49" s="288"/>
      <c r="NVA49" s="341"/>
      <c r="NVB49" s="342"/>
      <c r="NVC49" s="1171"/>
      <c r="NVD49" s="1168"/>
      <c r="NVE49" s="1169"/>
      <c r="NVF49" s="1169"/>
      <c r="NVG49" s="1169"/>
      <c r="NVH49" s="1170"/>
      <c r="NVI49" s="290"/>
      <c r="NVJ49" s="288"/>
      <c r="NVK49" s="341"/>
      <c r="NVL49" s="342"/>
      <c r="NVM49" s="1171"/>
      <c r="NVN49" s="1168"/>
      <c r="NVO49" s="1169"/>
      <c r="NVP49" s="1169"/>
      <c r="NVQ49" s="1169"/>
      <c r="NVR49" s="1170"/>
      <c r="NVS49" s="290"/>
      <c r="NVT49" s="288"/>
      <c r="NVU49" s="341"/>
      <c r="NVV49" s="342"/>
      <c r="NVW49" s="1171"/>
      <c r="NVX49" s="1168"/>
      <c r="NVY49" s="1169"/>
      <c r="NVZ49" s="1169"/>
      <c r="NWA49" s="1169"/>
      <c r="NWB49" s="1170"/>
      <c r="NWC49" s="290"/>
      <c r="NWD49" s="288"/>
      <c r="NWE49" s="341"/>
      <c r="NWF49" s="342"/>
      <c r="NWG49" s="1171"/>
      <c r="NWH49" s="1168"/>
      <c r="NWI49" s="1169"/>
      <c r="NWJ49" s="1169"/>
      <c r="NWK49" s="1169"/>
      <c r="NWL49" s="1170"/>
      <c r="NWM49" s="290"/>
      <c r="NWN49" s="288"/>
      <c r="NWO49" s="341"/>
      <c r="NWP49" s="342"/>
      <c r="NWQ49" s="1171"/>
      <c r="NWR49" s="1168"/>
      <c r="NWS49" s="1169"/>
      <c r="NWT49" s="1169"/>
      <c r="NWU49" s="1169"/>
      <c r="NWV49" s="1170"/>
      <c r="NWW49" s="290"/>
      <c r="NWX49" s="288"/>
      <c r="NWY49" s="341"/>
      <c r="NWZ49" s="342"/>
      <c r="NXA49" s="1171"/>
      <c r="NXB49" s="1168"/>
      <c r="NXC49" s="1169"/>
      <c r="NXD49" s="1169"/>
      <c r="NXE49" s="1169"/>
      <c r="NXF49" s="1170"/>
      <c r="NXG49" s="290"/>
      <c r="NXH49" s="288"/>
      <c r="NXI49" s="341"/>
      <c r="NXJ49" s="342"/>
      <c r="NXK49" s="1171"/>
      <c r="NXL49" s="1168"/>
      <c r="NXM49" s="1169"/>
      <c r="NXN49" s="1169"/>
      <c r="NXO49" s="1169"/>
      <c r="NXP49" s="1170"/>
      <c r="NXQ49" s="290"/>
      <c r="NXR49" s="288"/>
      <c r="NXS49" s="341"/>
      <c r="NXT49" s="342"/>
      <c r="NXU49" s="1171"/>
      <c r="NXV49" s="1168"/>
      <c r="NXW49" s="1169"/>
      <c r="NXX49" s="1169"/>
      <c r="NXY49" s="1169"/>
      <c r="NXZ49" s="1170"/>
      <c r="NYA49" s="290"/>
      <c r="NYB49" s="288"/>
      <c r="NYC49" s="341"/>
      <c r="NYD49" s="342"/>
      <c r="NYE49" s="1171"/>
      <c r="NYF49" s="1168"/>
      <c r="NYG49" s="1169"/>
      <c r="NYH49" s="1169"/>
      <c r="NYI49" s="1169"/>
      <c r="NYJ49" s="1170"/>
      <c r="NYK49" s="290"/>
      <c r="NYL49" s="288"/>
      <c r="NYM49" s="341"/>
      <c r="NYN49" s="342"/>
      <c r="NYO49" s="1171"/>
      <c r="NYP49" s="1168"/>
      <c r="NYQ49" s="1169"/>
      <c r="NYR49" s="1169"/>
      <c r="NYS49" s="1169"/>
      <c r="NYT49" s="1170"/>
      <c r="NYU49" s="290"/>
      <c r="NYV49" s="288"/>
      <c r="NYW49" s="341"/>
      <c r="NYX49" s="342"/>
      <c r="NYY49" s="1171"/>
      <c r="NYZ49" s="1168"/>
      <c r="NZA49" s="1169"/>
      <c r="NZB49" s="1169"/>
      <c r="NZC49" s="1169"/>
      <c r="NZD49" s="1170"/>
      <c r="NZE49" s="290"/>
      <c r="NZF49" s="288"/>
      <c r="NZG49" s="341"/>
      <c r="NZH49" s="342"/>
      <c r="NZI49" s="1171"/>
      <c r="NZJ49" s="1168"/>
      <c r="NZK49" s="1169"/>
      <c r="NZL49" s="1169"/>
      <c r="NZM49" s="1169"/>
      <c r="NZN49" s="1170"/>
      <c r="NZO49" s="290"/>
      <c r="NZP49" s="288"/>
      <c r="NZQ49" s="341"/>
      <c r="NZR49" s="342"/>
      <c r="NZS49" s="1171"/>
      <c r="NZT49" s="1168"/>
      <c r="NZU49" s="1169"/>
      <c r="NZV49" s="1169"/>
      <c r="NZW49" s="1169"/>
      <c r="NZX49" s="1170"/>
      <c r="NZY49" s="290"/>
      <c r="NZZ49" s="288"/>
      <c r="OAA49" s="341"/>
      <c r="OAB49" s="342"/>
      <c r="OAC49" s="1171"/>
      <c r="OAD49" s="1168"/>
      <c r="OAE49" s="1169"/>
      <c r="OAF49" s="1169"/>
      <c r="OAG49" s="1169"/>
      <c r="OAH49" s="1170"/>
      <c r="OAI49" s="290"/>
      <c r="OAJ49" s="288"/>
      <c r="OAK49" s="341"/>
      <c r="OAL49" s="342"/>
      <c r="OAM49" s="1171"/>
      <c r="OAN49" s="1168"/>
      <c r="OAO49" s="1169"/>
      <c r="OAP49" s="1169"/>
      <c r="OAQ49" s="1169"/>
      <c r="OAR49" s="1170"/>
      <c r="OAS49" s="290"/>
      <c r="OAT49" s="288"/>
      <c r="OAU49" s="341"/>
      <c r="OAV49" s="342"/>
      <c r="OAW49" s="1171"/>
      <c r="OAX49" s="1168"/>
      <c r="OAY49" s="1169"/>
      <c r="OAZ49" s="1169"/>
      <c r="OBA49" s="1169"/>
      <c r="OBB49" s="1170"/>
      <c r="OBC49" s="290"/>
      <c r="OBD49" s="288"/>
      <c r="OBE49" s="341"/>
      <c r="OBF49" s="342"/>
      <c r="OBG49" s="1171"/>
      <c r="OBH49" s="1168"/>
      <c r="OBI49" s="1169"/>
      <c r="OBJ49" s="1169"/>
      <c r="OBK49" s="1169"/>
      <c r="OBL49" s="1170"/>
      <c r="OBM49" s="290"/>
      <c r="OBN49" s="288"/>
      <c r="OBO49" s="341"/>
      <c r="OBP49" s="342"/>
      <c r="OBQ49" s="1171"/>
      <c r="OBR49" s="1168"/>
      <c r="OBS49" s="1169"/>
      <c r="OBT49" s="1169"/>
      <c r="OBU49" s="1169"/>
      <c r="OBV49" s="1170"/>
      <c r="OBW49" s="290"/>
      <c r="OBX49" s="288"/>
      <c r="OBY49" s="341"/>
      <c r="OBZ49" s="342"/>
      <c r="OCA49" s="1171"/>
      <c r="OCB49" s="1168"/>
      <c r="OCC49" s="1169"/>
      <c r="OCD49" s="1169"/>
      <c r="OCE49" s="1169"/>
      <c r="OCF49" s="1170"/>
      <c r="OCG49" s="290"/>
      <c r="OCH49" s="288"/>
      <c r="OCI49" s="341"/>
      <c r="OCJ49" s="342"/>
      <c r="OCK49" s="1171"/>
      <c r="OCL49" s="1168"/>
      <c r="OCM49" s="1169"/>
      <c r="OCN49" s="1169"/>
      <c r="OCO49" s="1169"/>
      <c r="OCP49" s="1170"/>
      <c r="OCQ49" s="290"/>
      <c r="OCR49" s="288"/>
      <c r="OCS49" s="341"/>
      <c r="OCT49" s="342"/>
      <c r="OCU49" s="1171"/>
      <c r="OCV49" s="1168"/>
      <c r="OCW49" s="1169"/>
      <c r="OCX49" s="1169"/>
      <c r="OCY49" s="1169"/>
      <c r="OCZ49" s="1170"/>
      <c r="ODA49" s="290"/>
      <c r="ODB49" s="288"/>
      <c r="ODC49" s="341"/>
      <c r="ODD49" s="342"/>
      <c r="ODE49" s="1171"/>
      <c r="ODF49" s="1168"/>
      <c r="ODG49" s="1169"/>
      <c r="ODH49" s="1169"/>
      <c r="ODI49" s="1169"/>
      <c r="ODJ49" s="1170"/>
      <c r="ODK49" s="290"/>
      <c r="ODL49" s="288"/>
      <c r="ODM49" s="341"/>
      <c r="ODN49" s="342"/>
      <c r="ODO49" s="1171"/>
      <c r="ODP49" s="1168"/>
      <c r="ODQ49" s="1169"/>
      <c r="ODR49" s="1169"/>
      <c r="ODS49" s="1169"/>
      <c r="ODT49" s="1170"/>
      <c r="ODU49" s="290"/>
      <c r="ODV49" s="288"/>
      <c r="ODW49" s="341"/>
      <c r="ODX49" s="342"/>
      <c r="ODY49" s="1171"/>
      <c r="ODZ49" s="1168"/>
      <c r="OEA49" s="1169"/>
      <c r="OEB49" s="1169"/>
      <c r="OEC49" s="1169"/>
      <c r="OED49" s="1170"/>
      <c r="OEE49" s="290"/>
      <c r="OEF49" s="288"/>
      <c r="OEG49" s="341"/>
      <c r="OEH49" s="342"/>
      <c r="OEI49" s="1171"/>
      <c r="OEJ49" s="1168"/>
      <c r="OEK49" s="1169"/>
      <c r="OEL49" s="1169"/>
      <c r="OEM49" s="1169"/>
      <c r="OEN49" s="1170"/>
      <c r="OEO49" s="290"/>
      <c r="OEP49" s="288"/>
      <c r="OEQ49" s="341"/>
      <c r="OER49" s="342"/>
      <c r="OES49" s="1171"/>
      <c r="OET49" s="1168"/>
      <c r="OEU49" s="1169"/>
      <c r="OEV49" s="1169"/>
      <c r="OEW49" s="1169"/>
      <c r="OEX49" s="1170"/>
      <c r="OEY49" s="290"/>
      <c r="OEZ49" s="288"/>
      <c r="OFA49" s="341"/>
      <c r="OFB49" s="342"/>
      <c r="OFC49" s="1171"/>
      <c r="OFD49" s="1168"/>
      <c r="OFE49" s="1169"/>
      <c r="OFF49" s="1169"/>
      <c r="OFG49" s="1169"/>
      <c r="OFH49" s="1170"/>
      <c r="OFI49" s="290"/>
      <c r="OFJ49" s="288"/>
      <c r="OFK49" s="341"/>
      <c r="OFL49" s="342"/>
      <c r="OFM49" s="1171"/>
      <c r="OFN49" s="1168"/>
      <c r="OFO49" s="1169"/>
      <c r="OFP49" s="1169"/>
      <c r="OFQ49" s="1169"/>
      <c r="OFR49" s="1170"/>
      <c r="OFS49" s="290"/>
      <c r="OFT49" s="288"/>
      <c r="OFU49" s="341"/>
      <c r="OFV49" s="342"/>
      <c r="OFW49" s="1171"/>
      <c r="OFX49" s="1168"/>
      <c r="OFY49" s="1169"/>
      <c r="OFZ49" s="1169"/>
      <c r="OGA49" s="1169"/>
      <c r="OGB49" s="1170"/>
      <c r="OGC49" s="290"/>
      <c r="OGD49" s="288"/>
      <c r="OGE49" s="341"/>
      <c r="OGF49" s="342"/>
      <c r="OGG49" s="1171"/>
      <c r="OGH49" s="1168"/>
      <c r="OGI49" s="1169"/>
      <c r="OGJ49" s="1169"/>
      <c r="OGK49" s="1169"/>
      <c r="OGL49" s="1170"/>
      <c r="OGM49" s="290"/>
      <c r="OGN49" s="288"/>
      <c r="OGO49" s="341"/>
      <c r="OGP49" s="342"/>
      <c r="OGQ49" s="1171"/>
      <c r="OGR49" s="1168"/>
      <c r="OGS49" s="1169"/>
      <c r="OGT49" s="1169"/>
      <c r="OGU49" s="1169"/>
      <c r="OGV49" s="1170"/>
      <c r="OGW49" s="290"/>
      <c r="OGX49" s="288"/>
      <c r="OGY49" s="341"/>
      <c r="OGZ49" s="342"/>
      <c r="OHA49" s="1171"/>
      <c r="OHB49" s="1168"/>
      <c r="OHC49" s="1169"/>
      <c r="OHD49" s="1169"/>
      <c r="OHE49" s="1169"/>
      <c r="OHF49" s="1170"/>
      <c r="OHG49" s="290"/>
      <c r="OHH49" s="288"/>
      <c r="OHI49" s="341"/>
      <c r="OHJ49" s="342"/>
      <c r="OHK49" s="1171"/>
      <c r="OHL49" s="1168"/>
      <c r="OHM49" s="1169"/>
      <c r="OHN49" s="1169"/>
      <c r="OHO49" s="1169"/>
      <c r="OHP49" s="1170"/>
      <c r="OHQ49" s="290"/>
      <c r="OHR49" s="288"/>
      <c r="OHS49" s="341"/>
      <c r="OHT49" s="342"/>
      <c r="OHU49" s="1171"/>
      <c r="OHV49" s="1168"/>
      <c r="OHW49" s="1169"/>
      <c r="OHX49" s="1169"/>
      <c r="OHY49" s="1169"/>
      <c r="OHZ49" s="1170"/>
      <c r="OIA49" s="290"/>
      <c r="OIB49" s="288"/>
      <c r="OIC49" s="341"/>
      <c r="OID49" s="342"/>
      <c r="OIE49" s="1171"/>
      <c r="OIF49" s="1168"/>
      <c r="OIG49" s="1169"/>
      <c r="OIH49" s="1169"/>
      <c r="OII49" s="1169"/>
      <c r="OIJ49" s="1170"/>
      <c r="OIK49" s="290"/>
      <c r="OIL49" s="288"/>
      <c r="OIM49" s="341"/>
      <c r="OIN49" s="342"/>
      <c r="OIO49" s="1171"/>
      <c r="OIP49" s="1168"/>
      <c r="OIQ49" s="1169"/>
      <c r="OIR49" s="1169"/>
      <c r="OIS49" s="1169"/>
      <c r="OIT49" s="1170"/>
      <c r="OIU49" s="290"/>
      <c r="OIV49" s="288"/>
      <c r="OIW49" s="341"/>
      <c r="OIX49" s="342"/>
      <c r="OIY49" s="1171"/>
      <c r="OIZ49" s="1168"/>
      <c r="OJA49" s="1169"/>
      <c r="OJB49" s="1169"/>
      <c r="OJC49" s="1169"/>
      <c r="OJD49" s="1170"/>
      <c r="OJE49" s="290"/>
      <c r="OJF49" s="288"/>
      <c r="OJG49" s="341"/>
      <c r="OJH49" s="342"/>
      <c r="OJI49" s="1171"/>
      <c r="OJJ49" s="1168"/>
      <c r="OJK49" s="1169"/>
      <c r="OJL49" s="1169"/>
      <c r="OJM49" s="1169"/>
      <c r="OJN49" s="1170"/>
      <c r="OJO49" s="290"/>
      <c r="OJP49" s="288"/>
      <c r="OJQ49" s="341"/>
      <c r="OJR49" s="342"/>
      <c r="OJS49" s="1171"/>
      <c r="OJT49" s="1168"/>
      <c r="OJU49" s="1169"/>
      <c r="OJV49" s="1169"/>
      <c r="OJW49" s="1169"/>
      <c r="OJX49" s="1170"/>
      <c r="OJY49" s="290"/>
      <c r="OJZ49" s="288"/>
      <c r="OKA49" s="341"/>
      <c r="OKB49" s="342"/>
      <c r="OKC49" s="1171"/>
      <c r="OKD49" s="1168"/>
      <c r="OKE49" s="1169"/>
      <c r="OKF49" s="1169"/>
      <c r="OKG49" s="1169"/>
      <c r="OKH49" s="1170"/>
      <c r="OKI49" s="290"/>
      <c r="OKJ49" s="288"/>
      <c r="OKK49" s="341"/>
      <c r="OKL49" s="342"/>
      <c r="OKM49" s="1171"/>
      <c r="OKN49" s="1168"/>
      <c r="OKO49" s="1169"/>
      <c r="OKP49" s="1169"/>
      <c r="OKQ49" s="1169"/>
      <c r="OKR49" s="1170"/>
      <c r="OKS49" s="290"/>
      <c r="OKT49" s="288"/>
      <c r="OKU49" s="341"/>
      <c r="OKV49" s="342"/>
      <c r="OKW49" s="1171"/>
      <c r="OKX49" s="1168"/>
      <c r="OKY49" s="1169"/>
      <c r="OKZ49" s="1169"/>
      <c r="OLA49" s="1169"/>
      <c r="OLB49" s="1170"/>
      <c r="OLC49" s="290"/>
      <c r="OLD49" s="288"/>
      <c r="OLE49" s="341"/>
      <c r="OLF49" s="342"/>
      <c r="OLG49" s="1171"/>
      <c r="OLH49" s="1168"/>
      <c r="OLI49" s="1169"/>
      <c r="OLJ49" s="1169"/>
      <c r="OLK49" s="1169"/>
      <c r="OLL49" s="1170"/>
      <c r="OLM49" s="290"/>
      <c r="OLN49" s="288"/>
      <c r="OLO49" s="341"/>
      <c r="OLP49" s="342"/>
      <c r="OLQ49" s="1171"/>
      <c r="OLR49" s="1168"/>
      <c r="OLS49" s="1169"/>
      <c r="OLT49" s="1169"/>
      <c r="OLU49" s="1169"/>
      <c r="OLV49" s="1170"/>
      <c r="OLW49" s="290"/>
      <c r="OLX49" s="288"/>
      <c r="OLY49" s="341"/>
      <c r="OLZ49" s="342"/>
      <c r="OMA49" s="1171"/>
      <c r="OMB49" s="1168"/>
      <c r="OMC49" s="1169"/>
      <c r="OMD49" s="1169"/>
      <c r="OME49" s="1169"/>
      <c r="OMF49" s="1170"/>
      <c r="OMG49" s="290"/>
      <c r="OMH49" s="288"/>
      <c r="OMI49" s="341"/>
      <c r="OMJ49" s="342"/>
      <c r="OMK49" s="1171"/>
      <c r="OML49" s="1168"/>
      <c r="OMM49" s="1169"/>
      <c r="OMN49" s="1169"/>
      <c r="OMO49" s="1169"/>
      <c r="OMP49" s="1170"/>
      <c r="OMQ49" s="290"/>
      <c r="OMR49" s="288"/>
      <c r="OMS49" s="341"/>
      <c r="OMT49" s="342"/>
      <c r="OMU49" s="1171"/>
      <c r="OMV49" s="1168"/>
      <c r="OMW49" s="1169"/>
      <c r="OMX49" s="1169"/>
      <c r="OMY49" s="1169"/>
      <c r="OMZ49" s="1170"/>
      <c r="ONA49" s="290"/>
      <c r="ONB49" s="288"/>
      <c r="ONC49" s="341"/>
      <c r="OND49" s="342"/>
      <c r="ONE49" s="1171"/>
      <c r="ONF49" s="1168"/>
      <c r="ONG49" s="1169"/>
      <c r="ONH49" s="1169"/>
      <c r="ONI49" s="1169"/>
      <c r="ONJ49" s="1170"/>
      <c r="ONK49" s="290"/>
      <c r="ONL49" s="288"/>
      <c r="ONM49" s="341"/>
      <c r="ONN49" s="342"/>
      <c r="ONO49" s="1171"/>
      <c r="ONP49" s="1168"/>
      <c r="ONQ49" s="1169"/>
      <c r="ONR49" s="1169"/>
      <c r="ONS49" s="1169"/>
      <c r="ONT49" s="1170"/>
      <c r="ONU49" s="290"/>
      <c r="ONV49" s="288"/>
      <c r="ONW49" s="341"/>
      <c r="ONX49" s="342"/>
      <c r="ONY49" s="1171"/>
      <c r="ONZ49" s="1168"/>
      <c r="OOA49" s="1169"/>
      <c r="OOB49" s="1169"/>
      <c r="OOC49" s="1169"/>
      <c r="OOD49" s="1170"/>
      <c r="OOE49" s="290"/>
      <c r="OOF49" s="288"/>
      <c r="OOG49" s="341"/>
      <c r="OOH49" s="342"/>
      <c r="OOI49" s="1171"/>
      <c r="OOJ49" s="1168"/>
      <c r="OOK49" s="1169"/>
      <c r="OOL49" s="1169"/>
      <c r="OOM49" s="1169"/>
      <c r="OON49" s="1170"/>
      <c r="OOO49" s="290"/>
      <c r="OOP49" s="288"/>
      <c r="OOQ49" s="341"/>
      <c r="OOR49" s="342"/>
      <c r="OOS49" s="1171"/>
      <c r="OOT49" s="1168"/>
      <c r="OOU49" s="1169"/>
      <c r="OOV49" s="1169"/>
      <c r="OOW49" s="1169"/>
      <c r="OOX49" s="1170"/>
      <c r="OOY49" s="290"/>
      <c r="OOZ49" s="288"/>
      <c r="OPA49" s="341"/>
      <c r="OPB49" s="342"/>
      <c r="OPC49" s="1171"/>
      <c r="OPD49" s="1168"/>
      <c r="OPE49" s="1169"/>
      <c r="OPF49" s="1169"/>
      <c r="OPG49" s="1169"/>
      <c r="OPH49" s="1170"/>
      <c r="OPI49" s="290"/>
      <c r="OPJ49" s="288"/>
      <c r="OPK49" s="341"/>
      <c r="OPL49" s="342"/>
      <c r="OPM49" s="1171"/>
      <c r="OPN49" s="1168"/>
      <c r="OPO49" s="1169"/>
      <c r="OPP49" s="1169"/>
      <c r="OPQ49" s="1169"/>
      <c r="OPR49" s="1170"/>
      <c r="OPS49" s="290"/>
      <c r="OPT49" s="288"/>
      <c r="OPU49" s="341"/>
      <c r="OPV49" s="342"/>
      <c r="OPW49" s="1171"/>
      <c r="OPX49" s="1168"/>
      <c r="OPY49" s="1169"/>
      <c r="OPZ49" s="1169"/>
      <c r="OQA49" s="1169"/>
      <c r="OQB49" s="1170"/>
      <c r="OQC49" s="290"/>
      <c r="OQD49" s="288"/>
      <c r="OQE49" s="341"/>
      <c r="OQF49" s="342"/>
      <c r="OQG49" s="1171"/>
      <c r="OQH49" s="1168"/>
      <c r="OQI49" s="1169"/>
      <c r="OQJ49" s="1169"/>
      <c r="OQK49" s="1169"/>
      <c r="OQL49" s="1170"/>
      <c r="OQM49" s="290"/>
      <c r="OQN49" s="288"/>
      <c r="OQO49" s="341"/>
      <c r="OQP49" s="342"/>
      <c r="OQQ49" s="1171"/>
      <c r="OQR49" s="1168"/>
      <c r="OQS49" s="1169"/>
      <c r="OQT49" s="1169"/>
      <c r="OQU49" s="1169"/>
      <c r="OQV49" s="1170"/>
      <c r="OQW49" s="290"/>
      <c r="OQX49" s="288"/>
      <c r="OQY49" s="341"/>
      <c r="OQZ49" s="342"/>
      <c r="ORA49" s="1171"/>
      <c r="ORB49" s="1168"/>
      <c r="ORC49" s="1169"/>
      <c r="ORD49" s="1169"/>
      <c r="ORE49" s="1169"/>
      <c r="ORF49" s="1170"/>
      <c r="ORG49" s="290"/>
      <c r="ORH49" s="288"/>
      <c r="ORI49" s="341"/>
      <c r="ORJ49" s="342"/>
      <c r="ORK49" s="1171"/>
      <c r="ORL49" s="1168"/>
      <c r="ORM49" s="1169"/>
      <c r="ORN49" s="1169"/>
      <c r="ORO49" s="1169"/>
      <c r="ORP49" s="1170"/>
      <c r="ORQ49" s="290"/>
      <c r="ORR49" s="288"/>
      <c r="ORS49" s="341"/>
      <c r="ORT49" s="342"/>
      <c r="ORU49" s="1171"/>
      <c r="ORV49" s="1168"/>
      <c r="ORW49" s="1169"/>
      <c r="ORX49" s="1169"/>
      <c r="ORY49" s="1169"/>
      <c r="ORZ49" s="1170"/>
      <c r="OSA49" s="290"/>
      <c r="OSB49" s="288"/>
      <c r="OSC49" s="341"/>
      <c r="OSD49" s="342"/>
      <c r="OSE49" s="1171"/>
      <c r="OSF49" s="1168"/>
      <c r="OSG49" s="1169"/>
      <c r="OSH49" s="1169"/>
      <c r="OSI49" s="1169"/>
      <c r="OSJ49" s="1170"/>
      <c r="OSK49" s="290"/>
      <c r="OSL49" s="288"/>
      <c r="OSM49" s="341"/>
      <c r="OSN49" s="342"/>
      <c r="OSO49" s="1171"/>
      <c r="OSP49" s="1168"/>
      <c r="OSQ49" s="1169"/>
      <c r="OSR49" s="1169"/>
      <c r="OSS49" s="1169"/>
      <c r="OST49" s="1170"/>
      <c r="OSU49" s="290"/>
      <c r="OSV49" s="288"/>
      <c r="OSW49" s="341"/>
      <c r="OSX49" s="342"/>
      <c r="OSY49" s="1171"/>
      <c r="OSZ49" s="1168"/>
      <c r="OTA49" s="1169"/>
      <c r="OTB49" s="1169"/>
      <c r="OTC49" s="1169"/>
      <c r="OTD49" s="1170"/>
      <c r="OTE49" s="290"/>
      <c r="OTF49" s="288"/>
      <c r="OTG49" s="341"/>
      <c r="OTH49" s="342"/>
      <c r="OTI49" s="1171"/>
      <c r="OTJ49" s="1168"/>
      <c r="OTK49" s="1169"/>
      <c r="OTL49" s="1169"/>
      <c r="OTM49" s="1169"/>
      <c r="OTN49" s="1170"/>
      <c r="OTO49" s="290"/>
      <c r="OTP49" s="288"/>
      <c r="OTQ49" s="341"/>
      <c r="OTR49" s="342"/>
      <c r="OTS49" s="1171"/>
      <c r="OTT49" s="1168"/>
      <c r="OTU49" s="1169"/>
      <c r="OTV49" s="1169"/>
      <c r="OTW49" s="1169"/>
      <c r="OTX49" s="1170"/>
      <c r="OTY49" s="290"/>
      <c r="OTZ49" s="288"/>
      <c r="OUA49" s="341"/>
      <c r="OUB49" s="342"/>
      <c r="OUC49" s="1171"/>
      <c r="OUD49" s="1168"/>
      <c r="OUE49" s="1169"/>
      <c r="OUF49" s="1169"/>
      <c r="OUG49" s="1169"/>
      <c r="OUH49" s="1170"/>
      <c r="OUI49" s="290"/>
      <c r="OUJ49" s="288"/>
      <c r="OUK49" s="341"/>
      <c r="OUL49" s="342"/>
      <c r="OUM49" s="1171"/>
      <c r="OUN49" s="1168"/>
      <c r="OUO49" s="1169"/>
      <c r="OUP49" s="1169"/>
      <c r="OUQ49" s="1169"/>
      <c r="OUR49" s="1170"/>
      <c r="OUS49" s="290"/>
      <c r="OUT49" s="288"/>
      <c r="OUU49" s="341"/>
      <c r="OUV49" s="342"/>
      <c r="OUW49" s="1171"/>
      <c r="OUX49" s="1168"/>
      <c r="OUY49" s="1169"/>
      <c r="OUZ49" s="1169"/>
      <c r="OVA49" s="1169"/>
      <c r="OVB49" s="1170"/>
      <c r="OVC49" s="290"/>
      <c r="OVD49" s="288"/>
      <c r="OVE49" s="341"/>
      <c r="OVF49" s="342"/>
      <c r="OVG49" s="1171"/>
      <c r="OVH49" s="1168"/>
      <c r="OVI49" s="1169"/>
      <c r="OVJ49" s="1169"/>
      <c r="OVK49" s="1169"/>
      <c r="OVL49" s="1170"/>
      <c r="OVM49" s="290"/>
      <c r="OVN49" s="288"/>
      <c r="OVO49" s="341"/>
      <c r="OVP49" s="342"/>
      <c r="OVQ49" s="1171"/>
      <c r="OVR49" s="1168"/>
      <c r="OVS49" s="1169"/>
      <c r="OVT49" s="1169"/>
      <c r="OVU49" s="1169"/>
      <c r="OVV49" s="1170"/>
      <c r="OVW49" s="290"/>
      <c r="OVX49" s="288"/>
      <c r="OVY49" s="341"/>
      <c r="OVZ49" s="342"/>
      <c r="OWA49" s="1171"/>
      <c r="OWB49" s="1168"/>
      <c r="OWC49" s="1169"/>
      <c r="OWD49" s="1169"/>
      <c r="OWE49" s="1169"/>
      <c r="OWF49" s="1170"/>
      <c r="OWG49" s="290"/>
      <c r="OWH49" s="288"/>
      <c r="OWI49" s="341"/>
      <c r="OWJ49" s="342"/>
      <c r="OWK49" s="1171"/>
      <c r="OWL49" s="1168"/>
      <c r="OWM49" s="1169"/>
      <c r="OWN49" s="1169"/>
      <c r="OWO49" s="1169"/>
      <c r="OWP49" s="1170"/>
      <c r="OWQ49" s="290"/>
      <c r="OWR49" s="288"/>
      <c r="OWS49" s="341"/>
      <c r="OWT49" s="342"/>
      <c r="OWU49" s="1171"/>
      <c r="OWV49" s="1168"/>
      <c r="OWW49" s="1169"/>
      <c r="OWX49" s="1169"/>
      <c r="OWY49" s="1169"/>
      <c r="OWZ49" s="1170"/>
      <c r="OXA49" s="290"/>
      <c r="OXB49" s="288"/>
      <c r="OXC49" s="341"/>
      <c r="OXD49" s="342"/>
      <c r="OXE49" s="1171"/>
      <c r="OXF49" s="1168"/>
      <c r="OXG49" s="1169"/>
      <c r="OXH49" s="1169"/>
      <c r="OXI49" s="1169"/>
      <c r="OXJ49" s="1170"/>
      <c r="OXK49" s="290"/>
      <c r="OXL49" s="288"/>
      <c r="OXM49" s="341"/>
      <c r="OXN49" s="342"/>
      <c r="OXO49" s="1171"/>
      <c r="OXP49" s="1168"/>
      <c r="OXQ49" s="1169"/>
      <c r="OXR49" s="1169"/>
      <c r="OXS49" s="1169"/>
      <c r="OXT49" s="1170"/>
      <c r="OXU49" s="290"/>
      <c r="OXV49" s="288"/>
      <c r="OXW49" s="341"/>
      <c r="OXX49" s="342"/>
      <c r="OXY49" s="1171"/>
      <c r="OXZ49" s="1168"/>
      <c r="OYA49" s="1169"/>
      <c r="OYB49" s="1169"/>
      <c r="OYC49" s="1169"/>
      <c r="OYD49" s="1170"/>
      <c r="OYE49" s="290"/>
      <c r="OYF49" s="288"/>
      <c r="OYG49" s="341"/>
      <c r="OYH49" s="342"/>
      <c r="OYI49" s="1171"/>
      <c r="OYJ49" s="1168"/>
      <c r="OYK49" s="1169"/>
      <c r="OYL49" s="1169"/>
      <c r="OYM49" s="1169"/>
      <c r="OYN49" s="1170"/>
      <c r="OYO49" s="290"/>
      <c r="OYP49" s="288"/>
      <c r="OYQ49" s="341"/>
      <c r="OYR49" s="342"/>
      <c r="OYS49" s="1171"/>
      <c r="OYT49" s="1168"/>
      <c r="OYU49" s="1169"/>
      <c r="OYV49" s="1169"/>
      <c r="OYW49" s="1169"/>
      <c r="OYX49" s="1170"/>
      <c r="OYY49" s="290"/>
      <c r="OYZ49" s="288"/>
      <c r="OZA49" s="341"/>
      <c r="OZB49" s="342"/>
      <c r="OZC49" s="1171"/>
      <c r="OZD49" s="1168"/>
      <c r="OZE49" s="1169"/>
      <c r="OZF49" s="1169"/>
      <c r="OZG49" s="1169"/>
      <c r="OZH49" s="1170"/>
      <c r="OZI49" s="290"/>
      <c r="OZJ49" s="288"/>
      <c r="OZK49" s="341"/>
      <c r="OZL49" s="342"/>
      <c r="OZM49" s="1171"/>
      <c r="OZN49" s="1168"/>
      <c r="OZO49" s="1169"/>
      <c r="OZP49" s="1169"/>
      <c r="OZQ49" s="1169"/>
      <c r="OZR49" s="1170"/>
      <c r="OZS49" s="290"/>
      <c r="OZT49" s="288"/>
      <c r="OZU49" s="341"/>
      <c r="OZV49" s="342"/>
      <c r="OZW49" s="1171"/>
      <c r="OZX49" s="1168"/>
      <c r="OZY49" s="1169"/>
      <c r="OZZ49" s="1169"/>
      <c r="PAA49" s="1169"/>
      <c r="PAB49" s="1170"/>
      <c r="PAC49" s="290"/>
      <c r="PAD49" s="288"/>
      <c r="PAE49" s="341"/>
      <c r="PAF49" s="342"/>
      <c r="PAG49" s="1171"/>
      <c r="PAH49" s="1168"/>
      <c r="PAI49" s="1169"/>
      <c r="PAJ49" s="1169"/>
      <c r="PAK49" s="1169"/>
      <c r="PAL49" s="1170"/>
      <c r="PAM49" s="290"/>
      <c r="PAN49" s="288"/>
      <c r="PAO49" s="341"/>
      <c r="PAP49" s="342"/>
      <c r="PAQ49" s="1171"/>
      <c r="PAR49" s="1168"/>
      <c r="PAS49" s="1169"/>
      <c r="PAT49" s="1169"/>
      <c r="PAU49" s="1169"/>
      <c r="PAV49" s="1170"/>
      <c r="PAW49" s="290"/>
      <c r="PAX49" s="288"/>
      <c r="PAY49" s="341"/>
      <c r="PAZ49" s="342"/>
      <c r="PBA49" s="1171"/>
      <c r="PBB49" s="1168"/>
      <c r="PBC49" s="1169"/>
      <c r="PBD49" s="1169"/>
      <c r="PBE49" s="1169"/>
      <c r="PBF49" s="1170"/>
      <c r="PBG49" s="290"/>
      <c r="PBH49" s="288"/>
      <c r="PBI49" s="341"/>
      <c r="PBJ49" s="342"/>
      <c r="PBK49" s="1171"/>
      <c r="PBL49" s="1168"/>
      <c r="PBM49" s="1169"/>
      <c r="PBN49" s="1169"/>
      <c r="PBO49" s="1169"/>
      <c r="PBP49" s="1170"/>
      <c r="PBQ49" s="290"/>
      <c r="PBR49" s="288"/>
      <c r="PBS49" s="341"/>
      <c r="PBT49" s="342"/>
      <c r="PBU49" s="1171"/>
      <c r="PBV49" s="1168"/>
      <c r="PBW49" s="1169"/>
      <c r="PBX49" s="1169"/>
      <c r="PBY49" s="1169"/>
      <c r="PBZ49" s="1170"/>
      <c r="PCA49" s="290"/>
      <c r="PCB49" s="288"/>
      <c r="PCC49" s="341"/>
      <c r="PCD49" s="342"/>
      <c r="PCE49" s="1171"/>
      <c r="PCF49" s="1168"/>
      <c r="PCG49" s="1169"/>
      <c r="PCH49" s="1169"/>
      <c r="PCI49" s="1169"/>
      <c r="PCJ49" s="1170"/>
      <c r="PCK49" s="290"/>
      <c r="PCL49" s="288"/>
      <c r="PCM49" s="341"/>
      <c r="PCN49" s="342"/>
      <c r="PCO49" s="1171"/>
      <c r="PCP49" s="1168"/>
      <c r="PCQ49" s="1169"/>
      <c r="PCR49" s="1169"/>
      <c r="PCS49" s="1169"/>
      <c r="PCT49" s="1170"/>
      <c r="PCU49" s="290"/>
      <c r="PCV49" s="288"/>
      <c r="PCW49" s="341"/>
      <c r="PCX49" s="342"/>
      <c r="PCY49" s="1171"/>
      <c r="PCZ49" s="1168"/>
      <c r="PDA49" s="1169"/>
      <c r="PDB49" s="1169"/>
      <c r="PDC49" s="1169"/>
      <c r="PDD49" s="1170"/>
      <c r="PDE49" s="290"/>
      <c r="PDF49" s="288"/>
      <c r="PDG49" s="341"/>
      <c r="PDH49" s="342"/>
      <c r="PDI49" s="1171"/>
      <c r="PDJ49" s="1168"/>
      <c r="PDK49" s="1169"/>
      <c r="PDL49" s="1169"/>
      <c r="PDM49" s="1169"/>
      <c r="PDN49" s="1170"/>
      <c r="PDO49" s="290"/>
      <c r="PDP49" s="288"/>
      <c r="PDQ49" s="341"/>
      <c r="PDR49" s="342"/>
      <c r="PDS49" s="1171"/>
      <c r="PDT49" s="1168"/>
      <c r="PDU49" s="1169"/>
      <c r="PDV49" s="1169"/>
      <c r="PDW49" s="1169"/>
      <c r="PDX49" s="1170"/>
      <c r="PDY49" s="290"/>
      <c r="PDZ49" s="288"/>
      <c r="PEA49" s="341"/>
      <c r="PEB49" s="342"/>
      <c r="PEC49" s="1171"/>
      <c r="PED49" s="1168"/>
      <c r="PEE49" s="1169"/>
      <c r="PEF49" s="1169"/>
      <c r="PEG49" s="1169"/>
      <c r="PEH49" s="1170"/>
      <c r="PEI49" s="290"/>
      <c r="PEJ49" s="288"/>
      <c r="PEK49" s="341"/>
      <c r="PEL49" s="342"/>
      <c r="PEM49" s="1171"/>
      <c r="PEN49" s="1168"/>
      <c r="PEO49" s="1169"/>
      <c r="PEP49" s="1169"/>
      <c r="PEQ49" s="1169"/>
      <c r="PER49" s="1170"/>
      <c r="PES49" s="290"/>
      <c r="PET49" s="288"/>
      <c r="PEU49" s="341"/>
      <c r="PEV49" s="342"/>
      <c r="PEW49" s="1171"/>
      <c r="PEX49" s="1168"/>
      <c r="PEY49" s="1169"/>
      <c r="PEZ49" s="1169"/>
      <c r="PFA49" s="1169"/>
      <c r="PFB49" s="1170"/>
      <c r="PFC49" s="290"/>
      <c r="PFD49" s="288"/>
      <c r="PFE49" s="341"/>
      <c r="PFF49" s="342"/>
      <c r="PFG49" s="1171"/>
      <c r="PFH49" s="1168"/>
      <c r="PFI49" s="1169"/>
      <c r="PFJ49" s="1169"/>
      <c r="PFK49" s="1169"/>
      <c r="PFL49" s="1170"/>
      <c r="PFM49" s="290"/>
      <c r="PFN49" s="288"/>
      <c r="PFO49" s="341"/>
      <c r="PFP49" s="342"/>
      <c r="PFQ49" s="1171"/>
      <c r="PFR49" s="1168"/>
      <c r="PFS49" s="1169"/>
      <c r="PFT49" s="1169"/>
      <c r="PFU49" s="1169"/>
      <c r="PFV49" s="1170"/>
      <c r="PFW49" s="290"/>
      <c r="PFX49" s="288"/>
      <c r="PFY49" s="341"/>
      <c r="PFZ49" s="342"/>
      <c r="PGA49" s="1171"/>
      <c r="PGB49" s="1168"/>
      <c r="PGC49" s="1169"/>
      <c r="PGD49" s="1169"/>
      <c r="PGE49" s="1169"/>
      <c r="PGF49" s="1170"/>
      <c r="PGG49" s="290"/>
      <c r="PGH49" s="288"/>
      <c r="PGI49" s="341"/>
      <c r="PGJ49" s="342"/>
      <c r="PGK49" s="1171"/>
      <c r="PGL49" s="1168"/>
      <c r="PGM49" s="1169"/>
      <c r="PGN49" s="1169"/>
      <c r="PGO49" s="1169"/>
      <c r="PGP49" s="1170"/>
      <c r="PGQ49" s="290"/>
      <c r="PGR49" s="288"/>
      <c r="PGS49" s="341"/>
      <c r="PGT49" s="342"/>
      <c r="PGU49" s="1171"/>
      <c r="PGV49" s="1168"/>
      <c r="PGW49" s="1169"/>
      <c r="PGX49" s="1169"/>
      <c r="PGY49" s="1169"/>
      <c r="PGZ49" s="1170"/>
      <c r="PHA49" s="290"/>
      <c r="PHB49" s="288"/>
      <c r="PHC49" s="341"/>
      <c r="PHD49" s="342"/>
      <c r="PHE49" s="1171"/>
      <c r="PHF49" s="1168"/>
      <c r="PHG49" s="1169"/>
      <c r="PHH49" s="1169"/>
      <c r="PHI49" s="1169"/>
      <c r="PHJ49" s="1170"/>
      <c r="PHK49" s="290"/>
      <c r="PHL49" s="288"/>
      <c r="PHM49" s="341"/>
      <c r="PHN49" s="342"/>
      <c r="PHO49" s="1171"/>
      <c r="PHP49" s="1168"/>
      <c r="PHQ49" s="1169"/>
      <c r="PHR49" s="1169"/>
      <c r="PHS49" s="1169"/>
      <c r="PHT49" s="1170"/>
      <c r="PHU49" s="290"/>
      <c r="PHV49" s="288"/>
      <c r="PHW49" s="341"/>
      <c r="PHX49" s="342"/>
      <c r="PHY49" s="1171"/>
      <c r="PHZ49" s="1168"/>
      <c r="PIA49" s="1169"/>
      <c r="PIB49" s="1169"/>
      <c r="PIC49" s="1169"/>
      <c r="PID49" s="1170"/>
      <c r="PIE49" s="290"/>
      <c r="PIF49" s="288"/>
      <c r="PIG49" s="341"/>
      <c r="PIH49" s="342"/>
      <c r="PII49" s="1171"/>
      <c r="PIJ49" s="1168"/>
      <c r="PIK49" s="1169"/>
      <c r="PIL49" s="1169"/>
      <c r="PIM49" s="1169"/>
      <c r="PIN49" s="1170"/>
      <c r="PIO49" s="290"/>
      <c r="PIP49" s="288"/>
      <c r="PIQ49" s="341"/>
      <c r="PIR49" s="342"/>
      <c r="PIS49" s="1171"/>
      <c r="PIT49" s="1168"/>
      <c r="PIU49" s="1169"/>
      <c r="PIV49" s="1169"/>
      <c r="PIW49" s="1169"/>
      <c r="PIX49" s="1170"/>
      <c r="PIY49" s="290"/>
      <c r="PIZ49" s="288"/>
      <c r="PJA49" s="341"/>
      <c r="PJB49" s="342"/>
      <c r="PJC49" s="1171"/>
      <c r="PJD49" s="1168"/>
      <c r="PJE49" s="1169"/>
      <c r="PJF49" s="1169"/>
      <c r="PJG49" s="1169"/>
      <c r="PJH49" s="1170"/>
      <c r="PJI49" s="290"/>
      <c r="PJJ49" s="288"/>
      <c r="PJK49" s="341"/>
      <c r="PJL49" s="342"/>
      <c r="PJM49" s="1171"/>
      <c r="PJN49" s="1168"/>
      <c r="PJO49" s="1169"/>
      <c r="PJP49" s="1169"/>
      <c r="PJQ49" s="1169"/>
      <c r="PJR49" s="1170"/>
      <c r="PJS49" s="290"/>
      <c r="PJT49" s="288"/>
      <c r="PJU49" s="341"/>
      <c r="PJV49" s="342"/>
      <c r="PJW49" s="1171"/>
      <c r="PJX49" s="1168"/>
      <c r="PJY49" s="1169"/>
      <c r="PJZ49" s="1169"/>
      <c r="PKA49" s="1169"/>
      <c r="PKB49" s="1170"/>
      <c r="PKC49" s="290"/>
      <c r="PKD49" s="288"/>
      <c r="PKE49" s="341"/>
      <c r="PKF49" s="342"/>
      <c r="PKG49" s="1171"/>
      <c r="PKH49" s="1168"/>
      <c r="PKI49" s="1169"/>
      <c r="PKJ49" s="1169"/>
      <c r="PKK49" s="1169"/>
      <c r="PKL49" s="1170"/>
      <c r="PKM49" s="290"/>
      <c r="PKN49" s="288"/>
      <c r="PKO49" s="341"/>
      <c r="PKP49" s="342"/>
      <c r="PKQ49" s="1171"/>
      <c r="PKR49" s="1168"/>
      <c r="PKS49" s="1169"/>
      <c r="PKT49" s="1169"/>
      <c r="PKU49" s="1169"/>
      <c r="PKV49" s="1170"/>
      <c r="PKW49" s="290"/>
      <c r="PKX49" s="288"/>
      <c r="PKY49" s="341"/>
      <c r="PKZ49" s="342"/>
      <c r="PLA49" s="1171"/>
      <c r="PLB49" s="1168"/>
      <c r="PLC49" s="1169"/>
      <c r="PLD49" s="1169"/>
      <c r="PLE49" s="1169"/>
      <c r="PLF49" s="1170"/>
      <c r="PLG49" s="290"/>
      <c r="PLH49" s="288"/>
      <c r="PLI49" s="341"/>
      <c r="PLJ49" s="342"/>
      <c r="PLK49" s="1171"/>
      <c r="PLL49" s="1168"/>
      <c r="PLM49" s="1169"/>
      <c r="PLN49" s="1169"/>
      <c r="PLO49" s="1169"/>
      <c r="PLP49" s="1170"/>
      <c r="PLQ49" s="290"/>
      <c r="PLR49" s="288"/>
      <c r="PLS49" s="341"/>
      <c r="PLT49" s="342"/>
      <c r="PLU49" s="1171"/>
      <c r="PLV49" s="1168"/>
      <c r="PLW49" s="1169"/>
      <c r="PLX49" s="1169"/>
      <c r="PLY49" s="1169"/>
      <c r="PLZ49" s="1170"/>
      <c r="PMA49" s="290"/>
      <c r="PMB49" s="288"/>
      <c r="PMC49" s="341"/>
      <c r="PMD49" s="342"/>
      <c r="PME49" s="1171"/>
      <c r="PMF49" s="1168"/>
      <c r="PMG49" s="1169"/>
      <c r="PMH49" s="1169"/>
      <c r="PMI49" s="1169"/>
      <c r="PMJ49" s="1170"/>
      <c r="PMK49" s="290"/>
      <c r="PML49" s="288"/>
      <c r="PMM49" s="341"/>
      <c r="PMN49" s="342"/>
      <c r="PMO49" s="1171"/>
      <c r="PMP49" s="1168"/>
      <c r="PMQ49" s="1169"/>
      <c r="PMR49" s="1169"/>
      <c r="PMS49" s="1169"/>
      <c r="PMT49" s="1170"/>
      <c r="PMU49" s="290"/>
      <c r="PMV49" s="288"/>
      <c r="PMW49" s="341"/>
      <c r="PMX49" s="342"/>
      <c r="PMY49" s="1171"/>
      <c r="PMZ49" s="1168"/>
      <c r="PNA49" s="1169"/>
      <c r="PNB49" s="1169"/>
      <c r="PNC49" s="1169"/>
      <c r="PND49" s="1170"/>
      <c r="PNE49" s="290"/>
      <c r="PNF49" s="288"/>
      <c r="PNG49" s="341"/>
      <c r="PNH49" s="342"/>
      <c r="PNI49" s="1171"/>
      <c r="PNJ49" s="1168"/>
      <c r="PNK49" s="1169"/>
      <c r="PNL49" s="1169"/>
      <c r="PNM49" s="1169"/>
      <c r="PNN49" s="1170"/>
      <c r="PNO49" s="290"/>
      <c r="PNP49" s="288"/>
      <c r="PNQ49" s="341"/>
      <c r="PNR49" s="342"/>
      <c r="PNS49" s="1171"/>
      <c r="PNT49" s="1168"/>
      <c r="PNU49" s="1169"/>
      <c r="PNV49" s="1169"/>
      <c r="PNW49" s="1169"/>
      <c r="PNX49" s="1170"/>
      <c r="PNY49" s="290"/>
      <c r="PNZ49" s="288"/>
      <c r="POA49" s="341"/>
      <c r="POB49" s="342"/>
      <c r="POC49" s="1171"/>
      <c r="POD49" s="1168"/>
      <c r="POE49" s="1169"/>
      <c r="POF49" s="1169"/>
      <c r="POG49" s="1169"/>
      <c r="POH49" s="1170"/>
      <c r="POI49" s="290"/>
      <c r="POJ49" s="288"/>
      <c r="POK49" s="341"/>
      <c r="POL49" s="342"/>
      <c r="POM49" s="1171"/>
      <c r="PON49" s="1168"/>
      <c r="POO49" s="1169"/>
      <c r="POP49" s="1169"/>
      <c r="POQ49" s="1169"/>
      <c r="POR49" s="1170"/>
      <c r="POS49" s="290"/>
      <c r="POT49" s="288"/>
      <c r="POU49" s="341"/>
      <c r="POV49" s="342"/>
      <c r="POW49" s="1171"/>
      <c r="POX49" s="1168"/>
      <c r="POY49" s="1169"/>
      <c r="POZ49" s="1169"/>
      <c r="PPA49" s="1169"/>
      <c r="PPB49" s="1170"/>
      <c r="PPC49" s="290"/>
      <c r="PPD49" s="288"/>
      <c r="PPE49" s="341"/>
      <c r="PPF49" s="342"/>
      <c r="PPG49" s="1171"/>
      <c r="PPH49" s="1168"/>
      <c r="PPI49" s="1169"/>
      <c r="PPJ49" s="1169"/>
      <c r="PPK49" s="1169"/>
      <c r="PPL49" s="1170"/>
      <c r="PPM49" s="290"/>
      <c r="PPN49" s="288"/>
      <c r="PPO49" s="341"/>
      <c r="PPP49" s="342"/>
      <c r="PPQ49" s="1171"/>
      <c r="PPR49" s="1168"/>
      <c r="PPS49" s="1169"/>
      <c r="PPT49" s="1169"/>
      <c r="PPU49" s="1169"/>
      <c r="PPV49" s="1170"/>
      <c r="PPW49" s="290"/>
      <c r="PPX49" s="288"/>
      <c r="PPY49" s="341"/>
      <c r="PPZ49" s="342"/>
      <c r="PQA49" s="1171"/>
      <c r="PQB49" s="1168"/>
      <c r="PQC49" s="1169"/>
      <c r="PQD49" s="1169"/>
      <c r="PQE49" s="1169"/>
      <c r="PQF49" s="1170"/>
      <c r="PQG49" s="290"/>
      <c r="PQH49" s="288"/>
      <c r="PQI49" s="341"/>
      <c r="PQJ49" s="342"/>
      <c r="PQK49" s="1171"/>
      <c r="PQL49" s="1168"/>
      <c r="PQM49" s="1169"/>
      <c r="PQN49" s="1169"/>
      <c r="PQO49" s="1169"/>
      <c r="PQP49" s="1170"/>
      <c r="PQQ49" s="290"/>
      <c r="PQR49" s="288"/>
      <c r="PQS49" s="341"/>
      <c r="PQT49" s="342"/>
      <c r="PQU49" s="1171"/>
      <c r="PQV49" s="1168"/>
      <c r="PQW49" s="1169"/>
      <c r="PQX49" s="1169"/>
      <c r="PQY49" s="1169"/>
      <c r="PQZ49" s="1170"/>
      <c r="PRA49" s="290"/>
      <c r="PRB49" s="288"/>
      <c r="PRC49" s="341"/>
      <c r="PRD49" s="342"/>
      <c r="PRE49" s="1171"/>
      <c r="PRF49" s="1168"/>
      <c r="PRG49" s="1169"/>
      <c r="PRH49" s="1169"/>
      <c r="PRI49" s="1169"/>
      <c r="PRJ49" s="1170"/>
      <c r="PRK49" s="290"/>
      <c r="PRL49" s="288"/>
      <c r="PRM49" s="341"/>
      <c r="PRN49" s="342"/>
      <c r="PRO49" s="1171"/>
      <c r="PRP49" s="1168"/>
      <c r="PRQ49" s="1169"/>
      <c r="PRR49" s="1169"/>
      <c r="PRS49" s="1169"/>
      <c r="PRT49" s="1170"/>
      <c r="PRU49" s="290"/>
      <c r="PRV49" s="288"/>
      <c r="PRW49" s="341"/>
      <c r="PRX49" s="342"/>
      <c r="PRY49" s="1171"/>
      <c r="PRZ49" s="1168"/>
      <c r="PSA49" s="1169"/>
      <c r="PSB49" s="1169"/>
      <c r="PSC49" s="1169"/>
      <c r="PSD49" s="1170"/>
      <c r="PSE49" s="290"/>
      <c r="PSF49" s="288"/>
      <c r="PSG49" s="341"/>
      <c r="PSH49" s="342"/>
      <c r="PSI49" s="1171"/>
      <c r="PSJ49" s="1168"/>
      <c r="PSK49" s="1169"/>
      <c r="PSL49" s="1169"/>
      <c r="PSM49" s="1169"/>
      <c r="PSN49" s="1170"/>
      <c r="PSO49" s="290"/>
      <c r="PSP49" s="288"/>
      <c r="PSQ49" s="341"/>
      <c r="PSR49" s="342"/>
      <c r="PSS49" s="1171"/>
      <c r="PST49" s="1168"/>
      <c r="PSU49" s="1169"/>
      <c r="PSV49" s="1169"/>
      <c r="PSW49" s="1169"/>
      <c r="PSX49" s="1170"/>
      <c r="PSY49" s="290"/>
      <c r="PSZ49" s="288"/>
      <c r="PTA49" s="341"/>
      <c r="PTB49" s="342"/>
      <c r="PTC49" s="1171"/>
      <c r="PTD49" s="1168"/>
      <c r="PTE49" s="1169"/>
      <c r="PTF49" s="1169"/>
      <c r="PTG49" s="1169"/>
      <c r="PTH49" s="1170"/>
      <c r="PTI49" s="290"/>
      <c r="PTJ49" s="288"/>
      <c r="PTK49" s="341"/>
      <c r="PTL49" s="342"/>
      <c r="PTM49" s="1171"/>
      <c r="PTN49" s="1168"/>
      <c r="PTO49" s="1169"/>
      <c r="PTP49" s="1169"/>
      <c r="PTQ49" s="1169"/>
      <c r="PTR49" s="1170"/>
      <c r="PTS49" s="290"/>
      <c r="PTT49" s="288"/>
      <c r="PTU49" s="341"/>
      <c r="PTV49" s="342"/>
      <c r="PTW49" s="1171"/>
      <c r="PTX49" s="1168"/>
      <c r="PTY49" s="1169"/>
      <c r="PTZ49" s="1169"/>
      <c r="PUA49" s="1169"/>
      <c r="PUB49" s="1170"/>
      <c r="PUC49" s="290"/>
      <c r="PUD49" s="288"/>
      <c r="PUE49" s="341"/>
      <c r="PUF49" s="342"/>
      <c r="PUG49" s="1171"/>
      <c r="PUH49" s="1168"/>
      <c r="PUI49" s="1169"/>
      <c r="PUJ49" s="1169"/>
      <c r="PUK49" s="1169"/>
      <c r="PUL49" s="1170"/>
      <c r="PUM49" s="290"/>
      <c r="PUN49" s="288"/>
      <c r="PUO49" s="341"/>
      <c r="PUP49" s="342"/>
      <c r="PUQ49" s="1171"/>
      <c r="PUR49" s="1168"/>
      <c r="PUS49" s="1169"/>
      <c r="PUT49" s="1169"/>
      <c r="PUU49" s="1169"/>
      <c r="PUV49" s="1170"/>
      <c r="PUW49" s="290"/>
      <c r="PUX49" s="288"/>
      <c r="PUY49" s="341"/>
      <c r="PUZ49" s="342"/>
      <c r="PVA49" s="1171"/>
      <c r="PVB49" s="1168"/>
      <c r="PVC49" s="1169"/>
      <c r="PVD49" s="1169"/>
      <c r="PVE49" s="1169"/>
      <c r="PVF49" s="1170"/>
      <c r="PVG49" s="290"/>
      <c r="PVH49" s="288"/>
      <c r="PVI49" s="341"/>
      <c r="PVJ49" s="342"/>
      <c r="PVK49" s="1171"/>
      <c r="PVL49" s="1168"/>
      <c r="PVM49" s="1169"/>
      <c r="PVN49" s="1169"/>
      <c r="PVO49" s="1169"/>
      <c r="PVP49" s="1170"/>
      <c r="PVQ49" s="290"/>
      <c r="PVR49" s="288"/>
      <c r="PVS49" s="341"/>
      <c r="PVT49" s="342"/>
      <c r="PVU49" s="1171"/>
      <c r="PVV49" s="1168"/>
      <c r="PVW49" s="1169"/>
      <c r="PVX49" s="1169"/>
      <c r="PVY49" s="1169"/>
      <c r="PVZ49" s="1170"/>
      <c r="PWA49" s="290"/>
      <c r="PWB49" s="288"/>
      <c r="PWC49" s="341"/>
      <c r="PWD49" s="342"/>
      <c r="PWE49" s="1171"/>
      <c r="PWF49" s="1168"/>
      <c r="PWG49" s="1169"/>
      <c r="PWH49" s="1169"/>
      <c r="PWI49" s="1169"/>
      <c r="PWJ49" s="1170"/>
      <c r="PWK49" s="290"/>
      <c r="PWL49" s="288"/>
      <c r="PWM49" s="341"/>
      <c r="PWN49" s="342"/>
      <c r="PWO49" s="1171"/>
      <c r="PWP49" s="1168"/>
      <c r="PWQ49" s="1169"/>
      <c r="PWR49" s="1169"/>
      <c r="PWS49" s="1169"/>
      <c r="PWT49" s="1170"/>
      <c r="PWU49" s="290"/>
      <c r="PWV49" s="288"/>
      <c r="PWW49" s="341"/>
      <c r="PWX49" s="342"/>
      <c r="PWY49" s="1171"/>
      <c r="PWZ49" s="1168"/>
      <c r="PXA49" s="1169"/>
      <c r="PXB49" s="1169"/>
      <c r="PXC49" s="1169"/>
      <c r="PXD49" s="1170"/>
      <c r="PXE49" s="290"/>
      <c r="PXF49" s="288"/>
      <c r="PXG49" s="341"/>
      <c r="PXH49" s="342"/>
      <c r="PXI49" s="1171"/>
      <c r="PXJ49" s="1168"/>
      <c r="PXK49" s="1169"/>
      <c r="PXL49" s="1169"/>
      <c r="PXM49" s="1169"/>
      <c r="PXN49" s="1170"/>
      <c r="PXO49" s="290"/>
      <c r="PXP49" s="288"/>
      <c r="PXQ49" s="341"/>
      <c r="PXR49" s="342"/>
      <c r="PXS49" s="1171"/>
      <c r="PXT49" s="1168"/>
      <c r="PXU49" s="1169"/>
      <c r="PXV49" s="1169"/>
      <c r="PXW49" s="1169"/>
      <c r="PXX49" s="1170"/>
      <c r="PXY49" s="290"/>
      <c r="PXZ49" s="288"/>
      <c r="PYA49" s="341"/>
      <c r="PYB49" s="342"/>
      <c r="PYC49" s="1171"/>
      <c r="PYD49" s="1168"/>
      <c r="PYE49" s="1169"/>
      <c r="PYF49" s="1169"/>
      <c r="PYG49" s="1169"/>
      <c r="PYH49" s="1170"/>
      <c r="PYI49" s="290"/>
      <c r="PYJ49" s="288"/>
      <c r="PYK49" s="341"/>
      <c r="PYL49" s="342"/>
      <c r="PYM49" s="1171"/>
      <c r="PYN49" s="1168"/>
      <c r="PYO49" s="1169"/>
      <c r="PYP49" s="1169"/>
      <c r="PYQ49" s="1169"/>
      <c r="PYR49" s="1170"/>
      <c r="PYS49" s="290"/>
      <c r="PYT49" s="288"/>
      <c r="PYU49" s="341"/>
      <c r="PYV49" s="342"/>
      <c r="PYW49" s="1171"/>
      <c r="PYX49" s="1168"/>
      <c r="PYY49" s="1169"/>
      <c r="PYZ49" s="1169"/>
      <c r="PZA49" s="1169"/>
      <c r="PZB49" s="1170"/>
      <c r="PZC49" s="290"/>
      <c r="PZD49" s="288"/>
      <c r="PZE49" s="341"/>
      <c r="PZF49" s="342"/>
      <c r="PZG49" s="1171"/>
      <c r="PZH49" s="1168"/>
      <c r="PZI49" s="1169"/>
      <c r="PZJ49" s="1169"/>
      <c r="PZK49" s="1169"/>
      <c r="PZL49" s="1170"/>
      <c r="PZM49" s="290"/>
      <c r="PZN49" s="288"/>
      <c r="PZO49" s="341"/>
      <c r="PZP49" s="342"/>
      <c r="PZQ49" s="1171"/>
      <c r="PZR49" s="1168"/>
      <c r="PZS49" s="1169"/>
      <c r="PZT49" s="1169"/>
      <c r="PZU49" s="1169"/>
      <c r="PZV49" s="1170"/>
      <c r="PZW49" s="290"/>
      <c r="PZX49" s="288"/>
      <c r="PZY49" s="341"/>
      <c r="PZZ49" s="342"/>
      <c r="QAA49" s="1171"/>
      <c r="QAB49" s="1168"/>
      <c r="QAC49" s="1169"/>
      <c r="QAD49" s="1169"/>
      <c r="QAE49" s="1169"/>
      <c r="QAF49" s="1170"/>
      <c r="QAG49" s="290"/>
      <c r="QAH49" s="288"/>
      <c r="QAI49" s="341"/>
      <c r="QAJ49" s="342"/>
      <c r="QAK49" s="1171"/>
      <c r="QAL49" s="1168"/>
      <c r="QAM49" s="1169"/>
      <c r="QAN49" s="1169"/>
      <c r="QAO49" s="1169"/>
      <c r="QAP49" s="1170"/>
      <c r="QAQ49" s="290"/>
      <c r="QAR49" s="288"/>
      <c r="QAS49" s="341"/>
      <c r="QAT49" s="342"/>
      <c r="QAU49" s="1171"/>
      <c r="QAV49" s="1168"/>
      <c r="QAW49" s="1169"/>
      <c r="QAX49" s="1169"/>
      <c r="QAY49" s="1169"/>
      <c r="QAZ49" s="1170"/>
      <c r="QBA49" s="290"/>
      <c r="QBB49" s="288"/>
      <c r="QBC49" s="341"/>
      <c r="QBD49" s="342"/>
      <c r="QBE49" s="1171"/>
      <c r="QBF49" s="1168"/>
      <c r="QBG49" s="1169"/>
      <c r="QBH49" s="1169"/>
      <c r="QBI49" s="1169"/>
      <c r="QBJ49" s="1170"/>
      <c r="QBK49" s="290"/>
      <c r="QBL49" s="288"/>
      <c r="QBM49" s="341"/>
      <c r="QBN49" s="342"/>
      <c r="QBO49" s="1171"/>
      <c r="QBP49" s="1168"/>
      <c r="QBQ49" s="1169"/>
      <c r="QBR49" s="1169"/>
      <c r="QBS49" s="1169"/>
      <c r="QBT49" s="1170"/>
      <c r="QBU49" s="290"/>
      <c r="QBV49" s="288"/>
      <c r="QBW49" s="341"/>
      <c r="QBX49" s="342"/>
      <c r="QBY49" s="1171"/>
      <c r="QBZ49" s="1168"/>
      <c r="QCA49" s="1169"/>
      <c r="QCB49" s="1169"/>
      <c r="QCC49" s="1169"/>
      <c r="QCD49" s="1170"/>
      <c r="QCE49" s="290"/>
      <c r="QCF49" s="288"/>
      <c r="QCG49" s="341"/>
      <c r="QCH49" s="342"/>
      <c r="QCI49" s="1171"/>
      <c r="QCJ49" s="1168"/>
      <c r="QCK49" s="1169"/>
      <c r="QCL49" s="1169"/>
      <c r="QCM49" s="1169"/>
      <c r="QCN49" s="1170"/>
      <c r="QCO49" s="290"/>
      <c r="QCP49" s="288"/>
      <c r="QCQ49" s="341"/>
      <c r="QCR49" s="342"/>
      <c r="QCS49" s="1171"/>
      <c r="QCT49" s="1168"/>
      <c r="QCU49" s="1169"/>
      <c r="QCV49" s="1169"/>
      <c r="QCW49" s="1169"/>
      <c r="QCX49" s="1170"/>
      <c r="QCY49" s="290"/>
      <c r="QCZ49" s="288"/>
      <c r="QDA49" s="341"/>
      <c r="QDB49" s="342"/>
      <c r="QDC49" s="1171"/>
      <c r="QDD49" s="1168"/>
      <c r="QDE49" s="1169"/>
      <c r="QDF49" s="1169"/>
      <c r="QDG49" s="1169"/>
      <c r="QDH49" s="1170"/>
      <c r="QDI49" s="290"/>
      <c r="QDJ49" s="288"/>
      <c r="QDK49" s="341"/>
      <c r="QDL49" s="342"/>
      <c r="QDM49" s="1171"/>
      <c r="QDN49" s="1168"/>
      <c r="QDO49" s="1169"/>
      <c r="QDP49" s="1169"/>
      <c r="QDQ49" s="1169"/>
      <c r="QDR49" s="1170"/>
      <c r="QDS49" s="290"/>
      <c r="QDT49" s="288"/>
      <c r="QDU49" s="341"/>
      <c r="QDV49" s="342"/>
      <c r="QDW49" s="1171"/>
      <c r="QDX49" s="1168"/>
      <c r="QDY49" s="1169"/>
      <c r="QDZ49" s="1169"/>
      <c r="QEA49" s="1169"/>
      <c r="QEB49" s="1170"/>
      <c r="QEC49" s="290"/>
      <c r="QED49" s="288"/>
      <c r="QEE49" s="341"/>
      <c r="QEF49" s="342"/>
      <c r="QEG49" s="1171"/>
      <c r="QEH49" s="1168"/>
      <c r="QEI49" s="1169"/>
      <c r="QEJ49" s="1169"/>
      <c r="QEK49" s="1169"/>
      <c r="QEL49" s="1170"/>
      <c r="QEM49" s="290"/>
      <c r="QEN49" s="288"/>
      <c r="QEO49" s="341"/>
      <c r="QEP49" s="342"/>
      <c r="QEQ49" s="1171"/>
      <c r="QER49" s="1168"/>
      <c r="QES49" s="1169"/>
      <c r="QET49" s="1169"/>
      <c r="QEU49" s="1169"/>
      <c r="QEV49" s="1170"/>
      <c r="QEW49" s="290"/>
      <c r="QEX49" s="288"/>
      <c r="QEY49" s="341"/>
      <c r="QEZ49" s="342"/>
      <c r="QFA49" s="1171"/>
      <c r="QFB49" s="1168"/>
      <c r="QFC49" s="1169"/>
      <c r="QFD49" s="1169"/>
      <c r="QFE49" s="1169"/>
      <c r="QFF49" s="1170"/>
      <c r="QFG49" s="290"/>
      <c r="QFH49" s="288"/>
      <c r="QFI49" s="341"/>
      <c r="QFJ49" s="342"/>
      <c r="QFK49" s="1171"/>
      <c r="QFL49" s="1168"/>
      <c r="QFM49" s="1169"/>
      <c r="QFN49" s="1169"/>
      <c r="QFO49" s="1169"/>
      <c r="QFP49" s="1170"/>
      <c r="QFQ49" s="290"/>
      <c r="QFR49" s="288"/>
      <c r="QFS49" s="341"/>
      <c r="QFT49" s="342"/>
      <c r="QFU49" s="1171"/>
      <c r="QFV49" s="1168"/>
      <c r="QFW49" s="1169"/>
      <c r="QFX49" s="1169"/>
      <c r="QFY49" s="1169"/>
      <c r="QFZ49" s="1170"/>
      <c r="QGA49" s="290"/>
      <c r="QGB49" s="288"/>
      <c r="QGC49" s="341"/>
      <c r="QGD49" s="342"/>
      <c r="QGE49" s="1171"/>
      <c r="QGF49" s="1168"/>
      <c r="QGG49" s="1169"/>
      <c r="QGH49" s="1169"/>
      <c r="QGI49" s="1169"/>
      <c r="QGJ49" s="1170"/>
      <c r="QGK49" s="290"/>
      <c r="QGL49" s="288"/>
      <c r="QGM49" s="341"/>
      <c r="QGN49" s="342"/>
      <c r="QGO49" s="1171"/>
      <c r="QGP49" s="1168"/>
      <c r="QGQ49" s="1169"/>
      <c r="QGR49" s="1169"/>
      <c r="QGS49" s="1169"/>
      <c r="QGT49" s="1170"/>
      <c r="QGU49" s="290"/>
      <c r="QGV49" s="288"/>
      <c r="QGW49" s="341"/>
      <c r="QGX49" s="342"/>
      <c r="QGY49" s="1171"/>
      <c r="QGZ49" s="1168"/>
      <c r="QHA49" s="1169"/>
      <c r="QHB49" s="1169"/>
      <c r="QHC49" s="1169"/>
      <c r="QHD49" s="1170"/>
      <c r="QHE49" s="290"/>
      <c r="QHF49" s="288"/>
      <c r="QHG49" s="341"/>
      <c r="QHH49" s="342"/>
      <c r="QHI49" s="1171"/>
      <c r="QHJ49" s="1168"/>
      <c r="QHK49" s="1169"/>
      <c r="QHL49" s="1169"/>
      <c r="QHM49" s="1169"/>
      <c r="QHN49" s="1170"/>
      <c r="QHO49" s="290"/>
      <c r="QHP49" s="288"/>
      <c r="QHQ49" s="341"/>
      <c r="QHR49" s="342"/>
      <c r="QHS49" s="1171"/>
      <c r="QHT49" s="1168"/>
      <c r="QHU49" s="1169"/>
      <c r="QHV49" s="1169"/>
      <c r="QHW49" s="1169"/>
      <c r="QHX49" s="1170"/>
      <c r="QHY49" s="290"/>
      <c r="QHZ49" s="288"/>
      <c r="QIA49" s="341"/>
      <c r="QIB49" s="342"/>
      <c r="QIC49" s="1171"/>
      <c r="QID49" s="1168"/>
      <c r="QIE49" s="1169"/>
      <c r="QIF49" s="1169"/>
      <c r="QIG49" s="1169"/>
      <c r="QIH49" s="1170"/>
      <c r="QII49" s="290"/>
      <c r="QIJ49" s="288"/>
      <c r="QIK49" s="341"/>
      <c r="QIL49" s="342"/>
      <c r="QIM49" s="1171"/>
      <c r="QIN49" s="1168"/>
      <c r="QIO49" s="1169"/>
      <c r="QIP49" s="1169"/>
      <c r="QIQ49" s="1169"/>
      <c r="QIR49" s="1170"/>
      <c r="QIS49" s="290"/>
      <c r="QIT49" s="288"/>
      <c r="QIU49" s="341"/>
      <c r="QIV49" s="342"/>
      <c r="QIW49" s="1171"/>
      <c r="QIX49" s="1168"/>
      <c r="QIY49" s="1169"/>
      <c r="QIZ49" s="1169"/>
      <c r="QJA49" s="1169"/>
      <c r="QJB49" s="1170"/>
      <c r="QJC49" s="290"/>
      <c r="QJD49" s="288"/>
      <c r="QJE49" s="341"/>
      <c r="QJF49" s="342"/>
      <c r="QJG49" s="1171"/>
      <c r="QJH49" s="1168"/>
      <c r="QJI49" s="1169"/>
      <c r="QJJ49" s="1169"/>
      <c r="QJK49" s="1169"/>
      <c r="QJL49" s="1170"/>
      <c r="QJM49" s="290"/>
      <c r="QJN49" s="288"/>
      <c r="QJO49" s="341"/>
      <c r="QJP49" s="342"/>
      <c r="QJQ49" s="1171"/>
      <c r="QJR49" s="1168"/>
      <c r="QJS49" s="1169"/>
      <c r="QJT49" s="1169"/>
      <c r="QJU49" s="1169"/>
      <c r="QJV49" s="1170"/>
      <c r="QJW49" s="290"/>
      <c r="QJX49" s="288"/>
      <c r="QJY49" s="341"/>
      <c r="QJZ49" s="342"/>
      <c r="QKA49" s="1171"/>
      <c r="QKB49" s="1168"/>
      <c r="QKC49" s="1169"/>
      <c r="QKD49" s="1169"/>
      <c r="QKE49" s="1169"/>
      <c r="QKF49" s="1170"/>
      <c r="QKG49" s="290"/>
      <c r="QKH49" s="288"/>
      <c r="QKI49" s="341"/>
      <c r="QKJ49" s="342"/>
      <c r="QKK49" s="1171"/>
      <c r="QKL49" s="1168"/>
      <c r="QKM49" s="1169"/>
      <c r="QKN49" s="1169"/>
      <c r="QKO49" s="1169"/>
      <c r="QKP49" s="1170"/>
      <c r="QKQ49" s="290"/>
      <c r="QKR49" s="288"/>
      <c r="QKS49" s="341"/>
      <c r="QKT49" s="342"/>
      <c r="QKU49" s="1171"/>
      <c r="QKV49" s="1168"/>
      <c r="QKW49" s="1169"/>
      <c r="QKX49" s="1169"/>
      <c r="QKY49" s="1169"/>
      <c r="QKZ49" s="1170"/>
      <c r="QLA49" s="290"/>
      <c r="QLB49" s="288"/>
      <c r="QLC49" s="341"/>
      <c r="QLD49" s="342"/>
      <c r="QLE49" s="1171"/>
      <c r="QLF49" s="1168"/>
      <c r="QLG49" s="1169"/>
      <c r="QLH49" s="1169"/>
      <c r="QLI49" s="1169"/>
      <c r="QLJ49" s="1170"/>
      <c r="QLK49" s="290"/>
      <c r="QLL49" s="288"/>
      <c r="QLM49" s="341"/>
      <c r="QLN49" s="342"/>
      <c r="QLO49" s="1171"/>
      <c r="QLP49" s="1168"/>
      <c r="QLQ49" s="1169"/>
      <c r="QLR49" s="1169"/>
      <c r="QLS49" s="1169"/>
      <c r="QLT49" s="1170"/>
      <c r="QLU49" s="290"/>
      <c r="QLV49" s="288"/>
      <c r="QLW49" s="341"/>
      <c r="QLX49" s="342"/>
      <c r="QLY49" s="1171"/>
      <c r="QLZ49" s="1168"/>
      <c r="QMA49" s="1169"/>
      <c r="QMB49" s="1169"/>
      <c r="QMC49" s="1169"/>
      <c r="QMD49" s="1170"/>
      <c r="QME49" s="290"/>
      <c r="QMF49" s="288"/>
      <c r="QMG49" s="341"/>
      <c r="QMH49" s="342"/>
      <c r="QMI49" s="1171"/>
      <c r="QMJ49" s="1168"/>
      <c r="QMK49" s="1169"/>
      <c r="QML49" s="1169"/>
      <c r="QMM49" s="1169"/>
      <c r="QMN49" s="1170"/>
      <c r="QMO49" s="290"/>
      <c r="QMP49" s="288"/>
      <c r="QMQ49" s="341"/>
      <c r="QMR49" s="342"/>
      <c r="QMS49" s="1171"/>
      <c r="QMT49" s="1168"/>
      <c r="QMU49" s="1169"/>
      <c r="QMV49" s="1169"/>
      <c r="QMW49" s="1169"/>
      <c r="QMX49" s="1170"/>
      <c r="QMY49" s="290"/>
      <c r="QMZ49" s="288"/>
      <c r="QNA49" s="341"/>
      <c r="QNB49" s="342"/>
      <c r="QNC49" s="1171"/>
      <c r="QND49" s="1168"/>
      <c r="QNE49" s="1169"/>
      <c r="QNF49" s="1169"/>
      <c r="QNG49" s="1169"/>
      <c r="QNH49" s="1170"/>
      <c r="QNI49" s="290"/>
      <c r="QNJ49" s="288"/>
      <c r="QNK49" s="341"/>
      <c r="QNL49" s="342"/>
      <c r="QNM49" s="1171"/>
      <c r="QNN49" s="1168"/>
      <c r="QNO49" s="1169"/>
      <c r="QNP49" s="1169"/>
      <c r="QNQ49" s="1169"/>
      <c r="QNR49" s="1170"/>
      <c r="QNS49" s="290"/>
      <c r="QNT49" s="288"/>
      <c r="QNU49" s="341"/>
      <c r="QNV49" s="342"/>
      <c r="QNW49" s="1171"/>
      <c r="QNX49" s="1168"/>
      <c r="QNY49" s="1169"/>
      <c r="QNZ49" s="1169"/>
      <c r="QOA49" s="1169"/>
      <c r="QOB49" s="1170"/>
      <c r="QOC49" s="290"/>
      <c r="QOD49" s="288"/>
      <c r="QOE49" s="341"/>
      <c r="QOF49" s="342"/>
      <c r="QOG49" s="1171"/>
      <c r="QOH49" s="1168"/>
      <c r="QOI49" s="1169"/>
      <c r="QOJ49" s="1169"/>
      <c r="QOK49" s="1169"/>
      <c r="QOL49" s="1170"/>
      <c r="QOM49" s="290"/>
      <c r="QON49" s="288"/>
      <c r="QOO49" s="341"/>
      <c r="QOP49" s="342"/>
      <c r="QOQ49" s="1171"/>
      <c r="QOR49" s="1168"/>
      <c r="QOS49" s="1169"/>
      <c r="QOT49" s="1169"/>
      <c r="QOU49" s="1169"/>
      <c r="QOV49" s="1170"/>
      <c r="QOW49" s="290"/>
      <c r="QOX49" s="288"/>
      <c r="QOY49" s="341"/>
      <c r="QOZ49" s="342"/>
      <c r="QPA49" s="1171"/>
      <c r="QPB49" s="1168"/>
      <c r="QPC49" s="1169"/>
      <c r="QPD49" s="1169"/>
      <c r="QPE49" s="1169"/>
      <c r="QPF49" s="1170"/>
      <c r="QPG49" s="290"/>
      <c r="QPH49" s="288"/>
      <c r="QPI49" s="341"/>
      <c r="QPJ49" s="342"/>
      <c r="QPK49" s="1171"/>
      <c r="QPL49" s="1168"/>
      <c r="QPM49" s="1169"/>
      <c r="QPN49" s="1169"/>
      <c r="QPO49" s="1169"/>
      <c r="QPP49" s="1170"/>
      <c r="QPQ49" s="290"/>
      <c r="QPR49" s="288"/>
      <c r="QPS49" s="341"/>
      <c r="QPT49" s="342"/>
      <c r="QPU49" s="1171"/>
      <c r="QPV49" s="1168"/>
      <c r="QPW49" s="1169"/>
      <c r="QPX49" s="1169"/>
      <c r="QPY49" s="1169"/>
      <c r="QPZ49" s="1170"/>
      <c r="QQA49" s="290"/>
      <c r="QQB49" s="288"/>
      <c r="QQC49" s="341"/>
      <c r="QQD49" s="342"/>
      <c r="QQE49" s="1171"/>
      <c r="QQF49" s="1168"/>
      <c r="QQG49" s="1169"/>
      <c r="QQH49" s="1169"/>
      <c r="QQI49" s="1169"/>
      <c r="QQJ49" s="1170"/>
      <c r="QQK49" s="290"/>
      <c r="QQL49" s="288"/>
      <c r="QQM49" s="341"/>
      <c r="QQN49" s="342"/>
      <c r="QQO49" s="1171"/>
      <c r="QQP49" s="1168"/>
      <c r="QQQ49" s="1169"/>
      <c r="QQR49" s="1169"/>
      <c r="QQS49" s="1169"/>
      <c r="QQT49" s="1170"/>
      <c r="QQU49" s="290"/>
      <c r="QQV49" s="288"/>
      <c r="QQW49" s="341"/>
      <c r="QQX49" s="342"/>
      <c r="QQY49" s="1171"/>
      <c r="QQZ49" s="1168"/>
      <c r="QRA49" s="1169"/>
      <c r="QRB49" s="1169"/>
      <c r="QRC49" s="1169"/>
      <c r="QRD49" s="1170"/>
      <c r="QRE49" s="290"/>
      <c r="QRF49" s="288"/>
      <c r="QRG49" s="341"/>
      <c r="QRH49" s="342"/>
      <c r="QRI49" s="1171"/>
      <c r="QRJ49" s="1168"/>
      <c r="QRK49" s="1169"/>
      <c r="QRL49" s="1169"/>
      <c r="QRM49" s="1169"/>
      <c r="QRN49" s="1170"/>
      <c r="QRO49" s="290"/>
      <c r="QRP49" s="288"/>
      <c r="QRQ49" s="341"/>
      <c r="QRR49" s="342"/>
      <c r="QRS49" s="1171"/>
      <c r="QRT49" s="1168"/>
      <c r="QRU49" s="1169"/>
      <c r="QRV49" s="1169"/>
      <c r="QRW49" s="1169"/>
      <c r="QRX49" s="1170"/>
      <c r="QRY49" s="290"/>
      <c r="QRZ49" s="288"/>
      <c r="QSA49" s="341"/>
      <c r="QSB49" s="342"/>
      <c r="QSC49" s="1171"/>
      <c r="QSD49" s="1168"/>
      <c r="QSE49" s="1169"/>
      <c r="QSF49" s="1169"/>
      <c r="QSG49" s="1169"/>
      <c r="QSH49" s="1170"/>
      <c r="QSI49" s="290"/>
      <c r="QSJ49" s="288"/>
      <c r="QSK49" s="341"/>
      <c r="QSL49" s="342"/>
      <c r="QSM49" s="1171"/>
      <c r="QSN49" s="1168"/>
      <c r="QSO49" s="1169"/>
      <c r="QSP49" s="1169"/>
      <c r="QSQ49" s="1169"/>
      <c r="QSR49" s="1170"/>
      <c r="QSS49" s="290"/>
      <c r="QST49" s="288"/>
      <c r="QSU49" s="341"/>
      <c r="QSV49" s="342"/>
      <c r="QSW49" s="1171"/>
      <c r="QSX49" s="1168"/>
      <c r="QSY49" s="1169"/>
      <c r="QSZ49" s="1169"/>
      <c r="QTA49" s="1169"/>
      <c r="QTB49" s="1170"/>
      <c r="QTC49" s="290"/>
      <c r="QTD49" s="288"/>
      <c r="QTE49" s="341"/>
      <c r="QTF49" s="342"/>
      <c r="QTG49" s="1171"/>
      <c r="QTH49" s="1168"/>
      <c r="QTI49" s="1169"/>
      <c r="QTJ49" s="1169"/>
      <c r="QTK49" s="1169"/>
      <c r="QTL49" s="1170"/>
      <c r="QTM49" s="290"/>
      <c r="QTN49" s="288"/>
      <c r="QTO49" s="341"/>
      <c r="QTP49" s="342"/>
      <c r="QTQ49" s="1171"/>
      <c r="QTR49" s="1168"/>
      <c r="QTS49" s="1169"/>
      <c r="QTT49" s="1169"/>
      <c r="QTU49" s="1169"/>
      <c r="QTV49" s="1170"/>
      <c r="QTW49" s="290"/>
      <c r="QTX49" s="288"/>
      <c r="QTY49" s="341"/>
      <c r="QTZ49" s="342"/>
      <c r="QUA49" s="1171"/>
      <c r="QUB49" s="1168"/>
      <c r="QUC49" s="1169"/>
      <c r="QUD49" s="1169"/>
      <c r="QUE49" s="1169"/>
      <c r="QUF49" s="1170"/>
      <c r="QUG49" s="290"/>
      <c r="QUH49" s="288"/>
      <c r="QUI49" s="341"/>
      <c r="QUJ49" s="342"/>
      <c r="QUK49" s="1171"/>
      <c r="QUL49" s="1168"/>
      <c r="QUM49" s="1169"/>
      <c r="QUN49" s="1169"/>
      <c r="QUO49" s="1169"/>
      <c r="QUP49" s="1170"/>
      <c r="QUQ49" s="290"/>
      <c r="QUR49" s="288"/>
      <c r="QUS49" s="341"/>
      <c r="QUT49" s="342"/>
      <c r="QUU49" s="1171"/>
      <c r="QUV49" s="1168"/>
      <c r="QUW49" s="1169"/>
      <c r="QUX49" s="1169"/>
      <c r="QUY49" s="1169"/>
      <c r="QUZ49" s="1170"/>
      <c r="QVA49" s="290"/>
      <c r="QVB49" s="288"/>
      <c r="QVC49" s="341"/>
      <c r="QVD49" s="342"/>
      <c r="QVE49" s="1171"/>
      <c r="QVF49" s="1168"/>
      <c r="QVG49" s="1169"/>
      <c r="QVH49" s="1169"/>
      <c r="QVI49" s="1169"/>
      <c r="QVJ49" s="1170"/>
      <c r="QVK49" s="290"/>
      <c r="QVL49" s="288"/>
      <c r="QVM49" s="341"/>
      <c r="QVN49" s="342"/>
      <c r="QVO49" s="1171"/>
      <c r="QVP49" s="1168"/>
      <c r="QVQ49" s="1169"/>
      <c r="QVR49" s="1169"/>
      <c r="QVS49" s="1169"/>
      <c r="QVT49" s="1170"/>
      <c r="QVU49" s="290"/>
      <c r="QVV49" s="288"/>
      <c r="QVW49" s="341"/>
      <c r="QVX49" s="342"/>
      <c r="QVY49" s="1171"/>
      <c r="QVZ49" s="1168"/>
      <c r="QWA49" s="1169"/>
      <c r="QWB49" s="1169"/>
      <c r="QWC49" s="1169"/>
      <c r="QWD49" s="1170"/>
      <c r="QWE49" s="290"/>
      <c r="QWF49" s="288"/>
      <c r="QWG49" s="341"/>
      <c r="QWH49" s="342"/>
      <c r="QWI49" s="1171"/>
      <c r="QWJ49" s="1168"/>
      <c r="QWK49" s="1169"/>
      <c r="QWL49" s="1169"/>
      <c r="QWM49" s="1169"/>
      <c r="QWN49" s="1170"/>
      <c r="QWO49" s="290"/>
      <c r="QWP49" s="288"/>
      <c r="QWQ49" s="341"/>
      <c r="QWR49" s="342"/>
      <c r="QWS49" s="1171"/>
      <c r="QWT49" s="1168"/>
      <c r="QWU49" s="1169"/>
      <c r="QWV49" s="1169"/>
      <c r="QWW49" s="1169"/>
      <c r="QWX49" s="1170"/>
      <c r="QWY49" s="290"/>
      <c r="QWZ49" s="288"/>
      <c r="QXA49" s="341"/>
      <c r="QXB49" s="342"/>
      <c r="QXC49" s="1171"/>
      <c r="QXD49" s="1168"/>
      <c r="QXE49" s="1169"/>
      <c r="QXF49" s="1169"/>
      <c r="QXG49" s="1169"/>
      <c r="QXH49" s="1170"/>
      <c r="QXI49" s="290"/>
      <c r="QXJ49" s="288"/>
      <c r="QXK49" s="341"/>
      <c r="QXL49" s="342"/>
      <c r="QXM49" s="1171"/>
      <c r="QXN49" s="1168"/>
      <c r="QXO49" s="1169"/>
      <c r="QXP49" s="1169"/>
      <c r="QXQ49" s="1169"/>
      <c r="QXR49" s="1170"/>
      <c r="QXS49" s="290"/>
      <c r="QXT49" s="288"/>
      <c r="QXU49" s="341"/>
      <c r="QXV49" s="342"/>
      <c r="QXW49" s="1171"/>
      <c r="QXX49" s="1168"/>
      <c r="QXY49" s="1169"/>
      <c r="QXZ49" s="1169"/>
      <c r="QYA49" s="1169"/>
      <c r="QYB49" s="1170"/>
      <c r="QYC49" s="290"/>
      <c r="QYD49" s="288"/>
      <c r="QYE49" s="341"/>
      <c r="QYF49" s="342"/>
      <c r="QYG49" s="1171"/>
      <c r="QYH49" s="1168"/>
      <c r="QYI49" s="1169"/>
      <c r="QYJ49" s="1169"/>
      <c r="QYK49" s="1169"/>
      <c r="QYL49" s="1170"/>
      <c r="QYM49" s="290"/>
      <c r="QYN49" s="288"/>
      <c r="QYO49" s="341"/>
      <c r="QYP49" s="342"/>
      <c r="QYQ49" s="1171"/>
      <c r="QYR49" s="1168"/>
      <c r="QYS49" s="1169"/>
      <c r="QYT49" s="1169"/>
      <c r="QYU49" s="1169"/>
      <c r="QYV49" s="1170"/>
      <c r="QYW49" s="290"/>
      <c r="QYX49" s="288"/>
      <c r="QYY49" s="341"/>
      <c r="QYZ49" s="342"/>
      <c r="QZA49" s="1171"/>
      <c r="QZB49" s="1168"/>
      <c r="QZC49" s="1169"/>
      <c r="QZD49" s="1169"/>
      <c r="QZE49" s="1169"/>
      <c r="QZF49" s="1170"/>
      <c r="QZG49" s="290"/>
      <c r="QZH49" s="288"/>
      <c r="QZI49" s="341"/>
      <c r="QZJ49" s="342"/>
      <c r="QZK49" s="1171"/>
      <c r="QZL49" s="1168"/>
      <c r="QZM49" s="1169"/>
      <c r="QZN49" s="1169"/>
      <c r="QZO49" s="1169"/>
      <c r="QZP49" s="1170"/>
      <c r="QZQ49" s="290"/>
      <c r="QZR49" s="288"/>
      <c r="QZS49" s="341"/>
      <c r="QZT49" s="342"/>
      <c r="QZU49" s="1171"/>
      <c r="QZV49" s="1168"/>
      <c r="QZW49" s="1169"/>
      <c r="QZX49" s="1169"/>
      <c r="QZY49" s="1169"/>
      <c r="QZZ49" s="1170"/>
      <c r="RAA49" s="290"/>
      <c r="RAB49" s="288"/>
      <c r="RAC49" s="341"/>
      <c r="RAD49" s="342"/>
      <c r="RAE49" s="1171"/>
      <c r="RAF49" s="1168"/>
      <c r="RAG49" s="1169"/>
      <c r="RAH49" s="1169"/>
      <c r="RAI49" s="1169"/>
      <c r="RAJ49" s="1170"/>
      <c r="RAK49" s="290"/>
      <c r="RAL49" s="288"/>
      <c r="RAM49" s="341"/>
      <c r="RAN49" s="342"/>
      <c r="RAO49" s="1171"/>
      <c r="RAP49" s="1168"/>
      <c r="RAQ49" s="1169"/>
      <c r="RAR49" s="1169"/>
      <c r="RAS49" s="1169"/>
      <c r="RAT49" s="1170"/>
      <c r="RAU49" s="290"/>
      <c r="RAV49" s="288"/>
      <c r="RAW49" s="341"/>
      <c r="RAX49" s="342"/>
      <c r="RAY49" s="1171"/>
      <c r="RAZ49" s="1168"/>
      <c r="RBA49" s="1169"/>
      <c r="RBB49" s="1169"/>
      <c r="RBC49" s="1169"/>
      <c r="RBD49" s="1170"/>
      <c r="RBE49" s="290"/>
      <c r="RBF49" s="288"/>
      <c r="RBG49" s="341"/>
      <c r="RBH49" s="342"/>
      <c r="RBI49" s="1171"/>
      <c r="RBJ49" s="1168"/>
      <c r="RBK49" s="1169"/>
      <c r="RBL49" s="1169"/>
      <c r="RBM49" s="1169"/>
      <c r="RBN49" s="1170"/>
      <c r="RBO49" s="290"/>
      <c r="RBP49" s="288"/>
      <c r="RBQ49" s="341"/>
      <c r="RBR49" s="342"/>
      <c r="RBS49" s="1171"/>
      <c r="RBT49" s="1168"/>
      <c r="RBU49" s="1169"/>
      <c r="RBV49" s="1169"/>
      <c r="RBW49" s="1169"/>
      <c r="RBX49" s="1170"/>
      <c r="RBY49" s="290"/>
      <c r="RBZ49" s="288"/>
      <c r="RCA49" s="341"/>
      <c r="RCB49" s="342"/>
      <c r="RCC49" s="1171"/>
      <c r="RCD49" s="1168"/>
      <c r="RCE49" s="1169"/>
      <c r="RCF49" s="1169"/>
      <c r="RCG49" s="1169"/>
      <c r="RCH49" s="1170"/>
      <c r="RCI49" s="290"/>
      <c r="RCJ49" s="288"/>
      <c r="RCK49" s="341"/>
      <c r="RCL49" s="342"/>
      <c r="RCM49" s="1171"/>
      <c r="RCN49" s="1168"/>
      <c r="RCO49" s="1169"/>
      <c r="RCP49" s="1169"/>
      <c r="RCQ49" s="1169"/>
      <c r="RCR49" s="1170"/>
      <c r="RCS49" s="290"/>
      <c r="RCT49" s="288"/>
      <c r="RCU49" s="341"/>
      <c r="RCV49" s="342"/>
      <c r="RCW49" s="1171"/>
      <c r="RCX49" s="1168"/>
      <c r="RCY49" s="1169"/>
      <c r="RCZ49" s="1169"/>
      <c r="RDA49" s="1169"/>
      <c r="RDB49" s="1170"/>
      <c r="RDC49" s="290"/>
      <c r="RDD49" s="288"/>
      <c r="RDE49" s="341"/>
      <c r="RDF49" s="342"/>
      <c r="RDG49" s="1171"/>
      <c r="RDH49" s="1168"/>
      <c r="RDI49" s="1169"/>
      <c r="RDJ49" s="1169"/>
      <c r="RDK49" s="1169"/>
      <c r="RDL49" s="1170"/>
      <c r="RDM49" s="290"/>
      <c r="RDN49" s="288"/>
      <c r="RDO49" s="341"/>
      <c r="RDP49" s="342"/>
      <c r="RDQ49" s="1171"/>
      <c r="RDR49" s="1168"/>
      <c r="RDS49" s="1169"/>
      <c r="RDT49" s="1169"/>
      <c r="RDU49" s="1169"/>
      <c r="RDV49" s="1170"/>
      <c r="RDW49" s="290"/>
      <c r="RDX49" s="288"/>
      <c r="RDY49" s="341"/>
      <c r="RDZ49" s="342"/>
      <c r="REA49" s="1171"/>
      <c r="REB49" s="1168"/>
      <c r="REC49" s="1169"/>
      <c r="RED49" s="1169"/>
      <c r="REE49" s="1169"/>
      <c r="REF49" s="1170"/>
      <c r="REG49" s="290"/>
      <c r="REH49" s="288"/>
      <c r="REI49" s="341"/>
      <c r="REJ49" s="342"/>
      <c r="REK49" s="1171"/>
      <c r="REL49" s="1168"/>
      <c r="REM49" s="1169"/>
      <c r="REN49" s="1169"/>
      <c r="REO49" s="1169"/>
      <c r="REP49" s="1170"/>
      <c r="REQ49" s="290"/>
      <c r="RER49" s="288"/>
      <c r="RES49" s="341"/>
      <c r="RET49" s="342"/>
      <c r="REU49" s="1171"/>
      <c r="REV49" s="1168"/>
      <c r="REW49" s="1169"/>
      <c r="REX49" s="1169"/>
      <c r="REY49" s="1169"/>
      <c r="REZ49" s="1170"/>
      <c r="RFA49" s="290"/>
      <c r="RFB49" s="288"/>
      <c r="RFC49" s="341"/>
      <c r="RFD49" s="342"/>
      <c r="RFE49" s="1171"/>
      <c r="RFF49" s="1168"/>
      <c r="RFG49" s="1169"/>
      <c r="RFH49" s="1169"/>
      <c r="RFI49" s="1169"/>
      <c r="RFJ49" s="1170"/>
      <c r="RFK49" s="290"/>
      <c r="RFL49" s="288"/>
      <c r="RFM49" s="341"/>
      <c r="RFN49" s="342"/>
      <c r="RFO49" s="1171"/>
      <c r="RFP49" s="1168"/>
      <c r="RFQ49" s="1169"/>
      <c r="RFR49" s="1169"/>
      <c r="RFS49" s="1169"/>
      <c r="RFT49" s="1170"/>
      <c r="RFU49" s="290"/>
      <c r="RFV49" s="288"/>
      <c r="RFW49" s="341"/>
      <c r="RFX49" s="342"/>
      <c r="RFY49" s="1171"/>
      <c r="RFZ49" s="1168"/>
      <c r="RGA49" s="1169"/>
      <c r="RGB49" s="1169"/>
      <c r="RGC49" s="1169"/>
      <c r="RGD49" s="1170"/>
      <c r="RGE49" s="290"/>
      <c r="RGF49" s="288"/>
      <c r="RGG49" s="341"/>
      <c r="RGH49" s="342"/>
      <c r="RGI49" s="1171"/>
      <c r="RGJ49" s="1168"/>
      <c r="RGK49" s="1169"/>
      <c r="RGL49" s="1169"/>
      <c r="RGM49" s="1169"/>
      <c r="RGN49" s="1170"/>
      <c r="RGO49" s="290"/>
      <c r="RGP49" s="288"/>
      <c r="RGQ49" s="341"/>
      <c r="RGR49" s="342"/>
      <c r="RGS49" s="1171"/>
      <c r="RGT49" s="1168"/>
      <c r="RGU49" s="1169"/>
      <c r="RGV49" s="1169"/>
      <c r="RGW49" s="1169"/>
      <c r="RGX49" s="1170"/>
      <c r="RGY49" s="290"/>
      <c r="RGZ49" s="288"/>
      <c r="RHA49" s="341"/>
      <c r="RHB49" s="342"/>
      <c r="RHC49" s="1171"/>
      <c r="RHD49" s="1168"/>
      <c r="RHE49" s="1169"/>
      <c r="RHF49" s="1169"/>
      <c r="RHG49" s="1169"/>
      <c r="RHH49" s="1170"/>
      <c r="RHI49" s="290"/>
      <c r="RHJ49" s="288"/>
      <c r="RHK49" s="341"/>
      <c r="RHL49" s="342"/>
      <c r="RHM49" s="1171"/>
      <c r="RHN49" s="1168"/>
      <c r="RHO49" s="1169"/>
      <c r="RHP49" s="1169"/>
      <c r="RHQ49" s="1169"/>
      <c r="RHR49" s="1170"/>
      <c r="RHS49" s="290"/>
      <c r="RHT49" s="288"/>
      <c r="RHU49" s="341"/>
      <c r="RHV49" s="342"/>
      <c r="RHW49" s="1171"/>
      <c r="RHX49" s="1168"/>
      <c r="RHY49" s="1169"/>
      <c r="RHZ49" s="1169"/>
      <c r="RIA49" s="1169"/>
      <c r="RIB49" s="1170"/>
      <c r="RIC49" s="290"/>
      <c r="RID49" s="288"/>
      <c r="RIE49" s="341"/>
      <c r="RIF49" s="342"/>
      <c r="RIG49" s="1171"/>
      <c r="RIH49" s="1168"/>
      <c r="RII49" s="1169"/>
      <c r="RIJ49" s="1169"/>
      <c r="RIK49" s="1169"/>
      <c r="RIL49" s="1170"/>
      <c r="RIM49" s="290"/>
      <c r="RIN49" s="288"/>
      <c r="RIO49" s="341"/>
      <c r="RIP49" s="342"/>
      <c r="RIQ49" s="1171"/>
      <c r="RIR49" s="1168"/>
      <c r="RIS49" s="1169"/>
      <c r="RIT49" s="1169"/>
      <c r="RIU49" s="1169"/>
      <c r="RIV49" s="1170"/>
      <c r="RIW49" s="290"/>
      <c r="RIX49" s="288"/>
      <c r="RIY49" s="341"/>
      <c r="RIZ49" s="342"/>
      <c r="RJA49" s="1171"/>
      <c r="RJB49" s="1168"/>
      <c r="RJC49" s="1169"/>
      <c r="RJD49" s="1169"/>
      <c r="RJE49" s="1169"/>
      <c r="RJF49" s="1170"/>
      <c r="RJG49" s="290"/>
      <c r="RJH49" s="288"/>
      <c r="RJI49" s="341"/>
      <c r="RJJ49" s="342"/>
      <c r="RJK49" s="1171"/>
      <c r="RJL49" s="1168"/>
      <c r="RJM49" s="1169"/>
      <c r="RJN49" s="1169"/>
      <c r="RJO49" s="1169"/>
      <c r="RJP49" s="1170"/>
      <c r="RJQ49" s="290"/>
      <c r="RJR49" s="288"/>
      <c r="RJS49" s="341"/>
      <c r="RJT49" s="342"/>
      <c r="RJU49" s="1171"/>
      <c r="RJV49" s="1168"/>
      <c r="RJW49" s="1169"/>
      <c r="RJX49" s="1169"/>
      <c r="RJY49" s="1169"/>
      <c r="RJZ49" s="1170"/>
      <c r="RKA49" s="290"/>
      <c r="RKB49" s="288"/>
      <c r="RKC49" s="341"/>
      <c r="RKD49" s="342"/>
      <c r="RKE49" s="1171"/>
      <c r="RKF49" s="1168"/>
      <c r="RKG49" s="1169"/>
      <c r="RKH49" s="1169"/>
      <c r="RKI49" s="1169"/>
      <c r="RKJ49" s="1170"/>
      <c r="RKK49" s="290"/>
      <c r="RKL49" s="288"/>
      <c r="RKM49" s="341"/>
      <c r="RKN49" s="342"/>
      <c r="RKO49" s="1171"/>
      <c r="RKP49" s="1168"/>
      <c r="RKQ49" s="1169"/>
      <c r="RKR49" s="1169"/>
      <c r="RKS49" s="1169"/>
      <c r="RKT49" s="1170"/>
      <c r="RKU49" s="290"/>
      <c r="RKV49" s="288"/>
      <c r="RKW49" s="341"/>
      <c r="RKX49" s="342"/>
      <c r="RKY49" s="1171"/>
      <c r="RKZ49" s="1168"/>
      <c r="RLA49" s="1169"/>
      <c r="RLB49" s="1169"/>
      <c r="RLC49" s="1169"/>
      <c r="RLD49" s="1170"/>
      <c r="RLE49" s="290"/>
      <c r="RLF49" s="288"/>
      <c r="RLG49" s="341"/>
      <c r="RLH49" s="342"/>
      <c r="RLI49" s="1171"/>
      <c r="RLJ49" s="1168"/>
      <c r="RLK49" s="1169"/>
      <c r="RLL49" s="1169"/>
      <c r="RLM49" s="1169"/>
      <c r="RLN49" s="1170"/>
      <c r="RLO49" s="290"/>
      <c r="RLP49" s="288"/>
      <c r="RLQ49" s="341"/>
      <c r="RLR49" s="342"/>
      <c r="RLS49" s="1171"/>
      <c r="RLT49" s="1168"/>
      <c r="RLU49" s="1169"/>
      <c r="RLV49" s="1169"/>
      <c r="RLW49" s="1169"/>
      <c r="RLX49" s="1170"/>
      <c r="RLY49" s="290"/>
      <c r="RLZ49" s="288"/>
      <c r="RMA49" s="341"/>
      <c r="RMB49" s="342"/>
      <c r="RMC49" s="1171"/>
      <c r="RMD49" s="1168"/>
      <c r="RME49" s="1169"/>
      <c r="RMF49" s="1169"/>
      <c r="RMG49" s="1169"/>
      <c r="RMH49" s="1170"/>
      <c r="RMI49" s="290"/>
      <c r="RMJ49" s="288"/>
      <c r="RMK49" s="341"/>
      <c r="RML49" s="342"/>
      <c r="RMM49" s="1171"/>
      <c r="RMN49" s="1168"/>
      <c r="RMO49" s="1169"/>
      <c r="RMP49" s="1169"/>
      <c r="RMQ49" s="1169"/>
      <c r="RMR49" s="1170"/>
      <c r="RMS49" s="290"/>
      <c r="RMT49" s="288"/>
      <c r="RMU49" s="341"/>
      <c r="RMV49" s="342"/>
      <c r="RMW49" s="1171"/>
      <c r="RMX49" s="1168"/>
      <c r="RMY49" s="1169"/>
      <c r="RMZ49" s="1169"/>
      <c r="RNA49" s="1169"/>
      <c r="RNB49" s="1170"/>
      <c r="RNC49" s="290"/>
      <c r="RND49" s="288"/>
      <c r="RNE49" s="341"/>
      <c r="RNF49" s="342"/>
      <c r="RNG49" s="1171"/>
      <c r="RNH49" s="1168"/>
      <c r="RNI49" s="1169"/>
      <c r="RNJ49" s="1169"/>
      <c r="RNK49" s="1169"/>
      <c r="RNL49" s="1170"/>
      <c r="RNM49" s="290"/>
      <c r="RNN49" s="288"/>
      <c r="RNO49" s="341"/>
      <c r="RNP49" s="342"/>
      <c r="RNQ49" s="1171"/>
      <c r="RNR49" s="1168"/>
      <c r="RNS49" s="1169"/>
      <c r="RNT49" s="1169"/>
      <c r="RNU49" s="1169"/>
      <c r="RNV49" s="1170"/>
      <c r="RNW49" s="290"/>
      <c r="RNX49" s="288"/>
      <c r="RNY49" s="341"/>
      <c r="RNZ49" s="342"/>
      <c r="ROA49" s="1171"/>
      <c r="ROB49" s="1168"/>
      <c r="ROC49" s="1169"/>
      <c r="ROD49" s="1169"/>
      <c r="ROE49" s="1169"/>
      <c r="ROF49" s="1170"/>
      <c r="ROG49" s="290"/>
      <c r="ROH49" s="288"/>
      <c r="ROI49" s="341"/>
      <c r="ROJ49" s="342"/>
      <c r="ROK49" s="1171"/>
      <c r="ROL49" s="1168"/>
      <c r="ROM49" s="1169"/>
      <c r="RON49" s="1169"/>
      <c r="ROO49" s="1169"/>
      <c r="ROP49" s="1170"/>
      <c r="ROQ49" s="290"/>
      <c r="ROR49" s="288"/>
      <c r="ROS49" s="341"/>
      <c r="ROT49" s="342"/>
      <c r="ROU49" s="1171"/>
      <c r="ROV49" s="1168"/>
      <c r="ROW49" s="1169"/>
      <c r="ROX49" s="1169"/>
      <c r="ROY49" s="1169"/>
      <c r="ROZ49" s="1170"/>
      <c r="RPA49" s="290"/>
      <c r="RPB49" s="288"/>
      <c r="RPC49" s="341"/>
      <c r="RPD49" s="342"/>
      <c r="RPE49" s="1171"/>
      <c r="RPF49" s="1168"/>
      <c r="RPG49" s="1169"/>
      <c r="RPH49" s="1169"/>
      <c r="RPI49" s="1169"/>
      <c r="RPJ49" s="1170"/>
      <c r="RPK49" s="290"/>
      <c r="RPL49" s="288"/>
      <c r="RPM49" s="341"/>
      <c r="RPN49" s="342"/>
      <c r="RPO49" s="1171"/>
      <c r="RPP49" s="1168"/>
      <c r="RPQ49" s="1169"/>
      <c r="RPR49" s="1169"/>
      <c r="RPS49" s="1169"/>
      <c r="RPT49" s="1170"/>
      <c r="RPU49" s="290"/>
      <c r="RPV49" s="288"/>
      <c r="RPW49" s="341"/>
      <c r="RPX49" s="342"/>
      <c r="RPY49" s="1171"/>
      <c r="RPZ49" s="1168"/>
      <c r="RQA49" s="1169"/>
      <c r="RQB49" s="1169"/>
      <c r="RQC49" s="1169"/>
      <c r="RQD49" s="1170"/>
      <c r="RQE49" s="290"/>
      <c r="RQF49" s="288"/>
      <c r="RQG49" s="341"/>
      <c r="RQH49" s="342"/>
      <c r="RQI49" s="1171"/>
      <c r="RQJ49" s="1168"/>
      <c r="RQK49" s="1169"/>
      <c r="RQL49" s="1169"/>
      <c r="RQM49" s="1169"/>
      <c r="RQN49" s="1170"/>
      <c r="RQO49" s="290"/>
      <c r="RQP49" s="288"/>
      <c r="RQQ49" s="341"/>
      <c r="RQR49" s="342"/>
      <c r="RQS49" s="1171"/>
      <c r="RQT49" s="1168"/>
      <c r="RQU49" s="1169"/>
      <c r="RQV49" s="1169"/>
      <c r="RQW49" s="1169"/>
      <c r="RQX49" s="1170"/>
      <c r="RQY49" s="290"/>
      <c r="RQZ49" s="288"/>
      <c r="RRA49" s="341"/>
      <c r="RRB49" s="342"/>
      <c r="RRC49" s="1171"/>
      <c r="RRD49" s="1168"/>
      <c r="RRE49" s="1169"/>
      <c r="RRF49" s="1169"/>
      <c r="RRG49" s="1169"/>
      <c r="RRH49" s="1170"/>
      <c r="RRI49" s="290"/>
      <c r="RRJ49" s="288"/>
      <c r="RRK49" s="341"/>
      <c r="RRL49" s="342"/>
      <c r="RRM49" s="1171"/>
      <c r="RRN49" s="1168"/>
      <c r="RRO49" s="1169"/>
      <c r="RRP49" s="1169"/>
      <c r="RRQ49" s="1169"/>
      <c r="RRR49" s="1170"/>
      <c r="RRS49" s="290"/>
      <c r="RRT49" s="288"/>
      <c r="RRU49" s="341"/>
      <c r="RRV49" s="342"/>
      <c r="RRW49" s="1171"/>
      <c r="RRX49" s="1168"/>
      <c r="RRY49" s="1169"/>
      <c r="RRZ49" s="1169"/>
      <c r="RSA49" s="1169"/>
      <c r="RSB49" s="1170"/>
      <c r="RSC49" s="290"/>
      <c r="RSD49" s="288"/>
      <c r="RSE49" s="341"/>
      <c r="RSF49" s="342"/>
      <c r="RSG49" s="1171"/>
      <c r="RSH49" s="1168"/>
      <c r="RSI49" s="1169"/>
      <c r="RSJ49" s="1169"/>
      <c r="RSK49" s="1169"/>
      <c r="RSL49" s="1170"/>
      <c r="RSM49" s="290"/>
      <c r="RSN49" s="288"/>
      <c r="RSO49" s="341"/>
      <c r="RSP49" s="342"/>
      <c r="RSQ49" s="1171"/>
      <c r="RSR49" s="1168"/>
      <c r="RSS49" s="1169"/>
      <c r="RST49" s="1169"/>
      <c r="RSU49" s="1169"/>
      <c r="RSV49" s="1170"/>
      <c r="RSW49" s="290"/>
      <c r="RSX49" s="288"/>
      <c r="RSY49" s="341"/>
      <c r="RSZ49" s="342"/>
      <c r="RTA49" s="1171"/>
      <c r="RTB49" s="1168"/>
      <c r="RTC49" s="1169"/>
      <c r="RTD49" s="1169"/>
      <c r="RTE49" s="1169"/>
      <c r="RTF49" s="1170"/>
      <c r="RTG49" s="290"/>
      <c r="RTH49" s="288"/>
      <c r="RTI49" s="341"/>
      <c r="RTJ49" s="342"/>
      <c r="RTK49" s="1171"/>
      <c r="RTL49" s="1168"/>
      <c r="RTM49" s="1169"/>
      <c r="RTN49" s="1169"/>
      <c r="RTO49" s="1169"/>
      <c r="RTP49" s="1170"/>
      <c r="RTQ49" s="290"/>
      <c r="RTR49" s="288"/>
      <c r="RTS49" s="341"/>
      <c r="RTT49" s="342"/>
      <c r="RTU49" s="1171"/>
      <c r="RTV49" s="1168"/>
      <c r="RTW49" s="1169"/>
      <c r="RTX49" s="1169"/>
      <c r="RTY49" s="1169"/>
      <c r="RTZ49" s="1170"/>
      <c r="RUA49" s="290"/>
      <c r="RUB49" s="288"/>
      <c r="RUC49" s="341"/>
      <c r="RUD49" s="342"/>
      <c r="RUE49" s="1171"/>
      <c r="RUF49" s="1168"/>
      <c r="RUG49" s="1169"/>
      <c r="RUH49" s="1169"/>
      <c r="RUI49" s="1169"/>
      <c r="RUJ49" s="1170"/>
      <c r="RUK49" s="290"/>
      <c r="RUL49" s="288"/>
      <c r="RUM49" s="341"/>
      <c r="RUN49" s="342"/>
      <c r="RUO49" s="1171"/>
      <c r="RUP49" s="1168"/>
      <c r="RUQ49" s="1169"/>
      <c r="RUR49" s="1169"/>
      <c r="RUS49" s="1169"/>
      <c r="RUT49" s="1170"/>
      <c r="RUU49" s="290"/>
      <c r="RUV49" s="288"/>
      <c r="RUW49" s="341"/>
      <c r="RUX49" s="342"/>
      <c r="RUY49" s="1171"/>
      <c r="RUZ49" s="1168"/>
      <c r="RVA49" s="1169"/>
      <c r="RVB49" s="1169"/>
      <c r="RVC49" s="1169"/>
      <c r="RVD49" s="1170"/>
      <c r="RVE49" s="290"/>
      <c r="RVF49" s="288"/>
      <c r="RVG49" s="341"/>
      <c r="RVH49" s="342"/>
      <c r="RVI49" s="1171"/>
      <c r="RVJ49" s="1168"/>
      <c r="RVK49" s="1169"/>
      <c r="RVL49" s="1169"/>
      <c r="RVM49" s="1169"/>
      <c r="RVN49" s="1170"/>
      <c r="RVO49" s="290"/>
      <c r="RVP49" s="288"/>
      <c r="RVQ49" s="341"/>
      <c r="RVR49" s="342"/>
      <c r="RVS49" s="1171"/>
      <c r="RVT49" s="1168"/>
      <c r="RVU49" s="1169"/>
      <c r="RVV49" s="1169"/>
      <c r="RVW49" s="1169"/>
      <c r="RVX49" s="1170"/>
      <c r="RVY49" s="290"/>
      <c r="RVZ49" s="288"/>
      <c r="RWA49" s="341"/>
      <c r="RWB49" s="342"/>
      <c r="RWC49" s="1171"/>
      <c r="RWD49" s="1168"/>
      <c r="RWE49" s="1169"/>
      <c r="RWF49" s="1169"/>
      <c r="RWG49" s="1169"/>
      <c r="RWH49" s="1170"/>
      <c r="RWI49" s="290"/>
      <c r="RWJ49" s="288"/>
      <c r="RWK49" s="341"/>
      <c r="RWL49" s="342"/>
      <c r="RWM49" s="1171"/>
      <c r="RWN49" s="1168"/>
      <c r="RWO49" s="1169"/>
      <c r="RWP49" s="1169"/>
      <c r="RWQ49" s="1169"/>
      <c r="RWR49" s="1170"/>
      <c r="RWS49" s="290"/>
      <c r="RWT49" s="288"/>
      <c r="RWU49" s="341"/>
      <c r="RWV49" s="342"/>
      <c r="RWW49" s="1171"/>
      <c r="RWX49" s="1168"/>
      <c r="RWY49" s="1169"/>
      <c r="RWZ49" s="1169"/>
      <c r="RXA49" s="1169"/>
      <c r="RXB49" s="1170"/>
      <c r="RXC49" s="290"/>
      <c r="RXD49" s="288"/>
      <c r="RXE49" s="341"/>
      <c r="RXF49" s="342"/>
      <c r="RXG49" s="1171"/>
      <c r="RXH49" s="1168"/>
      <c r="RXI49" s="1169"/>
      <c r="RXJ49" s="1169"/>
      <c r="RXK49" s="1169"/>
      <c r="RXL49" s="1170"/>
      <c r="RXM49" s="290"/>
      <c r="RXN49" s="288"/>
      <c r="RXO49" s="341"/>
      <c r="RXP49" s="342"/>
      <c r="RXQ49" s="1171"/>
      <c r="RXR49" s="1168"/>
      <c r="RXS49" s="1169"/>
      <c r="RXT49" s="1169"/>
      <c r="RXU49" s="1169"/>
      <c r="RXV49" s="1170"/>
      <c r="RXW49" s="290"/>
      <c r="RXX49" s="288"/>
      <c r="RXY49" s="341"/>
      <c r="RXZ49" s="342"/>
      <c r="RYA49" s="1171"/>
      <c r="RYB49" s="1168"/>
      <c r="RYC49" s="1169"/>
      <c r="RYD49" s="1169"/>
      <c r="RYE49" s="1169"/>
      <c r="RYF49" s="1170"/>
      <c r="RYG49" s="290"/>
      <c r="RYH49" s="288"/>
      <c r="RYI49" s="341"/>
      <c r="RYJ49" s="342"/>
      <c r="RYK49" s="1171"/>
      <c r="RYL49" s="1168"/>
      <c r="RYM49" s="1169"/>
      <c r="RYN49" s="1169"/>
      <c r="RYO49" s="1169"/>
      <c r="RYP49" s="1170"/>
      <c r="RYQ49" s="290"/>
      <c r="RYR49" s="288"/>
      <c r="RYS49" s="341"/>
      <c r="RYT49" s="342"/>
      <c r="RYU49" s="1171"/>
      <c r="RYV49" s="1168"/>
      <c r="RYW49" s="1169"/>
      <c r="RYX49" s="1169"/>
      <c r="RYY49" s="1169"/>
      <c r="RYZ49" s="1170"/>
      <c r="RZA49" s="290"/>
      <c r="RZB49" s="288"/>
      <c r="RZC49" s="341"/>
      <c r="RZD49" s="342"/>
      <c r="RZE49" s="1171"/>
      <c r="RZF49" s="1168"/>
      <c r="RZG49" s="1169"/>
      <c r="RZH49" s="1169"/>
      <c r="RZI49" s="1169"/>
      <c r="RZJ49" s="1170"/>
      <c r="RZK49" s="290"/>
      <c r="RZL49" s="288"/>
      <c r="RZM49" s="341"/>
      <c r="RZN49" s="342"/>
      <c r="RZO49" s="1171"/>
      <c r="RZP49" s="1168"/>
      <c r="RZQ49" s="1169"/>
      <c r="RZR49" s="1169"/>
      <c r="RZS49" s="1169"/>
      <c r="RZT49" s="1170"/>
      <c r="RZU49" s="290"/>
      <c r="RZV49" s="288"/>
      <c r="RZW49" s="341"/>
      <c r="RZX49" s="342"/>
      <c r="RZY49" s="1171"/>
      <c r="RZZ49" s="1168"/>
      <c r="SAA49" s="1169"/>
      <c r="SAB49" s="1169"/>
      <c r="SAC49" s="1169"/>
      <c r="SAD49" s="1170"/>
      <c r="SAE49" s="290"/>
      <c r="SAF49" s="288"/>
      <c r="SAG49" s="341"/>
      <c r="SAH49" s="342"/>
      <c r="SAI49" s="1171"/>
      <c r="SAJ49" s="1168"/>
      <c r="SAK49" s="1169"/>
      <c r="SAL49" s="1169"/>
      <c r="SAM49" s="1169"/>
      <c r="SAN49" s="1170"/>
      <c r="SAO49" s="290"/>
      <c r="SAP49" s="288"/>
      <c r="SAQ49" s="341"/>
      <c r="SAR49" s="342"/>
      <c r="SAS49" s="1171"/>
      <c r="SAT49" s="1168"/>
      <c r="SAU49" s="1169"/>
      <c r="SAV49" s="1169"/>
      <c r="SAW49" s="1169"/>
      <c r="SAX49" s="1170"/>
      <c r="SAY49" s="290"/>
      <c r="SAZ49" s="288"/>
      <c r="SBA49" s="341"/>
      <c r="SBB49" s="342"/>
      <c r="SBC49" s="1171"/>
      <c r="SBD49" s="1168"/>
      <c r="SBE49" s="1169"/>
      <c r="SBF49" s="1169"/>
      <c r="SBG49" s="1169"/>
      <c r="SBH49" s="1170"/>
      <c r="SBI49" s="290"/>
      <c r="SBJ49" s="288"/>
      <c r="SBK49" s="341"/>
      <c r="SBL49" s="342"/>
      <c r="SBM49" s="1171"/>
      <c r="SBN49" s="1168"/>
      <c r="SBO49" s="1169"/>
      <c r="SBP49" s="1169"/>
      <c r="SBQ49" s="1169"/>
      <c r="SBR49" s="1170"/>
      <c r="SBS49" s="290"/>
      <c r="SBT49" s="288"/>
      <c r="SBU49" s="341"/>
      <c r="SBV49" s="342"/>
      <c r="SBW49" s="1171"/>
      <c r="SBX49" s="1168"/>
      <c r="SBY49" s="1169"/>
      <c r="SBZ49" s="1169"/>
      <c r="SCA49" s="1169"/>
      <c r="SCB49" s="1170"/>
      <c r="SCC49" s="290"/>
      <c r="SCD49" s="288"/>
      <c r="SCE49" s="341"/>
      <c r="SCF49" s="342"/>
      <c r="SCG49" s="1171"/>
      <c r="SCH49" s="1168"/>
      <c r="SCI49" s="1169"/>
      <c r="SCJ49" s="1169"/>
      <c r="SCK49" s="1169"/>
      <c r="SCL49" s="1170"/>
      <c r="SCM49" s="290"/>
      <c r="SCN49" s="288"/>
      <c r="SCO49" s="341"/>
      <c r="SCP49" s="342"/>
      <c r="SCQ49" s="1171"/>
      <c r="SCR49" s="1168"/>
      <c r="SCS49" s="1169"/>
      <c r="SCT49" s="1169"/>
      <c r="SCU49" s="1169"/>
      <c r="SCV49" s="1170"/>
      <c r="SCW49" s="290"/>
      <c r="SCX49" s="288"/>
      <c r="SCY49" s="341"/>
      <c r="SCZ49" s="342"/>
      <c r="SDA49" s="1171"/>
      <c r="SDB49" s="1168"/>
      <c r="SDC49" s="1169"/>
      <c r="SDD49" s="1169"/>
      <c r="SDE49" s="1169"/>
      <c r="SDF49" s="1170"/>
      <c r="SDG49" s="290"/>
      <c r="SDH49" s="288"/>
      <c r="SDI49" s="341"/>
      <c r="SDJ49" s="342"/>
      <c r="SDK49" s="1171"/>
      <c r="SDL49" s="1168"/>
      <c r="SDM49" s="1169"/>
      <c r="SDN49" s="1169"/>
      <c r="SDO49" s="1169"/>
      <c r="SDP49" s="1170"/>
      <c r="SDQ49" s="290"/>
      <c r="SDR49" s="288"/>
      <c r="SDS49" s="341"/>
      <c r="SDT49" s="342"/>
      <c r="SDU49" s="1171"/>
      <c r="SDV49" s="1168"/>
      <c r="SDW49" s="1169"/>
      <c r="SDX49" s="1169"/>
      <c r="SDY49" s="1169"/>
      <c r="SDZ49" s="1170"/>
      <c r="SEA49" s="290"/>
      <c r="SEB49" s="288"/>
      <c r="SEC49" s="341"/>
      <c r="SED49" s="342"/>
      <c r="SEE49" s="1171"/>
      <c r="SEF49" s="1168"/>
      <c r="SEG49" s="1169"/>
      <c r="SEH49" s="1169"/>
      <c r="SEI49" s="1169"/>
      <c r="SEJ49" s="1170"/>
      <c r="SEK49" s="290"/>
      <c r="SEL49" s="288"/>
      <c r="SEM49" s="341"/>
      <c r="SEN49" s="342"/>
      <c r="SEO49" s="1171"/>
      <c r="SEP49" s="1168"/>
      <c r="SEQ49" s="1169"/>
      <c r="SER49" s="1169"/>
      <c r="SES49" s="1169"/>
      <c r="SET49" s="1170"/>
      <c r="SEU49" s="290"/>
      <c r="SEV49" s="288"/>
      <c r="SEW49" s="341"/>
      <c r="SEX49" s="342"/>
      <c r="SEY49" s="1171"/>
      <c r="SEZ49" s="1168"/>
      <c r="SFA49" s="1169"/>
      <c r="SFB49" s="1169"/>
      <c r="SFC49" s="1169"/>
      <c r="SFD49" s="1170"/>
      <c r="SFE49" s="290"/>
      <c r="SFF49" s="288"/>
      <c r="SFG49" s="341"/>
      <c r="SFH49" s="342"/>
      <c r="SFI49" s="1171"/>
      <c r="SFJ49" s="1168"/>
      <c r="SFK49" s="1169"/>
      <c r="SFL49" s="1169"/>
      <c r="SFM49" s="1169"/>
      <c r="SFN49" s="1170"/>
      <c r="SFO49" s="290"/>
      <c r="SFP49" s="288"/>
      <c r="SFQ49" s="341"/>
      <c r="SFR49" s="342"/>
      <c r="SFS49" s="1171"/>
      <c r="SFT49" s="1168"/>
      <c r="SFU49" s="1169"/>
      <c r="SFV49" s="1169"/>
      <c r="SFW49" s="1169"/>
      <c r="SFX49" s="1170"/>
      <c r="SFY49" s="290"/>
      <c r="SFZ49" s="288"/>
      <c r="SGA49" s="341"/>
      <c r="SGB49" s="342"/>
      <c r="SGC49" s="1171"/>
      <c r="SGD49" s="1168"/>
      <c r="SGE49" s="1169"/>
      <c r="SGF49" s="1169"/>
      <c r="SGG49" s="1169"/>
      <c r="SGH49" s="1170"/>
      <c r="SGI49" s="290"/>
      <c r="SGJ49" s="288"/>
      <c r="SGK49" s="341"/>
      <c r="SGL49" s="342"/>
      <c r="SGM49" s="1171"/>
      <c r="SGN49" s="1168"/>
      <c r="SGO49" s="1169"/>
      <c r="SGP49" s="1169"/>
      <c r="SGQ49" s="1169"/>
      <c r="SGR49" s="1170"/>
      <c r="SGS49" s="290"/>
      <c r="SGT49" s="288"/>
      <c r="SGU49" s="341"/>
      <c r="SGV49" s="342"/>
      <c r="SGW49" s="1171"/>
      <c r="SGX49" s="1168"/>
      <c r="SGY49" s="1169"/>
      <c r="SGZ49" s="1169"/>
      <c r="SHA49" s="1169"/>
      <c r="SHB49" s="1170"/>
      <c r="SHC49" s="290"/>
      <c r="SHD49" s="288"/>
      <c r="SHE49" s="341"/>
      <c r="SHF49" s="342"/>
      <c r="SHG49" s="1171"/>
      <c r="SHH49" s="1168"/>
      <c r="SHI49" s="1169"/>
      <c r="SHJ49" s="1169"/>
      <c r="SHK49" s="1169"/>
      <c r="SHL49" s="1170"/>
      <c r="SHM49" s="290"/>
      <c r="SHN49" s="288"/>
      <c r="SHO49" s="341"/>
      <c r="SHP49" s="342"/>
      <c r="SHQ49" s="1171"/>
      <c r="SHR49" s="1168"/>
      <c r="SHS49" s="1169"/>
      <c r="SHT49" s="1169"/>
      <c r="SHU49" s="1169"/>
      <c r="SHV49" s="1170"/>
      <c r="SHW49" s="290"/>
      <c r="SHX49" s="288"/>
      <c r="SHY49" s="341"/>
      <c r="SHZ49" s="342"/>
      <c r="SIA49" s="1171"/>
      <c r="SIB49" s="1168"/>
      <c r="SIC49" s="1169"/>
      <c r="SID49" s="1169"/>
      <c r="SIE49" s="1169"/>
      <c r="SIF49" s="1170"/>
      <c r="SIG49" s="290"/>
      <c r="SIH49" s="288"/>
      <c r="SII49" s="341"/>
      <c r="SIJ49" s="342"/>
      <c r="SIK49" s="1171"/>
      <c r="SIL49" s="1168"/>
      <c r="SIM49" s="1169"/>
      <c r="SIN49" s="1169"/>
      <c r="SIO49" s="1169"/>
      <c r="SIP49" s="1170"/>
      <c r="SIQ49" s="290"/>
      <c r="SIR49" s="288"/>
      <c r="SIS49" s="341"/>
      <c r="SIT49" s="342"/>
      <c r="SIU49" s="1171"/>
      <c r="SIV49" s="1168"/>
      <c r="SIW49" s="1169"/>
      <c r="SIX49" s="1169"/>
      <c r="SIY49" s="1169"/>
      <c r="SIZ49" s="1170"/>
      <c r="SJA49" s="290"/>
      <c r="SJB49" s="288"/>
      <c r="SJC49" s="341"/>
      <c r="SJD49" s="342"/>
      <c r="SJE49" s="1171"/>
      <c r="SJF49" s="1168"/>
      <c r="SJG49" s="1169"/>
      <c r="SJH49" s="1169"/>
      <c r="SJI49" s="1169"/>
      <c r="SJJ49" s="1170"/>
      <c r="SJK49" s="290"/>
      <c r="SJL49" s="288"/>
      <c r="SJM49" s="341"/>
      <c r="SJN49" s="342"/>
      <c r="SJO49" s="1171"/>
      <c r="SJP49" s="1168"/>
      <c r="SJQ49" s="1169"/>
      <c r="SJR49" s="1169"/>
      <c r="SJS49" s="1169"/>
      <c r="SJT49" s="1170"/>
      <c r="SJU49" s="290"/>
      <c r="SJV49" s="288"/>
      <c r="SJW49" s="341"/>
      <c r="SJX49" s="342"/>
      <c r="SJY49" s="1171"/>
      <c r="SJZ49" s="1168"/>
      <c r="SKA49" s="1169"/>
      <c r="SKB49" s="1169"/>
      <c r="SKC49" s="1169"/>
      <c r="SKD49" s="1170"/>
      <c r="SKE49" s="290"/>
      <c r="SKF49" s="288"/>
      <c r="SKG49" s="341"/>
      <c r="SKH49" s="342"/>
      <c r="SKI49" s="1171"/>
      <c r="SKJ49" s="1168"/>
      <c r="SKK49" s="1169"/>
      <c r="SKL49" s="1169"/>
      <c r="SKM49" s="1169"/>
      <c r="SKN49" s="1170"/>
      <c r="SKO49" s="290"/>
      <c r="SKP49" s="288"/>
      <c r="SKQ49" s="341"/>
      <c r="SKR49" s="342"/>
      <c r="SKS49" s="1171"/>
      <c r="SKT49" s="1168"/>
      <c r="SKU49" s="1169"/>
      <c r="SKV49" s="1169"/>
      <c r="SKW49" s="1169"/>
      <c r="SKX49" s="1170"/>
      <c r="SKY49" s="290"/>
      <c r="SKZ49" s="288"/>
      <c r="SLA49" s="341"/>
      <c r="SLB49" s="342"/>
      <c r="SLC49" s="1171"/>
      <c r="SLD49" s="1168"/>
      <c r="SLE49" s="1169"/>
      <c r="SLF49" s="1169"/>
      <c r="SLG49" s="1169"/>
      <c r="SLH49" s="1170"/>
      <c r="SLI49" s="290"/>
      <c r="SLJ49" s="288"/>
      <c r="SLK49" s="341"/>
      <c r="SLL49" s="342"/>
      <c r="SLM49" s="1171"/>
      <c r="SLN49" s="1168"/>
      <c r="SLO49" s="1169"/>
      <c r="SLP49" s="1169"/>
      <c r="SLQ49" s="1169"/>
      <c r="SLR49" s="1170"/>
      <c r="SLS49" s="290"/>
      <c r="SLT49" s="288"/>
      <c r="SLU49" s="341"/>
      <c r="SLV49" s="342"/>
      <c r="SLW49" s="1171"/>
      <c r="SLX49" s="1168"/>
      <c r="SLY49" s="1169"/>
      <c r="SLZ49" s="1169"/>
      <c r="SMA49" s="1169"/>
      <c r="SMB49" s="1170"/>
      <c r="SMC49" s="290"/>
      <c r="SMD49" s="288"/>
      <c r="SME49" s="341"/>
      <c r="SMF49" s="342"/>
      <c r="SMG49" s="1171"/>
      <c r="SMH49" s="1168"/>
      <c r="SMI49" s="1169"/>
      <c r="SMJ49" s="1169"/>
      <c r="SMK49" s="1169"/>
      <c r="SML49" s="1170"/>
      <c r="SMM49" s="290"/>
      <c r="SMN49" s="288"/>
      <c r="SMO49" s="341"/>
      <c r="SMP49" s="342"/>
      <c r="SMQ49" s="1171"/>
      <c r="SMR49" s="1168"/>
      <c r="SMS49" s="1169"/>
      <c r="SMT49" s="1169"/>
      <c r="SMU49" s="1169"/>
      <c r="SMV49" s="1170"/>
      <c r="SMW49" s="290"/>
      <c r="SMX49" s="288"/>
      <c r="SMY49" s="341"/>
      <c r="SMZ49" s="342"/>
      <c r="SNA49" s="1171"/>
      <c r="SNB49" s="1168"/>
      <c r="SNC49" s="1169"/>
      <c r="SND49" s="1169"/>
      <c r="SNE49" s="1169"/>
      <c r="SNF49" s="1170"/>
      <c r="SNG49" s="290"/>
      <c r="SNH49" s="288"/>
      <c r="SNI49" s="341"/>
      <c r="SNJ49" s="342"/>
      <c r="SNK49" s="1171"/>
      <c r="SNL49" s="1168"/>
      <c r="SNM49" s="1169"/>
      <c r="SNN49" s="1169"/>
      <c r="SNO49" s="1169"/>
      <c r="SNP49" s="1170"/>
      <c r="SNQ49" s="290"/>
      <c r="SNR49" s="288"/>
      <c r="SNS49" s="341"/>
      <c r="SNT49" s="342"/>
      <c r="SNU49" s="1171"/>
      <c r="SNV49" s="1168"/>
      <c r="SNW49" s="1169"/>
      <c r="SNX49" s="1169"/>
      <c r="SNY49" s="1169"/>
      <c r="SNZ49" s="1170"/>
      <c r="SOA49" s="290"/>
      <c r="SOB49" s="288"/>
      <c r="SOC49" s="341"/>
      <c r="SOD49" s="342"/>
      <c r="SOE49" s="1171"/>
      <c r="SOF49" s="1168"/>
      <c r="SOG49" s="1169"/>
      <c r="SOH49" s="1169"/>
      <c r="SOI49" s="1169"/>
      <c r="SOJ49" s="1170"/>
      <c r="SOK49" s="290"/>
      <c r="SOL49" s="288"/>
      <c r="SOM49" s="341"/>
      <c r="SON49" s="342"/>
      <c r="SOO49" s="1171"/>
      <c r="SOP49" s="1168"/>
      <c r="SOQ49" s="1169"/>
      <c r="SOR49" s="1169"/>
      <c r="SOS49" s="1169"/>
      <c r="SOT49" s="1170"/>
      <c r="SOU49" s="290"/>
      <c r="SOV49" s="288"/>
      <c r="SOW49" s="341"/>
      <c r="SOX49" s="342"/>
      <c r="SOY49" s="1171"/>
      <c r="SOZ49" s="1168"/>
      <c r="SPA49" s="1169"/>
      <c r="SPB49" s="1169"/>
      <c r="SPC49" s="1169"/>
      <c r="SPD49" s="1170"/>
      <c r="SPE49" s="290"/>
      <c r="SPF49" s="288"/>
      <c r="SPG49" s="341"/>
      <c r="SPH49" s="342"/>
      <c r="SPI49" s="1171"/>
      <c r="SPJ49" s="1168"/>
      <c r="SPK49" s="1169"/>
      <c r="SPL49" s="1169"/>
      <c r="SPM49" s="1169"/>
      <c r="SPN49" s="1170"/>
      <c r="SPO49" s="290"/>
      <c r="SPP49" s="288"/>
      <c r="SPQ49" s="341"/>
      <c r="SPR49" s="342"/>
      <c r="SPS49" s="1171"/>
      <c r="SPT49" s="1168"/>
      <c r="SPU49" s="1169"/>
      <c r="SPV49" s="1169"/>
      <c r="SPW49" s="1169"/>
      <c r="SPX49" s="1170"/>
      <c r="SPY49" s="290"/>
      <c r="SPZ49" s="288"/>
      <c r="SQA49" s="341"/>
      <c r="SQB49" s="342"/>
      <c r="SQC49" s="1171"/>
      <c r="SQD49" s="1168"/>
      <c r="SQE49" s="1169"/>
      <c r="SQF49" s="1169"/>
      <c r="SQG49" s="1169"/>
      <c r="SQH49" s="1170"/>
      <c r="SQI49" s="290"/>
      <c r="SQJ49" s="288"/>
      <c r="SQK49" s="341"/>
      <c r="SQL49" s="342"/>
      <c r="SQM49" s="1171"/>
      <c r="SQN49" s="1168"/>
      <c r="SQO49" s="1169"/>
      <c r="SQP49" s="1169"/>
      <c r="SQQ49" s="1169"/>
      <c r="SQR49" s="1170"/>
      <c r="SQS49" s="290"/>
      <c r="SQT49" s="288"/>
      <c r="SQU49" s="341"/>
      <c r="SQV49" s="342"/>
      <c r="SQW49" s="1171"/>
      <c r="SQX49" s="1168"/>
      <c r="SQY49" s="1169"/>
      <c r="SQZ49" s="1169"/>
      <c r="SRA49" s="1169"/>
      <c r="SRB49" s="1170"/>
      <c r="SRC49" s="290"/>
      <c r="SRD49" s="288"/>
      <c r="SRE49" s="341"/>
      <c r="SRF49" s="342"/>
      <c r="SRG49" s="1171"/>
      <c r="SRH49" s="1168"/>
      <c r="SRI49" s="1169"/>
      <c r="SRJ49" s="1169"/>
      <c r="SRK49" s="1169"/>
      <c r="SRL49" s="1170"/>
      <c r="SRM49" s="290"/>
      <c r="SRN49" s="288"/>
      <c r="SRO49" s="341"/>
      <c r="SRP49" s="342"/>
      <c r="SRQ49" s="1171"/>
      <c r="SRR49" s="1168"/>
      <c r="SRS49" s="1169"/>
      <c r="SRT49" s="1169"/>
      <c r="SRU49" s="1169"/>
      <c r="SRV49" s="1170"/>
      <c r="SRW49" s="290"/>
      <c r="SRX49" s="288"/>
      <c r="SRY49" s="341"/>
      <c r="SRZ49" s="342"/>
      <c r="SSA49" s="1171"/>
      <c r="SSB49" s="1168"/>
      <c r="SSC49" s="1169"/>
      <c r="SSD49" s="1169"/>
      <c r="SSE49" s="1169"/>
      <c r="SSF49" s="1170"/>
      <c r="SSG49" s="290"/>
      <c r="SSH49" s="288"/>
      <c r="SSI49" s="341"/>
      <c r="SSJ49" s="342"/>
      <c r="SSK49" s="1171"/>
      <c r="SSL49" s="1168"/>
      <c r="SSM49" s="1169"/>
      <c r="SSN49" s="1169"/>
      <c r="SSO49" s="1169"/>
      <c r="SSP49" s="1170"/>
      <c r="SSQ49" s="290"/>
      <c r="SSR49" s="288"/>
      <c r="SSS49" s="341"/>
      <c r="SST49" s="342"/>
      <c r="SSU49" s="1171"/>
      <c r="SSV49" s="1168"/>
      <c r="SSW49" s="1169"/>
      <c r="SSX49" s="1169"/>
      <c r="SSY49" s="1169"/>
      <c r="SSZ49" s="1170"/>
      <c r="STA49" s="290"/>
      <c r="STB49" s="288"/>
      <c r="STC49" s="341"/>
      <c r="STD49" s="342"/>
      <c r="STE49" s="1171"/>
      <c r="STF49" s="1168"/>
      <c r="STG49" s="1169"/>
      <c r="STH49" s="1169"/>
      <c r="STI49" s="1169"/>
      <c r="STJ49" s="1170"/>
      <c r="STK49" s="290"/>
      <c r="STL49" s="288"/>
      <c r="STM49" s="341"/>
      <c r="STN49" s="342"/>
      <c r="STO49" s="1171"/>
      <c r="STP49" s="1168"/>
      <c r="STQ49" s="1169"/>
      <c r="STR49" s="1169"/>
      <c r="STS49" s="1169"/>
      <c r="STT49" s="1170"/>
      <c r="STU49" s="290"/>
      <c r="STV49" s="288"/>
      <c r="STW49" s="341"/>
      <c r="STX49" s="342"/>
      <c r="STY49" s="1171"/>
      <c r="STZ49" s="1168"/>
      <c r="SUA49" s="1169"/>
      <c r="SUB49" s="1169"/>
      <c r="SUC49" s="1169"/>
      <c r="SUD49" s="1170"/>
      <c r="SUE49" s="290"/>
      <c r="SUF49" s="288"/>
      <c r="SUG49" s="341"/>
      <c r="SUH49" s="342"/>
      <c r="SUI49" s="1171"/>
      <c r="SUJ49" s="1168"/>
      <c r="SUK49" s="1169"/>
      <c r="SUL49" s="1169"/>
      <c r="SUM49" s="1169"/>
      <c r="SUN49" s="1170"/>
      <c r="SUO49" s="290"/>
      <c r="SUP49" s="288"/>
      <c r="SUQ49" s="341"/>
      <c r="SUR49" s="342"/>
      <c r="SUS49" s="1171"/>
      <c r="SUT49" s="1168"/>
      <c r="SUU49" s="1169"/>
      <c r="SUV49" s="1169"/>
      <c r="SUW49" s="1169"/>
      <c r="SUX49" s="1170"/>
      <c r="SUY49" s="290"/>
      <c r="SUZ49" s="288"/>
      <c r="SVA49" s="341"/>
      <c r="SVB49" s="342"/>
      <c r="SVC49" s="1171"/>
      <c r="SVD49" s="1168"/>
      <c r="SVE49" s="1169"/>
      <c r="SVF49" s="1169"/>
      <c r="SVG49" s="1169"/>
      <c r="SVH49" s="1170"/>
      <c r="SVI49" s="290"/>
      <c r="SVJ49" s="288"/>
      <c r="SVK49" s="341"/>
      <c r="SVL49" s="342"/>
      <c r="SVM49" s="1171"/>
      <c r="SVN49" s="1168"/>
      <c r="SVO49" s="1169"/>
      <c r="SVP49" s="1169"/>
      <c r="SVQ49" s="1169"/>
      <c r="SVR49" s="1170"/>
      <c r="SVS49" s="290"/>
      <c r="SVT49" s="288"/>
      <c r="SVU49" s="341"/>
      <c r="SVV49" s="342"/>
      <c r="SVW49" s="1171"/>
      <c r="SVX49" s="1168"/>
      <c r="SVY49" s="1169"/>
      <c r="SVZ49" s="1169"/>
      <c r="SWA49" s="1169"/>
      <c r="SWB49" s="1170"/>
      <c r="SWC49" s="290"/>
      <c r="SWD49" s="288"/>
      <c r="SWE49" s="341"/>
      <c r="SWF49" s="342"/>
      <c r="SWG49" s="1171"/>
      <c r="SWH49" s="1168"/>
      <c r="SWI49" s="1169"/>
      <c r="SWJ49" s="1169"/>
      <c r="SWK49" s="1169"/>
      <c r="SWL49" s="1170"/>
      <c r="SWM49" s="290"/>
      <c r="SWN49" s="288"/>
      <c r="SWO49" s="341"/>
      <c r="SWP49" s="342"/>
      <c r="SWQ49" s="1171"/>
      <c r="SWR49" s="1168"/>
      <c r="SWS49" s="1169"/>
      <c r="SWT49" s="1169"/>
      <c r="SWU49" s="1169"/>
      <c r="SWV49" s="1170"/>
      <c r="SWW49" s="290"/>
      <c r="SWX49" s="288"/>
      <c r="SWY49" s="341"/>
      <c r="SWZ49" s="342"/>
      <c r="SXA49" s="1171"/>
      <c r="SXB49" s="1168"/>
      <c r="SXC49" s="1169"/>
      <c r="SXD49" s="1169"/>
      <c r="SXE49" s="1169"/>
      <c r="SXF49" s="1170"/>
      <c r="SXG49" s="290"/>
      <c r="SXH49" s="288"/>
      <c r="SXI49" s="341"/>
      <c r="SXJ49" s="342"/>
      <c r="SXK49" s="1171"/>
      <c r="SXL49" s="1168"/>
      <c r="SXM49" s="1169"/>
      <c r="SXN49" s="1169"/>
      <c r="SXO49" s="1169"/>
      <c r="SXP49" s="1170"/>
      <c r="SXQ49" s="290"/>
      <c r="SXR49" s="288"/>
      <c r="SXS49" s="341"/>
      <c r="SXT49" s="342"/>
      <c r="SXU49" s="1171"/>
      <c r="SXV49" s="1168"/>
      <c r="SXW49" s="1169"/>
      <c r="SXX49" s="1169"/>
      <c r="SXY49" s="1169"/>
      <c r="SXZ49" s="1170"/>
      <c r="SYA49" s="290"/>
      <c r="SYB49" s="288"/>
      <c r="SYC49" s="341"/>
      <c r="SYD49" s="342"/>
      <c r="SYE49" s="1171"/>
      <c r="SYF49" s="1168"/>
      <c r="SYG49" s="1169"/>
      <c r="SYH49" s="1169"/>
      <c r="SYI49" s="1169"/>
      <c r="SYJ49" s="1170"/>
      <c r="SYK49" s="290"/>
      <c r="SYL49" s="288"/>
      <c r="SYM49" s="341"/>
      <c r="SYN49" s="342"/>
      <c r="SYO49" s="1171"/>
      <c r="SYP49" s="1168"/>
      <c r="SYQ49" s="1169"/>
      <c r="SYR49" s="1169"/>
      <c r="SYS49" s="1169"/>
      <c r="SYT49" s="1170"/>
      <c r="SYU49" s="290"/>
      <c r="SYV49" s="288"/>
      <c r="SYW49" s="341"/>
      <c r="SYX49" s="342"/>
      <c r="SYY49" s="1171"/>
      <c r="SYZ49" s="1168"/>
      <c r="SZA49" s="1169"/>
      <c r="SZB49" s="1169"/>
      <c r="SZC49" s="1169"/>
      <c r="SZD49" s="1170"/>
      <c r="SZE49" s="290"/>
      <c r="SZF49" s="288"/>
      <c r="SZG49" s="341"/>
      <c r="SZH49" s="342"/>
      <c r="SZI49" s="1171"/>
      <c r="SZJ49" s="1168"/>
      <c r="SZK49" s="1169"/>
      <c r="SZL49" s="1169"/>
      <c r="SZM49" s="1169"/>
      <c r="SZN49" s="1170"/>
      <c r="SZO49" s="290"/>
      <c r="SZP49" s="288"/>
      <c r="SZQ49" s="341"/>
      <c r="SZR49" s="342"/>
      <c r="SZS49" s="1171"/>
      <c r="SZT49" s="1168"/>
      <c r="SZU49" s="1169"/>
      <c r="SZV49" s="1169"/>
      <c r="SZW49" s="1169"/>
      <c r="SZX49" s="1170"/>
      <c r="SZY49" s="290"/>
      <c r="SZZ49" s="288"/>
      <c r="TAA49" s="341"/>
      <c r="TAB49" s="342"/>
      <c r="TAC49" s="1171"/>
      <c r="TAD49" s="1168"/>
      <c r="TAE49" s="1169"/>
      <c r="TAF49" s="1169"/>
      <c r="TAG49" s="1169"/>
      <c r="TAH49" s="1170"/>
      <c r="TAI49" s="290"/>
      <c r="TAJ49" s="288"/>
      <c r="TAK49" s="341"/>
      <c r="TAL49" s="342"/>
      <c r="TAM49" s="1171"/>
      <c r="TAN49" s="1168"/>
      <c r="TAO49" s="1169"/>
      <c r="TAP49" s="1169"/>
      <c r="TAQ49" s="1169"/>
      <c r="TAR49" s="1170"/>
      <c r="TAS49" s="290"/>
      <c r="TAT49" s="288"/>
      <c r="TAU49" s="341"/>
      <c r="TAV49" s="342"/>
      <c r="TAW49" s="1171"/>
      <c r="TAX49" s="1168"/>
      <c r="TAY49" s="1169"/>
      <c r="TAZ49" s="1169"/>
      <c r="TBA49" s="1169"/>
      <c r="TBB49" s="1170"/>
      <c r="TBC49" s="290"/>
      <c r="TBD49" s="288"/>
      <c r="TBE49" s="341"/>
      <c r="TBF49" s="342"/>
      <c r="TBG49" s="1171"/>
      <c r="TBH49" s="1168"/>
      <c r="TBI49" s="1169"/>
      <c r="TBJ49" s="1169"/>
      <c r="TBK49" s="1169"/>
      <c r="TBL49" s="1170"/>
      <c r="TBM49" s="290"/>
      <c r="TBN49" s="288"/>
      <c r="TBO49" s="341"/>
      <c r="TBP49" s="342"/>
      <c r="TBQ49" s="1171"/>
      <c r="TBR49" s="1168"/>
      <c r="TBS49" s="1169"/>
      <c r="TBT49" s="1169"/>
      <c r="TBU49" s="1169"/>
      <c r="TBV49" s="1170"/>
      <c r="TBW49" s="290"/>
      <c r="TBX49" s="288"/>
      <c r="TBY49" s="341"/>
      <c r="TBZ49" s="342"/>
      <c r="TCA49" s="1171"/>
      <c r="TCB49" s="1168"/>
      <c r="TCC49" s="1169"/>
      <c r="TCD49" s="1169"/>
      <c r="TCE49" s="1169"/>
      <c r="TCF49" s="1170"/>
      <c r="TCG49" s="290"/>
      <c r="TCH49" s="288"/>
      <c r="TCI49" s="341"/>
      <c r="TCJ49" s="342"/>
      <c r="TCK49" s="1171"/>
      <c r="TCL49" s="1168"/>
      <c r="TCM49" s="1169"/>
      <c r="TCN49" s="1169"/>
      <c r="TCO49" s="1169"/>
      <c r="TCP49" s="1170"/>
      <c r="TCQ49" s="290"/>
      <c r="TCR49" s="288"/>
      <c r="TCS49" s="341"/>
      <c r="TCT49" s="342"/>
      <c r="TCU49" s="1171"/>
      <c r="TCV49" s="1168"/>
      <c r="TCW49" s="1169"/>
      <c r="TCX49" s="1169"/>
      <c r="TCY49" s="1169"/>
      <c r="TCZ49" s="1170"/>
      <c r="TDA49" s="290"/>
      <c r="TDB49" s="288"/>
      <c r="TDC49" s="341"/>
      <c r="TDD49" s="342"/>
      <c r="TDE49" s="1171"/>
      <c r="TDF49" s="1168"/>
      <c r="TDG49" s="1169"/>
      <c r="TDH49" s="1169"/>
      <c r="TDI49" s="1169"/>
      <c r="TDJ49" s="1170"/>
      <c r="TDK49" s="290"/>
      <c r="TDL49" s="288"/>
      <c r="TDM49" s="341"/>
      <c r="TDN49" s="342"/>
      <c r="TDO49" s="1171"/>
      <c r="TDP49" s="1168"/>
      <c r="TDQ49" s="1169"/>
      <c r="TDR49" s="1169"/>
      <c r="TDS49" s="1169"/>
      <c r="TDT49" s="1170"/>
      <c r="TDU49" s="290"/>
      <c r="TDV49" s="288"/>
      <c r="TDW49" s="341"/>
      <c r="TDX49" s="342"/>
      <c r="TDY49" s="1171"/>
      <c r="TDZ49" s="1168"/>
      <c r="TEA49" s="1169"/>
      <c r="TEB49" s="1169"/>
      <c r="TEC49" s="1169"/>
      <c r="TED49" s="1170"/>
      <c r="TEE49" s="290"/>
      <c r="TEF49" s="288"/>
      <c r="TEG49" s="341"/>
      <c r="TEH49" s="342"/>
      <c r="TEI49" s="1171"/>
      <c r="TEJ49" s="1168"/>
      <c r="TEK49" s="1169"/>
      <c r="TEL49" s="1169"/>
      <c r="TEM49" s="1169"/>
      <c r="TEN49" s="1170"/>
      <c r="TEO49" s="290"/>
      <c r="TEP49" s="288"/>
      <c r="TEQ49" s="341"/>
      <c r="TER49" s="342"/>
      <c r="TES49" s="1171"/>
      <c r="TET49" s="1168"/>
      <c r="TEU49" s="1169"/>
      <c r="TEV49" s="1169"/>
      <c r="TEW49" s="1169"/>
      <c r="TEX49" s="1170"/>
      <c r="TEY49" s="290"/>
      <c r="TEZ49" s="288"/>
      <c r="TFA49" s="341"/>
      <c r="TFB49" s="342"/>
      <c r="TFC49" s="1171"/>
      <c r="TFD49" s="1168"/>
      <c r="TFE49" s="1169"/>
      <c r="TFF49" s="1169"/>
      <c r="TFG49" s="1169"/>
      <c r="TFH49" s="1170"/>
      <c r="TFI49" s="290"/>
      <c r="TFJ49" s="288"/>
      <c r="TFK49" s="341"/>
      <c r="TFL49" s="342"/>
      <c r="TFM49" s="1171"/>
      <c r="TFN49" s="1168"/>
      <c r="TFO49" s="1169"/>
      <c r="TFP49" s="1169"/>
      <c r="TFQ49" s="1169"/>
      <c r="TFR49" s="1170"/>
      <c r="TFS49" s="290"/>
      <c r="TFT49" s="288"/>
      <c r="TFU49" s="341"/>
      <c r="TFV49" s="342"/>
      <c r="TFW49" s="1171"/>
      <c r="TFX49" s="1168"/>
      <c r="TFY49" s="1169"/>
      <c r="TFZ49" s="1169"/>
      <c r="TGA49" s="1169"/>
      <c r="TGB49" s="1170"/>
      <c r="TGC49" s="290"/>
      <c r="TGD49" s="288"/>
      <c r="TGE49" s="341"/>
      <c r="TGF49" s="342"/>
      <c r="TGG49" s="1171"/>
      <c r="TGH49" s="1168"/>
      <c r="TGI49" s="1169"/>
      <c r="TGJ49" s="1169"/>
      <c r="TGK49" s="1169"/>
      <c r="TGL49" s="1170"/>
      <c r="TGM49" s="290"/>
      <c r="TGN49" s="288"/>
      <c r="TGO49" s="341"/>
      <c r="TGP49" s="342"/>
      <c r="TGQ49" s="1171"/>
      <c r="TGR49" s="1168"/>
      <c r="TGS49" s="1169"/>
      <c r="TGT49" s="1169"/>
      <c r="TGU49" s="1169"/>
      <c r="TGV49" s="1170"/>
      <c r="TGW49" s="290"/>
      <c r="TGX49" s="288"/>
      <c r="TGY49" s="341"/>
      <c r="TGZ49" s="342"/>
      <c r="THA49" s="1171"/>
      <c r="THB49" s="1168"/>
      <c r="THC49" s="1169"/>
      <c r="THD49" s="1169"/>
      <c r="THE49" s="1169"/>
      <c r="THF49" s="1170"/>
      <c r="THG49" s="290"/>
      <c r="THH49" s="288"/>
      <c r="THI49" s="341"/>
      <c r="THJ49" s="342"/>
      <c r="THK49" s="1171"/>
      <c r="THL49" s="1168"/>
      <c r="THM49" s="1169"/>
      <c r="THN49" s="1169"/>
      <c r="THO49" s="1169"/>
      <c r="THP49" s="1170"/>
      <c r="THQ49" s="290"/>
      <c r="THR49" s="288"/>
      <c r="THS49" s="341"/>
      <c r="THT49" s="342"/>
      <c r="THU49" s="1171"/>
      <c r="THV49" s="1168"/>
      <c r="THW49" s="1169"/>
      <c r="THX49" s="1169"/>
      <c r="THY49" s="1169"/>
      <c r="THZ49" s="1170"/>
      <c r="TIA49" s="290"/>
      <c r="TIB49" s="288"/>
      <c r="TIC49" s="341"/>
      <c r="TID49" s="342"/>
      <c r="TIE49" s="1171"/>
      <c r="TIF49" s="1168"/>
      <c r="TIG49" s="1169"/>
      <c r="TIH49" s="1169"/>
      <c r="TII49" s="1169"/>
      <c r="TIJ49" s="1170"/>
      <c r="TIK49" s="290"/>
      <c r="TIL49" s="288"/>
      <c r="TIM49" s="341"/>
      <c r="TIN49" s="342"/>
      <c r="TIO49" s="1171"/>
      <c r="TIP49" s="1168"/>
      <c r="TIQ49" s="1169"/>
      <c r="TIR49" s="1169"/>
      <c r="TIS49" s="1169"/>
      <c r="TIT49" s="1170"/>
      <c r="TIU49" s="290"/>
      <c r="TIV49" s="288"/>
      <c r="TIW49" s="341"/>
      <c r="TIX49" s="342"/>
      <c r="TIY49" s="1171"/>
      <c r="TIZ49" s="1168"/>
      <c r="TJA49" s="1169"/>
      <c r="TJB49" s="1169"/>
      <c r="TJC49" s="1169"/>
      <c r="TJD49" s="1170"/>
      <c r="TJE49" s="290"/>
      <c r="TJF49" s="288"/>
      <c r="TJG49" s="341"/>
      <c r="TJH49" s="342"/>
      <c r="TJI49" s="1171"/>
      <c r="TJJ49" s="1168"/>
      <c r="TJK49" s="1169"/>
      <c r="TJL49" s="1169"/>
      <c r="TJM49" s="1169"/>
      <c r="TJN49" s="1170"/>
      <c r="TJO49" s="290"/>
      <c r="TJP49" s="288"/>
      <c r="TJQ49" s="341"/>
      <c r="TJR49" s="342"/>
      <c r="TJS49" s="1171"/>
      <c r="TJT49" s="1168"/>
      <c r="TJU49" s="1169"/>
      <c r="TJV49" s="1169"/>
      <c r="TJW49" s="1169"/>
      <c r="TJX49" s="1170"/>
      <c r="TJY49" s="290"/>
      <c r="TJZ49" s="288"/>
      <c r="TKA49" s="341"/>
      <c r="TKB49" s="342"/>
      <c r="TKC49" s="1171"/>
      <c r="TKD49" s="1168"/>
      <c r="TKE49" s="1169"/>
      <c r="TKF49" s="1169"/>
      <c r="TKG49" s="1169"/>
      <c r="TKH49" s="1170"/>
      <c r="TKI49" s="290"/>
      <c r="TKJ49" s="288"/>
      <c r="TKK49" s="341"/>
      <c r="TKL49" s="342"/>
      <c r="TKM49" s="1171"/>
      <c r="TKN49" s="1168"/>
      <c r="TKO49" s="1169"/>
      <c r="TKP49" s="1169"/>
      <c r="TKQ49" s="1169"/>
      <c r="TKR49" s="1170"/>
      <c r="TKS49" s="290"/>
      <c r="TKT49" s="288"/>
      <c r="TKU49" s="341"/>
      <c r="TKV49" s="342"/>
      <c r="TKW49" s="1171"/>
      <c r="TKX49" s="1168"/>
      <c r="TKY49" s="1169"/>
      <c r="TKZ49" s="1169"/>
      <c r="TLA49" s="1169"/>
      <c r="TLB49" s="1170"/>
      <c r="TLC49" s="290"/>
      <c r="TLD49" s="288"/>
      <c r="TLE49" s="341"/>
      <c r="TLF49" s="342"/>
      <c r="TLG49" s="1171"/>
      <c r="TLH49" s="1168"/>
      <c r="TLI49" s="1169"/>
      <c r="TLJ49" s="1169"/>
      <c r="TLK49" s="1169"/>
      <c r="TLL49" s="1170"/>
      <c r="TLM49" s="290"/>
      <c r="TLN49" s="288"/>
      <c r="TLO49" s="341"/>
      <c r="TLP49" s="342"/>
      <c r="TLQ49" s="1171"/>
      <c r="TLR49" s="1168"/>
      <c r="TLS49" s="1169"/>
      <c r="TLT49" s="1169"/>
      <c r="TLU49" s="1169"/>
      <c r="TLV49" s="1170"/>
      <c r="TLW49" s="290"/>
      <c r="TLX49" s="288"/>
      <c r="TLY49" s="341"/>
      <c r="TLZ49" s="342"/>
      <c r="TMA49" s="1171"/>
      <c r="TMB49" s="1168"/>
      <c r="TMC49" s="1169"/>
      <c r="TMD49" s="1169"/>
      <c r="TME49" s="1169"/>
      <c r="TMF49" s="1170"/>
      <c r="TMG49" s="290"/>
      <c r="TMH49" s="288"/>
      <c r="TMI49" s="341"/>
      <c r="TMJ49" s="342"/>
      <c r="TMK49" s="1171"/>
      <c r="TML49" s="1168"/>
      <c r="TMM49" s="1169"/>
      <c r="TMN49" s="1169"/>
      <c r="TMO49" s="1169"/>
      <c r="TMP49" s="1170"/>
      <c r="TMQ49" s="290"/>
      <c r="TMR49" s="288"/>
      <c r="TMS49" s="341"/>
      <c r="TMT49" s="342"/>
      <c r="TMU49" s="1171"/>
      <c r="TMV49" s="1168"/>
      <c r="TMW49" s="1169"/>
      <c r="TMX49" s="1169"/>
      <c r="TMY49" s="1169"/>
      <c r="TMZ49" s="1170"/>
      <c r="TNA49" s="290"/>
      <c r="TNB49" s="288"/>
      <c r="TNC49" s="341"/>
      <c r="TND49" s="342"/>
      <c r="TNE49" s="1171"/>
      <c r="TNF49" s="1168"/>
      <c r="TNG49" s="1169"/>
      <c r="TNH49" s="1169"/>
      <c r="TNI49" s="1169"/>
      <c r="TNJ49" s="1170"/>
      <c r="TNK49" s="290"/>
      <c r="TNL49" s="288"/>
      <c r="TNM49" s="341"/>
      <c r="TNN49" s="342"/>
      <c r="TNO49" s="1171"/>
      <c r="TNP49" s="1168"/>
      <c r="TNQ49" s="1169"/>
      <c r="TNR49" s="1169"/>
      <c r="TNS49" s="1169"/>
      <c r="TNT49" s="1170"/>
      <c r="TNU49" s="290"/>
      <c r="TNV49" s="288"/>
      <c r="TNW49" s="341"/>
      <c r="TNX49" s="342"/>
      <c r="TNY49" s="1171"/>
      <c r="TNZ49" s="1168"/>
      <c r="TOA49" s="1169"/>
      <c r="TOB49" s="1169"/>
      <c r="TOC49" s="1169"/>
      <c r="TOD49" s="1170"/>
      <c r="TOE49" s="290"/>
      <c r="TOF49" s="288"/>
      <c r="TOG49" s="341"/>
      <c r="TOH49" s="342"/>
      <c r="TOI49" s="1171"/>
      <c r="TOJ49" s="1168"/>
      <c r="TOK49" s="1169"/>
      <c r="TOL49" s="1169"/>
      <c r="TOM49" s="1169"/>
      <c r="TON49" s="1170"/>
      <c r="TOO49" s="290"/>
      <c r="TOP49" s="288"/>
      <c r="TOQ49" s="341"/>
      <c r="TOR49" s="342"/>
      <c r="TOS49" s="1171"/>
      <c r="TOT49" s="1168"/>
      <c r="TOU49" s="1169"/>
      <c r="TOV49" s="1169"/>
      <c r="TOW49" s="1169"/>
      <c r="TOX49" s="1170"/>
      <c r="TOY49" s="290"/>
      <c r="TOZ49" s="288"/>
      <c r="TPA49" s="341"/>
      <c r="TPB49" s="342"/>
      <c r="TPC49" s="1171"/>
      <c r="TPD49" s="1168"/>
      <c r="TPE49" s="1169"/>
      <c r="TPF49" s="1169"/>
      <c r="TPG49" s="1169"/>
      <c r="TPH49" s="1170"/>
      <c r="TPI49" s="290"/>
      <c r="TPJ49" s="288"/>
      <c r="TPK49" s="341"/>
      <c r="TPL49" s="342"/>
      <c r="TPM49" s="1171"/>
      <c r="TPN49" s="1168"/>
      <c r="TPO49" s="1169"/>
      <c r="TPP49" s="1169"/>
      <c r="TPQ49" s="1169"/>
      <c r="TPR49" s="1170"/>
      <c r="TPS49" s="290"/>
      <c r="TPT49" s="288"/>
      <c r="TPU49" s="341"/>
      <c r="TPV49" s="342"/>
      <c r="TPW49" s="1171"/>
      <c r="TPX49" s="1168"/>
      <c r="TPY49" s="1169"/>
      <c r="TPZ49" s="1169"/>
      <c r="TQA49" s="1169"/>
      <c r="TQB49" s="1170"/>
      <c r="TQC49" s="290"/>
      <c r="TQD49" s="288"/>
      <c r="TQE49" s="341"/>
      <c r="TQF49" s="342"/>
      <c r="TQG49" s="1171"/>
      <c r="TQH49" s="1168"/>
      <c r="TQI49" s="1169"/>
      <c r="TQJ49" s="1169"/>
      <c r="TQK49" s="1169"/>
      <c r="TQL49" s="1170"/>
      <c r="TQM49" s="290"/>
      <c r="TQN49" s="288"/>
      <c r="TQO49" s="341"/>
      <c r="TQP49" s="342"/>
      <c r="TQQ49" s="1171"/>
      <c r="TQR49" s="1168"/>
      <c r="TQS49" s="1169"/>
      <c r="TQT49" s="1169"/>
      <c r="TQU49" s="1169"/>
      <c r="TQV49" s="1170"/>
      <c r="TQW49" s="290"/>
      <c r="TQX49" s="288"/>
      <c r="TQY49" s="341"/>
      <c r="TQZ49" s="342"/>
      <c r="TRA49" s="1171"/>
      <c r="TRB49" s="1168"/>
      <c r="TRC49" s="1169"/>
      <c r="TRD49" s="1169"/>
      <c r="TRE49" s="1169"/>
      <c r="TRF49" s="1170"/>
      <c r="TRG49" s="290"/>
      <c r="TRH49" s="288"/>
      <c r="TRI49" s="341"/>
      <c r="TRJ49" s="342"/>
      <c r="TRK49" s="1171"/>
      <c r="TRL49" s="1168"/>
      <c r="TRM49" s="1169"/>
      <c r="TRN49" s="1169"/>
      <c r="TRO49" s="1169"/>
      <c r="TRP49" s="1170"/>
      <c r="TRQ49" s="290"/>
      <c r="TRR49" s="288"/>
      <c r="TRS49" s="341"/>
      <c r="TRT49" s="342"/>
      <c r="TRU49" s="1171"/>
      <c r="TRV49" s="1168"/>
      <c r="TRW49" s="1169"/>
      <c r="TRX49" s="1169"/>
      <c r="TRY49" s="1169"/>
      <c r="TRZ49" s="1170"/>
      <c r="TSA49" s="290"/>
      <c r="TSB49" s="288"/>
      <c r="TSC49" s="341"/>
      <c r="TSD49" s="342"/>
      <c r="TSE49" s="1171"/>
      <c r="TSF49" s="1168"/>
      <c r="TSG49" s="1169"/>
      <c r="TSH49" s="1169"/>
      <c r="TSI49" s="1169"/>
      <c r="TSJ49" s="1170"/>
      <c r="TSK49" s="290"/>
      <c r="TSL49" s="288"/>
      <c r="TSM49" s="341"/>
      <c r="TSN49" s="342"/>
      <c r="TSO49" s="1171"/>
      <c r="TSP49" s="1168"/>
      <c r="TSQ49" s="1169"/>
      <c r="TSR49" s="1169"/>
      <c r="TSS49" s="1169"/>
      <c r="TST49" s="1170"/>
      <c r="TSU49" s="290"/>
      <c r="TSV49" s="288"/>
      <c r="TSW49" s="341"/>
      <c r="TSX49" s="342"/>
      <c r="TSY49" s="1171"/>
      <c r="TSZ49" s="1168"/>
      <c r="TTA49" s="1169"/>
      <c r="TTB49" s="1169"/>
      <c r="TTC49" s="1169"/>
      <c r="TTD49" s="1170"/>
      <c r="TTE49" s="290"/>
      <c r="TTF49" s="288"/>
      <c r="TTG49" s="341"/>
      <c r="TTH49" s="342"/>
      <c r="TTI49" s="1171"/>
      <c r="TTJ49" s="1168"/>
      <c r="TTK49" s="1169"/>
      <c r="TTL49" s="1169"/>
      <c r="TTM49" s="1169"/>
      <c r="TTN49" s="1170"/>
      <c r="TTO49" s="290"/>
      <c r="TTP49" s="288"/>
      <c r="TTQ49" s="341"/>
      <c r="TTR49" s="342"/>
      <c r="TTS49" s="1171"/>
      <c r="TTT49" s="1168"/>
      <c r="TTU49" s="1169"/>
      <c r="TTV49" s="1169"/>
      <c r="TTW49" s="1169"/>
      <c r="TTX49" s="1170"/>
      <c r="TTY49" s="290"/>
      <c r="TTZ49" s="288"/>
      <c r="TUA49" s="341"/>
      <c r="TUB49" s="342"/>
      <c r="TUC49" s="1171"/>
      <c r="TUD49" s="1168"/>
      <c r="TUE49" s="1169"/>
      <c r="TUF49" s="1169"/>
      <c r="TUG49" s="1169"/>
      <c r="TUH49" s="1170"/>
      <c r="TUI49" s="290"/>
      <c r="TUJ49" s="288"/>
      <c r="TUK49" s="341"/>
      <c r="TUL49" s="342"/>
      <c r="TUM49" s="1171"/>
      <c r="TUN49" s="1168"/>
      <c r="TUO49" s="1169"/>
      <c r="TUP49" s="1169"/>
      <c r="TUQ49" s="1169"/>
      <c r="TUR49" s="1170"/>
      <c r="TUS49" s="290"/>
      <c r="TUT49" s="288"/>
      <c r="TUU49" s="341"/>
      <c r="TUV49" s="342"/>
      <c r="TUW49" s="1171"/>
      <c r="TUX49" s="1168"/>
      <c r="TUY49" s="1169"/>
      <c r="TUZ49" s="1169"/>
      <c r="TVA49" s="1169"/>
      <c r="TVB49" s="1170"/>
      <c r="TVC49" s="290"/>
      <c r="TVD49" s="288"/>
      <c r="TVE49" s="341"/>
      <c r="TVF49" s="342"/>
      <c r="TVG49" s="1171"/>
      <c r="TVH49" s="1168"/>
      <c r="TVI49" s="1169"/>
      <c r="TVJ49" s="1169"/>
      <c r="TVK49" s="1169"/>
      <c r="TVL49" s="1170"/>
      <c r="TVM49" s="290"/>
      <c r="TVN49" s="288"/>
      <c r="TVO49" s="341"/>
      <c r="TVP49" s="342"/>
      <c r="TVQ49" s="1171"/>
      <c r="TVR49" s="1168"/>
      <c r="TVS49" s="1169"/>
      <c r="TVT49" s="1169"/>
      <c r="TVU49" s="1169"/>
      <c r="TVV49" s="1170"/>
      <c r="TVW49" s="290"/>
      <c r="TVX49" s="288"/>
      <c r="TVY49" s="341"/>
      <c r="TVZ49" s="342"/>
      <c r="TWA49" s="1171"/>
      <c r="TWB49" s="1168"/>
      <c r="TWC49" s="1169"/>
      <c r="TWD49" s="1169"/>
      <c r="TWE49" s="1169"/>
      <c r="TWF49" s="1170"/>
      <c r="TWG49" s="290"/>
      <c r="TWH49" s="288"/>
      <c r="TWI49" s="341"/>
      <c r="TWJ49" s="342"/>
      <c r="TWK49" s="1171"/>
      <c r="TWL49" s="1168"/>
      <c r="TWM49" s="1169"/>
      <c r="TWN49" s="1169"/>
      <c r="TWO49" s="1169"/>
      <c r="TWP49" s="1170"/>
      <c r="TWQ49" s="290"/>
      <c r="TWR49" s="288"/>
      <c r="TWS49" s="341"/>
      <c r="TWT49" s="342"/>
      <c r="TWU49" s="1171"/>
      <c r="TWV49" s="1168"/>
      <c r="TWW49" s="1169"/>
      <c r="TWX49" s="1169"/>
      <c r="TWY49" s="1169"/>
      <c r="TWZ49" s="1170"/>
      <c r="TXA49" s="290"/>
      <c r="TXB49" s="288"/>
      <c r="TXC49" s="341"/>
      <c r="TXD49" s="342"/>
      <c r="TXE49" s="1171"/>
      <c r="TXF49" s="1168"/>
      <c r="TXG49" s="1169"/>
      <c r="TXH49" s="1169"/>
      <c r="TXI49" s="1169"/>
      <c r="TXJ49" s="1170"/>
      <c r="TXK49" s="290"/>
      <c r="TXL49" s="288"/>
      <c r="TXM49" s="341"/>
      <c r="TXN49" s="342"/>
      <c r="TXO49" s="1171"/>
      <c r="TXP49" s="1168"/>
      <c r="TXQ49" s="1169"/>
      <c r="TXR49" s="1169"/>
      <c r="TXS49" s="1169"/>
      <c r="TXT49" s="1170"/>
      <c r="TXU49" s="290"/>
      <c r="TXV49" s="288"/>
      <c r="TXW49" s="341"/>
      <c r="TXX49" s="342"/>
      <c r="TXY49" s="1171"/>
      <c r="TXZ49" s="1168"/>
      <c r="TYA49" s="1169"/>
      <c r="TYB49" s="1169"/>
      <c r="TYC49" s="1169"/>
      <c r="TYD49" s="1170"/>
      <c r="TYE49" s="290"/>
      <c r="TYF49" s="288"/>
      <c r="TYG49" s="341"/>
      <c r="TYH49" s="342"/>
      <c r="TYI49" s="1171"/>
      <c r="TYJ49" s="1168"/>
      <c r="TYK49" s="1169"/>
      <c r="TYL49" s="1169"/>
      <c r="TYM49" s="1169"/>
      <c r="TYN49" s="1170"/>
      <c r="TYO49" s="290"/>
      <c r="TYP49" s="288"/>
      <c r="TYQ49" s="341"/>
      <c r="TYR49" s="342"/>
      <c r="TYS49" s="1171"/>
      <c r="TYT49" s="1168"/>
      <c r="TYU49" s="1169"/>
      <c r="TYV49" s="1169"/>
      <c r="TYW49" s="1169"/>
      <c r="TYX49" s="1170"/>
      <c r="TYY49" s="290"/>
      <c r="TYZ49" s="288"/>
      <c r="TZA49" s="341"/>
      <c r="TZB49" s="342"/>
      <c r="TZC49" s="1171"/>
      <c r="TZD49" s="1168"/>
      <c r="TZE49" s="1169"/>
      <c r="TZF49" s="1169"/>
      <c r="TZG49" s="1169"/>
      <c r="TZH49" s="1170"/>
      <c r="TZI49" s="290"/>
      <c r="TZJ49" s="288"/>
      <c r="TZK49" s="341"/>
      <c r="TZL49" s="342"/>
      <c r="TZM49" s="1171"/>
      <c r="TZN49" s="1168"/>
      <c r="TZO49" s="1169"/>
      <c r="TZP49" s="1169"/>
      <c r="TZQ49" s="1169"/>
      <c r="TZR49" s="1170"/>
      <c r="TZS49" s="290"/>
      <c r="TZT49" s="288"/>
      <c r="TZU49" s="341"/>
      <c r="TZV49" s="342"/>
      <c r="TZW49" s="1171"/>
      <c r="TZX49" s="1168"/>
      <c r="TZY49" s="1169"/>
      <c r="TZZ49" s="1169"/>
      <c r="UAA49" s="1169"/>
      <c r="UAB49" s="1170"/>
      <c r="UAC49" s="290"/>
      <c r="UAD49" s="288"/>
      <c r="UAE49" s="341"/>
      <c r="UAF49" s="342"/>
      <c r="UAG49" s="1171"/>
      <c r="UAH49" s="1168"/>
      <c r="UAI49" s="1169"/>
      <c r="UAJ49" s="1169"/>
      <c r="UAK49" s="1169"/>
      <c r="UAL49" s="1170"/>
      <c r="UAM49" s="290"/>
      <c r="UAN49" s="288"/>
      <c r="UAO49" s="341"/>
      <c r="UAP49" s="342"/>
      <c r="UAQ49" s="1171"/>
      <c r="UAR49" s="1168"/>
      <c r="UAS49" s="1169"/>
      <c r="UAT49" s="1169"/>
      <c r="UAU49" s="1169"/>
      <c r="UAV49" s="1170"/>
      <c r="UAW49" s="290"/>
      <c r="UAX49" s="288"/>
      <c r="UAY49" s="341"/>
      <c r="UAZ49" s="342"/>
      <c r="UBA49" s="1171"/>
      <c r="UBB49" s="1168"/>
      <c r="UBC49" s="1169"/>
      <c r="UBD49" s="1169"/>
      <c r="UBE49" s="1169"/>
      <c r="UBF49" s="1170"/>
      <c r="UBG49" s="290"/>
      <c r="UBH49" s="288"/>
      <c r="UBI49" s="341"/>
      <c r="UBJ49" s="342"/>
      <c r="UBK49" s="1171"/>
      <c r="UBL49" s="1168"/>
      <c r="UBM49" s="1169"/>
      <c r="UBN49" s="1169"/>
      <c r="UBO49" s="1169"/>
      <c r="UBP49" s="1170"/>
      <c r="UBQ49" s="290"/>
      <c r="UBR49" s="288"/>
      <c r="UBS49" s="341"/>
      <c r="UBT49" s="342"/>
      <c r="UBU49" s="1171"/>
      <c r="UBV49" s="1168"/>
      <c r="UBW49" s="1169"/>
      <c r="UBX49" s="1169"/>
      <c r="UBY49" s="1169"/>
      <c r="UBZ49" s="1170"/>
      <c r="UCA49" s="290"/>
      <c r="UCB49" s="288"/>
      <c r="UCC49" s="341"/>
      <c r="UCD49" s="342"/>
      <c r="UCE49" s="1171"/>
      <c r="UCF49" s="1168"/>
      <c r="UCG49" s="1169"/>
      <c r="UCH49" s="1169"/>
      <c r="UCI49" s="1169"/>
      <c r="UCJ49" s="1170"/>
      <c r="UCK49" s="290"/>
      <c r="UCL49" s="288"/>
      <c r="UCM49" s="341"/>
      <c r="UCN49" s="342"/>
      <c r="UCO49" s="1171"/>
      <c r="UCP49" s="1168"/>
      <c r="UCQ49" s="1169"/>
      <c r="UCR49" s="1169"/>
      <c r="UCS49" s="1169"/>
      <c r="UCT49" s="1170"/>
      <c r="UCU49" s="290"/>
      <c r="UCV49" s="288"/>
      <c r="UCW49" s="341"/>
      <c r="UCX49" s="342"/>
      <c r="UCY49" s="1171"/>
      <c r="UCZ49" s="1168"/>
      <c r="UDA49" s="1169"/>
      <c r="UDB49" s="1169"/>
      <c r="UDC49" s="1169"/>
      <c r="UDD49" s="1170"/>
      <c r="UDE49" s="290"/>
      <c r="UDF49" s="288"/>
      <c r="UDG49" s="341"/>
      <c r="UDH49" s="342"/>
      <c r="UDI49" s="1171"/>
      <c r="UDJ49" s="1168"/>
      <c r="UDK49" s="1169"/>
      <c r="UDL49" s="1169"/>
      <c r="UDM49" s="1169"/>
      <c r="UDN49" s="1170"/>
      <c r="UDO49" s="290"/>
      <c r="UDP49" s="288"/>
      <c r="UDQ49" s="341"/>
      <c r="UDR49" s="342"/>
      <c r="UDS49" s="1171"/>
      <c r="UDT49" s="1168"/>
      <c r="UDU49" s="1169"/>
      <c r="UDV49" s="1169"/>
      <c r="UDW49" s="1169"/>
      <c r="UDX49" s="1170"/>
      <c r="UDY49" s="290"/>
      <c r="UDZ49" s="288"/>
      <c r="UEA49" s="341"/>
      <c r="UEB49" s="342"/>
      <c r="UEC49" s="1171"/>
      <c r="UED49" s="1168"/>
      <c r="UEE49" s="1169"/>
      <c r="UEF49" s="1169"/>
      <c r="UEG49" s="1169"/>
      <c r="UEH49" s="1170"/>
      <c r="UEI49" s="290"/>
      <c r="UEJ49" s="288"/>
      <c r="UEK49" s="341"/>
      <c r="UEL49" s="342"/>
      <c r="UEM49" s="1171"/>
      <c r="UEN49" s="1168"/>
      <c r="UEO49" s="1169"/>
      <c r="UEP49" s="1169"/>
      <c r="UEQ49" s="1169"/>
      <c r="UER49" s="1170"/>
      <c r="UES49" s="290"/>
      <c r="UET49" s="288"/>
      <c r="UEU49" s="341"/>
      <c r="UEV49" s="342"/>
      <c r="UEW49" s="1171"/>
      <c r="UEX49" s="1168"/>
      <c r="UEY49" s="1169"/>
      <c r="UEZ49" s="1169"/>
      <c r="UFA49" s="1169"/>
      <c r="UFB49" s="1170"/>
      <c r="UFC49" s="290"/>
      <c r="UFD49" s="288"/>
      <c r="UFE49" s="341"/>
      <c r="UFF49" s="342"/>
      <c r="UFG49" s="1171"/>
      <c r="UFH49" s="1168"/>
      <c r="UFI49" s="1169"/>
      <c r="UFJ49" s="1169"/>
      <c r="UFK49" s="1169"/>
      <c r="UFL49" s="1170"/>
      <c r="UFM49" s="290"/>
      <c r="UFN49" s="288"/>
      <c r="UFO49" s="341"/>
      <c r="UFP49" s="342"/>
      <c r="UFQ49" s="1171"/>
      <c r="UFR49" s="1168"/>
      <c r="UFS49" s="1169"/>
      <c r="UFT49" s="1169"/>
      <c r="UFU49" s="1169"/>
      <c r="UFV49" s="1170"/>
      <c r="UFW49" s="290"/>
      <c r="UFX49" s="288"/>
      <c r="UFY49" s="341"/>
      <c r="UFZ49" s="342"/>
      <c r="UGA49" s="1171"/>
      <c r="UGB49" s="1168"/>
      <c r="UGC49" s="1169"/>
      <c r="UGD49" s="1169"/>
      <c r="UGE49" s="1169"/>
      <c r="UGF49" s="1170"/>
      <c r="UGG49" s="290"/>
      <c r="UGH49" s="288"/>
      <c r="UGI49" s="341"/>
      <c r="UGJ49" s="342"/>
      <c r="UGK49" s="1171"/>
      <c r="UGL49" s="1168"/>
      <c r="UGM49" s="1169"/>
      <c r="UGN49" s="1169"/>
      <c r="UGO49" s="1169"/>
      <c r="UGP49" s="1170"/>
      <c r="UGQ49" s="290"/>
      <c r="UGR49" s="288"/>
      <c r="UGS49" s="341"/>
      <c r="UGT49" s="342"/>
      <c r="UGU49" s="1171"/>
      <c r="UGV49" s="1168"/>
      <c r="UGW49" s="1169"/>
      <c r="UGX49" s="1169"/>
      <c r="UGY49" s="1169"/>
      <c r="UGZ49" s="1170"/>
      <c r="UHA49" s="290"/>
      <c r="UHB49" s="288"/>
      <c r="UHC49" s="341"/>
      <c r="UHD49" s="342"/>
      <c r="UHE49" s="1171"/>
      <c r="UHF49" s="1168"/>
      <c r="UHG49" s="1169"/>
      <c r="UHH49" s="1169"/>
      <c r="UHI49" s="1169"/>
      <c r="UHJ49" s="1170"/>
      <c r="UHK49" s="290"/>
      <c r="UHL49" s="288"/>
      <c r="UHM49" s="341"/>
      <c r="UHN49" s="342"/>
      <c r="UHO49" s="1171"/>
      <c r="UHP49" s="1168"/>
      <c r="UHQ49" s="1169"/>
      <c r="UHR49" s="1169"/>
      <c r="UHS49" s="1169"/>
      <c r="UHT49" s="1170"/>
      <c r="UHU49" s="290"/>
      <c r="UHV49" s="288"/>
      <c r="UHW49" s="341"/>
      <c r="UHX49" s="342"/>
      <c r="UHY49" s="1171"/>
      <c r="UHZ49" s="1168"/>
      <c r="UIA49" s="1169"/>
      <c r="UIB49" s="1169"/>
      <c r="UIC49" s="1169"/>
      <c r="UID49" s="1170"/>
      <c r="UIE49" s="290"/>
      <c r="UIF49" s="288"/>
      <c r="UIG49" s="341"/>
      <c r="UIH49" s="342"/>
      <c r="UII49" s="1171"/>
      <c r="UIJ49" s="1168"/>
      <c r="UIK49" s="1169"/>
      <c r="UIL49" s="1169"/>
      <c r="UIM49" s="1169"/>
      <c r="UIN49" s="1170"/>
      <c r="UIO49" s="290"/>
      <c r="UIP49" s="288"/>
      <c r="UIQ49" s="341"/>
      <c r="UIR49" s="342"/>
      <c r="UIS49" s="1171"/>
      <c r="UIT49" s="1168"/>
      <c r="UIU49" s="1169"/>
      <c r="UIV49" s="1169"/>
      <c r="UIW49" s="1169"/>
      <c r="UIX49" s="1170"/>
      <c r="UIY49" s="290"/>
      <c r="UIZ49" s="288"/>
      <c r="UJA49" s="341"/>
      <c r="UJB49" s="342"/>
      <c r="UJC49" s="1171"/>
      <c r="UJD49" s="1168"/>
      <c r="UJE49" s="1169"/>
      <c r="UJF49" s="1169"/>
      <c r="UJG49" s="1169"/>
      <c r="UJH49" s="1170"/>
      <c r="UJI49" s="290"/>
      <c r="UJJ49" s="288"/>
      <c r="UJK49" s="341"/>
      <c r="UJL49" s="342"/>
      <c r="UJM49" s="1171"/>
      <c r="UJN49" s="1168"/>
      <c r="UJO49" s="1169"/>
      <c r="UJP49" s="1169"/>
      <c r="UJQ49" s="1169"/>
      <c r="UJR49" s="1170"/>
      <c r="UJS49" s="290"/>
      <c r="UJT49" s="288"/>
      <c r="UJU49" s="341"/>
      <c r="UJV49" s="342"/>
      <c r="UJW49" s="1171"/>
      <c r="UJX49" s="1168"/>
      <c r="UJY49" s="1169"/>
      <c r="UJZ49" s="1169"/>
      <c r="UKA49" s="1169"/>
      <c r="UKB49" s="1170"/>
      <c r="UKC49" s="290"/>
      <c r="UKD49" s="288"/>
      <c r="UKE49" s="341"/>
      <c r="UKF49" s="342"/>
      <c r="UKG49" s="1171"/>
      <c r="UKH49" s="1168"/>
      <c r="UKI49" s="1169"/>
      <c r="UKJ49" s="1169"/>
      <c r="UKK49" s="1169"/>
      <c r="UKL49" s="1170"/>
      <c r="UKM49" s="290"/>
      <c r="UKN49" s="288"/>
      <c r="UKO49" s="341"/>
      <c r="UKP49" s="342"/>
      <c r="UKQ49" s="1171"/>
      <c r="UKR49" s="1168"/>
      <c r="UKS49" s="1169"/>
      <c r="UKT49" s="1169"/>
      <c r="UKU49" s="1169"/>
      <c r="UKV49" s="1170"/>
      <c r="UKW49" s="290"/>
      <c r="UKX49" s="288"/>
      <c r="UKY49" s="341"/>
      <c r="UKZ49" s="342"/>
      <c r="ULA49" s="1171"/>
      <c r="ULB49" s="1168"/>
      <c r="ULC49" s="1169"/>
      <c r="ULD49" s="1169"/>
      <c r="ULE49" s="1169"/>
      <c r="ULF49" s="1170"/>
      <c r="ULG49" s="290"/>
      <c r="ULH49" s="288"/>
      <c r="ULI49" s="341"/>
      <c r="ULJ49" s="342"/>
      <c r="ULK49" s="1171"/>
      <c r="ULL49" s="1168"/>
      <c r="ULM49" s="1169"/>
      <c r="ULN49" s="1169"/>
      <c r="ULO49" s="1169"/>
      <c r="ULP49" s="1170"/>
      <c r="ULQ49" s="290"/>
      <c r="ULR49" s="288"/>
      <c r="ULS49" s="341"/>
      <c r="ULT49" s="342"/>
      <c r="ULU49" s="1171"/>
      <c r="ULV49" s="1168"/>
      <c r="ULW49" s="1169"/>
      <c r="ULX49" s="1169"/>
      <c r="ULY49" s="1169"/>
      <c r="ULZ49" s="1170"/>
      <c r="UMA49" s="290"/>
      <c r="UMB49" s="288"/>
      <c r="UMC49" s="341"/>
      <c r="UMD49" s="342"/>
      <c r="UME49" s="1171"/>
      <c r="UMF49" s="1168"/>
      <c r="UMG49" s="1169"/>
      <c r="UMH49" s="1169"/>
      <c r="UMI49" s="1169"/>
      <c r="UMJ49" s="1170"/>
      <c r="UMK49" s="290"/>
      <c r="UML49" s="288"/>
      <c r="UMM49" s="341"/>
      <c r="UMN49" s="342"/>
      <c r="UMO49" s="1171"/>
      <c r="UMP49" s="1168"/>
      <c r="UMQ49" s="1169"/>
      <c r="UMR49" s="1169"/>
      <c r="UMS49" s="1169"/>
      <c r="UMT49" s="1170"/>
      <c r="UMU49" s="290"/>
      <c r="UMV49" s="288"/>
      <c r="UMW49" s="341"/>
      <c r="UMX49" s="342"/>
      <c r="UMY49" s="1171"/>
      <c r="UMZ49" s="1168"/>
      <c r="UNA49" s="1169"/>
      <c r="UNB49" s="1169"/>
      <c r="UNC49" s="1169"/>
      <c r="UND49" s="1170"/>
      <c r="UNE49" s="290"/>
      <c r="UNF49" s="288"/>
      <c r="UNG49" s="341"/>
      <c r="UNH49" s="342"/>
      <c r="UNI49" s="1171"/>
      <c r="UNJ49" s="1168"/>
      <c r="UNK49" s="1169"/>
      <c r="UNL49" s="1169"/>
      <c r="UNM49" s="1169"/>
      <c r="UNN49" s="1170"/>
      <c r="UNO49" s="290"/>
      <c r="UNP49" s="288"/>
      <c r="UNQ49" s="341"/>
      <c r="UNR49" s="342"/>
      <c r="UNS49" s="1171"/>
      <c r="UNT49" s="1168"/>
      <c r="UNU49" s="1169"/>
      <c r="UNV49" s="1169"/>
      <c r="UNW49" s="1169"/>
      <c r="UNX49" s="1170"/>
      <c r="UNY49" s="290"/>
      <c r="UNZ49" s="288"/>
      <c r="UOA49" s="341"/>
      <c r="UOB49" s="342"/>
      <c r="UOC49" s="1171"/>
      <c r="UOD49" s="1168"/>
      <c r="UOE49" s="1169"/>
      <c r="UOF49" s="1169"/>
      <c r="UOG49" s="1169"/>
      <c r="UOH49" s="1170"/>
      <c r="UOI49" s="290"/>
      <c r="UOJ49" s="288"/>
      <c r="UOK49" s="341"/>
      <c r="UOL49" s="342"/>
      <c r="UOM49" s="1171"/>
      <c r="UON49" s="1168"/>
      <c r="UOO49" s="1169"/>
      <c r="UOP49" s="1169"/>
      <c r="UOQ49" s="1169"/>
      <c r="UOR49" s="1170"/>
      <c r="UOS49" s="290"/>
      <c r="UOT49" s="288"/>
      <c r="UOU49" s="341"/>
      <c r="UOV49" s="342"/>
      <c r="UOW49" s="1171"/>
      <c r="UOX49" s="1168"/>
      <c r="UOY49" s="1169"/>
      <c r="UOZ49" s="1169"/>
      <c r="UPA49" s="1169"/>
      <c r="UPB49" s="1170"/>
      <c r="UPC49" s="290"/>
      <c r="UPD49" s="288"/>
      <c r="UPE49" s="341"/>
      <c r="UPF49" s="342"/>
      <c r="UPG49" s="1171"/>
      <c r="UPH49" s="1168"/>
      <c r="UPI49" s="1169"/>
      <c r="UPJ49" s="1169"/>
      <c r="UPK49" s="1169"/>
      <c r="UPL49" s="1170"/>
      <c r="UPM49" s="290"/>
      <c r="UPN49" s="288"/>
      <c r="UPO49" s="341"/>
      <c r="UPP49" s="342"/>
      <c r="UPQ49" s="1171"/>
      <c r="UPR49" s="1168"/>
      <c r="UPS49" s="1169"/>
      <c r="UPT49" s="1169"/>
      <c r="UPU49" s="1169"/>
      <c r="UPV49" s="1170"/>
      <c r="UPW49" s="290"/>
      <c r="UPX49" s="288"/>
      <c r="UPY49" s="341"/>
      <c r="UPZ49" s="342"/>
      <c r="UQA49" s="1171"/>
      <c r="UQB49" s="1168"/>
      <c r="UQC49" s="1169"/>
      <c r="UQD49" s="1169"/>
      <c r="UQE49" s="1169"/>
      <c r="UQF49" s="1170"/>
      <c r="UQG49" s="290"/>
      <c r="UQH49" s="288"/>
      <c r="UQI49" s="341"/>
      <c r="UQJ49" s="342"/>
      <c r="UQK49" s="1171"/>
      <c r="UQL49" s="1168"/>
      <c r="UQM49" s="1169"/>
      <c r="UQN49" s="1169"/>
      <c r="UQO49" s="1169"/>
      <c r="UQP49" s="1170"/>
      <c r="UQQ49" s="290"/>
      <c r="UQR49" s="288"/>
      <c r="UQS49" s="341"/>
      <c r="UQT49" s="342"/>
      <c r="UQU49" s="1171"/>
      <c r="UQV49" s="1168"/>
      <c r="UQW49" s="1169"/>
      <c r="UQX49" s="1169"/>
      <c r="UQY49" s="1169"/>
      <c r="UQZ49" s="1170"/>
      <c r="URA49" s="290"/>
      <c r="URB49" s="288"/>
      <c r="URC49" s="341"/>
      <c r="URD49" s="342"/>
      <c r="URE49" s="1171"/>
      <c r="URF49" s="1168"/>
      <c r="URG49" s="1169"/>
      <c r="URH49" s="1169"/>
      <c r="URI49" s="1169"/>
      <c r="URJ49" s="1170"/>
      <c r="URK49" s="290"/>
      <c r="URL49" s="288"/>
      <c r="URM49" s="341"/>
      <c r="URN49" s="342"/>
      <c r="URO49" s="1171"/>
      <c r="URP49" s="1168"/>
      <c r="URQ49" s="1169"/>
      <c r="URR49" s="1169"/>
      <c r="URS49" s="1169"/>
      <c r="URT49" s="1170"/>
      <c r="URU49" s="290"/>
      <c r="URV49" s="288"/>
      <c r="URW49" s="341"/>
      <c r="URX49" s="342"/>
      <c r="URY49" s="1171"/>
      <c r="URZ49" s="1168"/>
      <c r="USA49" s="1169"/>
      <c r="USB49" s="1169"/>
      <c r="USC49" s="1169"/>
      <c r="USD49" s="1170"/>
      <c r="USE49" s="290"/>
      <c r="USF49" s="288"/>
      <c r="USG49" s="341"/>
      <c r="USH49" s="342"/>
      <c r="USI49" s="1171"/>
      <c r="USJ49" s="1168"/>
      <c r="USK49" s="1169"/>
      <c r="USL49" s="1169"/>
      <c r="USM49" s="1169"/>
      <c r="USN49" s="1170"/>
      <c r="USO49" s="290"/>
      <c r="USP49" s="288"/>
      <c r="USQ49" s="341"/>
      <c r="USR49" s="342"/>
      <c r="USS49" s="1171"/>
      <c r="UST49" s="1168"/>
      <c r="USU49" s="1169"/>
      <c r="USV49" s="1169"/>
      <c r="USW49" s="1169"/>
      <c r="USX49" s="1170"/>
      <c r="USY49" s="290"/>
      <c r="USZ49" s="288"/>
      <c r="UTA49" s="341"/>
      <c r="UTB49" s="342"/>
      <c r="UTC49" s="1171"/>
      <c r="UTD49" s="1168"/>
      <c r="UTE49" s="1169"/>
      <c r="UTF49" s="1169"/>
      <c r="UTG49" s="1169"/>
      <c r="UTH49" s="1170"/>
      <c r="UTI49" s="290"/>
      <c r="UTJ49" s="288"/>
      <c r="UTK49" s="341"/>
      <c r="UTL49" s="342"/>
      <c r="UTM49" s="1171"/>
      <c r="UTN49" s="1168"/>
      <c r="UTO49" s="1169"/>
      <c r="UTP49" s="1169"/>
      <c r="UTQ49" s="1169"/>
      <c r="UTR49" s="1170"/>
      <c r="UTS49" s="290"/>
      <c r="UTT49" s="288"/>
      <c r="UTU49" s="341"/>
      <c r="UTV49" s="342"/>
      <c r="UTW49" s="1171"/>
      <c r="UTX49" s="1168"/>
      <c r="UTY49" s="1169"/>
      <c r="UTZ49" s="1169"/>
      <c r="UUA49" s="1169"/>
      <c r="UUB49" s="1170"/>
      <c r="UUC49" s="290"/>
      <c r="UUD49" s="288"/>
      <c r="UUE49" s="341"/>
      <c r="UUF49" s="342"/>
      <c r="UUG49" s="1171"/>
      <c r="UUH49" s="1168"/>
      <c r="UUI49" s="1169"/>
      <c r="UUJ49" s="1169"/>
      <c r="UUK49" s="1169"/>
      <c r="UUL49" s="1170"/>
      <c r="UUM49" s="290"/>
      <c r="UUN49" s="288"/>
      <c r="UUO49" s="341"/>
      <c r="UUP49" s="342"/>
      <c r="UUQ49" s="1171"/>
      <c r="UUR49" s="1168"/>
      <c r="UUS49" s="1169"/>
      <c r="UUT49" s="1169"/>
      <c r="UUU49" s="1169"/>
      <c r="UUV49" s="1170"/>
      <c r="UUW49" s="290"/>
      <c r="UUX49" s="288"/>
      <c r="UUY49" s="341"/>
      <c r="UUZ49" s="342"/>
      <c r="UVA49" s="1171"/>
      <c r="UVB49" s="1168"/>
      <c r="UVC49" s="1169"/>
      <c r="UVD49" s="1169"/>
      <c r="UVE49" s="1169"/>
      <c r="UVF49" s="1170"/>
      <c r="UVG49" s="290"/>
      <c r="UVH49" s="288"/>
      <c r="UVI49" s="341"/>
      <c r="UVJ49" s="342"/>
      <c r="UVK49" s="1171"/>
      <c r="UVL49" s="1168"/>
      <c r="UVM49" s="1169"/>
      <c r="UVN49" s="1169"/>
      <c r="UVO49" s="1169"/>
      <c r="UVP49" s="1170"/>
      <c r="UVQ49" s="290"/>
      <c r="UVR49" s="288"/>
      <c r="UVS49" s="341"/>
      <c r="UVT49" s="342"/>
      <c r="UVU49" s="1171"/>
      <c r="UVV49" s="1168"/>
      <c r="UVW49" s="1169"/>
      <c r="UVX49" s="1169"/>
      <c r="UVY49" s="1169"/>
      <c r="UVZ49" s="1170"/>
      <c r="UWA49" s="290"/>
      <c r="UWB49" s="288"/>
      <c r="UWC49" s="341"/>
      <c r="UWD49" s="342"/>
      <c r="UWE49" s="1171"/>
      <c r="UWF49" s="1168"/>
      <c r="UWG49" s="1169"/>
      <c r="UWH49" s="1169"/>
      <c r="UWI49" s="1169"/>
      <c r="UWJ49" s="1170"/>
      <c r="UWK49" s="290"/>
      <c r="UWL49" s="288"/>
      <c r="UWM49" s="341"/>
      <c r="UWN49" s="342"/>
      <c r="UWO49" s="1171"/>
      <c r="UWP49" s="1168"/>
      <c r="UWQ49" s="1169"/>
      <c r="UWR49" s="1169"/>
      <c r="UWS49" s="1169"/>
      <c r="UWT49" s="1170"/>
      <c r="UWU49" s="290"/>
      <c r="UWV49" s="288"/>
      <c r="UWW49" s="341"/>
      <c r="UWX49" s="342"/>
      <c r="UWY49" s="1171"/>
      <c r="UWZ49" s="1168"/>
      <c r="UXA49" s="1169"/>
      <c r="UXB49" s="1169"/>
      <c r="UXC49" s="1169"/>
      <c r="UXD49" s="1170"/>
      <c r="UXE49" s="290"/>
      <c r="UXF49" s="288"/>
      <c r="UXG49" s="341"/>
      <c r="UXH49" s="342"/>
      <c r="UXI49" s="1171"/>
      <c r="UXJ49" s="1168"/>
      <c r="UXK49" s="1169"/>
      <c r="UXL49" s="1169"/>
      <c r="UXM49" s="1169"/>
      <c r="UXN49" s="1170"/>
      <c r="UXO49" s="290"/>
      <c r="UXP49" s="288"/>
      <c r="UXQ49" s="341"/>
      <c r="UXR49" s="342"/>
      <c r="UXS49" s="1171"/>
      <c r="UXT49" s="1168"/>
      <c r="UXU49" s="1169"/>
      <c r="UXV49" s="1169"/>
      <c r="UXW49" s="1169"/>
      <c r="UXX49" s="1170"/>
      <c r="UXY49" s="290"/>
      <c r="UXZ49" s="288"/>
      <c r="UYA49" s="341"/>
      <c r="UYB49" s="342"/>
      <c r="UYC49" s="1171"/>
      <c r="UYD49" s="1168"/>
      <c r="UYE49" s="1169"/>
      <c r="UYF49" s="1169"/>
      <c r="UYG49" s="1169"/>
      <c r="UYH49" s="1170"/>
      <c r="UYI49" s="290"/>
      <c r="UYJ49" s="288"/>
      <c r="UYK49" s="341"/>
      <c r="UYL49" s="342"/>
      <c r="UYM49" s="1171"/>
      <c r="UYN49" s="1168"/>
      <c r="UYO49" s="1169"/>
      <c r="UYP49" s="1169"/>
      <c r="UYQ49" s="1169"/>
      <c r="UYR49" s="1170"/>
      <c r="UYS49" s="290"/>
      <c r="UYT49" s="288"/>
      <c r="UYU49" s="341"/>
      <c r="UYV49" s="342"/>
      <c r="UYW49" s="1171"/>
      <c r="UYX49" s="1168"/>
      <c r="UYY49" s="1169"/>
      <c r="UYZ49" s="1169"/>
      <c r="UZA49" s="1169"/>
      <c r="UZB49" s="1170"/>
      <c r="UZC49" s="290"/>
      <c r="UZD49" s="288"/>
      <c r="UZE49" s="341"/>
      <c r="UZF49" s="342"/>
      <c r="UZG49" s="1171"/>
      <c r="UZH49" s="1168"/>
      <c r="UZI49" s="1169"/>
      <c r="UZJ49" s="1169"/>
      <c r="UZK49" s="1169"/>
      <c r="UZL49" s="1170"/>
      <c r="UZM49" s="290"/>
      <c r="UZN49" s="288"/>
      <c r="UZO49" s="341"/>
      <c r="UZP49" s="342"/>
      <c r="UZQ49" s="1171"/>
      <c r="UZR49" s="1168"/>
      <c r="UZS49" s="1169"/>
      <c r="UZT49" s="1169"/>
      <c r="UZU49" s="1169"/>
      <c r="UZV49" s="1170"/>
      <c r="UZW49" s="290"/>
      <c r="UZX49" s="288"/>
      <c r="UZY49" s="341"/>
      <c r="UZZ49" s="342"/>
      <c r="VAA49" s="1171"/>
      <c r="VAB49" s="1168"/>
      <c r="VAC49" s="1169"/>
      <c r="VAD49" s="1169"/>
      <c r="VAE49" s="1169"/>
      <c r="VAF49" s="1170"/>
      <c r="VAG49" s="290"/>
      <c r="VAH49" s="288"/>
      <c r="VAI49" s="341"/>
      <c r="VAJ49" s="342"/>
      <c r="VAK49" s="1171"/>
      <c r="VAL49" s="1168"/>
      <c r="VAM49" s="1169"/>
      <c r="VAN49" s="1169"/>
      <c r="VAO49" s="1169"/>
      <c r="VAP49" s="1170"/>
      <c r="VAQ49" s="290"/>
      <c r="VAR49" s="288"/>
      <c r="VAS49" s="341"/>
      <c r="VAT49" s="342"/>
      <c r="VAU49" s="1171"/>
      <c r="VAV49" s="1168"/>
      <c r="VAW49" s="1169"/>
      <c r="VAX49" s="1169"/>
      <c r="VAY49" s="1169"/>
      <c r="VAZ49" s="1170"/>
      <c r="VBA49" s="290"/>
      <c r="VBB49" s="288"/>
      <c r="VBC49" s="341"/>
      <c r="VBD49" s="342"/>
      <c r="VBE49" s="1171"/>
      <c r="VBF49" s="1168"/>
      <c r="VBG49" s="1169"/>
      <c r="VBH49" s="1169"/>
      <c r="VBI49" s="1169"/>
      <c r="VBJ49" s="1170"/>
      <c r="VBK49" s="290"/>
      <c r="VBL49" s="288"/>
      <c r="VBM49" s="341"/>
      <c r="VBN49" s="342"/>
      <c r="VBO49" s="1171"/>
      <c r="VBP49" s="1168"/>
      <c r="VBQ49" s="1169"/>
      <c r="VBR49" s="1169"/>
      <c r="VBS49" s="1169"/>
      <c r="VBT49" s="1170"/>
      <c r="VBU49" s="290"/>
      <c r="VBV49" s="288"/>
      <c r="VBW49" s="341"/>
      <c r="VBX49" s="342"/>
      <c r="VBY49" s="1171"/>
      <c r="VBZ49" s="1168"/>
      <c r="VCA49" s="1169"/>
      <c r="VCB49" s="1169"/>
      <c r="VCC49" s="1169"/>
      <c r="VCD49" s="1170"/>
      <c r="VCE49" s="290"/>
      <c r="VCF49" s="288"/>
      <c r="VCG49" s="341"/>
      <c r="VCH49" s="342"/>
      <c r="VCI49" s="1171"/>
      <c r="VCJ49" s="1168"/>
      <c r="VCK49" s="1169"/>
      <c r="VCL49" s="1169"/>
      <c r="VCM49" s="1169"/>
      <c r="VCN49" s="1170"/>
      <c r="VCO49" s="290"/>
      <c r="VCP49" s="288"/>
      <c r="VCQ49" s="341"/>
      <c r="VCR49" s="342"/>
      <c r="VCS49" s="1171"/>
      <c r="VCT49" s="1168"/>
      <c r="VCU49" s="1169"/>
      <c r="VCV49" s="1169"/>
      <c r="VCW49" s="1169"/>
      <c r="VCX49" s="1170"/>
      <c r="VCY49" s="290"/>
      <c r="VCZ49" s="288"/>
      <c r="VDA49" s="341"/>
      <c r="VDB49" s="342"/>
      <c r="VDC49" s="1171"/>
      <c r="VDD49" s="1168"/>
      <c r="VDE49" s="1169"/>
      <c r="VDF49" s="1169"/>
      <c r="VDG49" s="1169"/>
      <c r="VDH49" s="1170"/>
      <c r="VDI49" s="290"/>
      <c r="VDJ49" s="288"/>
      <c r="VDK49" s="341"/>
      <c r="VDL49" s="342"/>
      <c r="VDM49" s="1171"/>
      <c r="VDN49" s="1168"/>
      <c r="VDO49" s="1169"/>
      <c r="VDP49" s="1169"/>
      <c r="VDQ49" s="1169"/>
      <c r="VDR49" s="1170"/>
      <c r="VDS49" s="290"/>
      <c r="VDT49" s="288"/>
      <c r="VDU49" s="341"/>
      <c r="VDV49" s="342"/>
      <c r="VDW49" s="1171"/>
      <c r="VDX49" s="1168"/>
      <c r="VDY49" s="1169"/>
      <c r="VDZ49" s="1169"/>
      <c r="VEA49" s="1169"/>
      <c r="VEB49" s="1170"/>
      <c r="VEC49" s="290"/>
      <c r="VED49" s="288"/>
      <c r="VEE49" s="341"/>
      <c r="VEF49" s="342"/>
      <c r="VEG49" s="1171"/>
      <c r="VEH49" s="1168"/>
      <c r="VEI49" s="1169"/>
      <c r="VEJ49" s="1169"/>
      <c r="VEK49" s="1169"/>
      <c r="VEL49" s="1170"/>
      <c r="VEM49" s="290"/>
      <c r="VEN49" s="288"/>
      <c r="VEO49" s="341"/>
      <c r="VEP49" s="342"/>
      <c r="VEQ49" s="1171"/>
      <c r="VER49" s="1168"/>
      <c r="VES49" s="1169"/>
      <c r="VET49" s="1169"/>
      <c r="VEU49" s="1169"/>
      <c r="VEV49" s="1170"/>
      <c r="VEW49" s="290"/>
      <c r="VEX49" s="288"/>
      <c r="VEY49" s="341"/>
      <c r="VEZ49" s="342"/>
      <c r="VFA49" s="1171"/>
      <c r="VFB49" s="1168"/>
      <c r="VFC49" s="1169"/>
      <c r="VFD49" s="1169"/>
      <c r="VFE49" s="1169"/>
      <c r="VFF49" s="1170"/>
      <c r="VFG49" s="290"/>
      <c r="VFH49" s="288"/>
      <c r="VFI49" s="341"/>
      <c r="VFJ49" s="342"/>
      <c r="VFK49" s="1171"/>
      <c r="VFL49" s="1168"/>
      <c r="VFM49" s="1169"/>
      <c r="VFN49" s="1169"/>
      <c r="VFO49" s="1169"/>
      <c r="VFP49" s="1170"/>
      <c r="VFQ49" s="290"/>
      <c r="VFR49" s="288"/>
      <c r="VFS49" s="341"/>
      <c r="VFT49" s="342"/>
      <c r="VFU49" s="1171"/>
      <c r="VFV49" s="1168"/>
      <c r="VFW49" s="1169"/>
      <c r="VFX49" s="1169"/>
      <c r="VFY49" s="1169"/>
      <c r="VFZ49" s="1170"/>
      <c r="VGA49" s="290"/>
      <c r="VGB49" s="288"/>
      <c r="VGC49" s="341"/>
      <c r="VGD49" s="342"/>
      <c r="VGE49" s="1171"/>
      <c r="VGF49" s="1168"/>
      <c r="VGG49" s="1169"/>
      <c r="VGH49" s="1169"/>
      <c r="VGI49" s="1169"/>
      <c r="VGJ49" s="1170"/>
      <c r="VGK49" s="290"/>
      <c r="VGL49" s="288"/>
      <c r="VGM49" s="341"/>
      <c r="VGN49" s="342"/>
      <c r="VGO49" s="1171"/>
      <c r="VGP49" s="1168"/>
      <c r="VGQ49" s="1169"/>
      <c r="VGR49" s="1169"/>
      <c r="VGS49" s="1169"/>
      <c r="VGT49" s="1170"/>
      <c r="VGU49" s="290"/>
      <c r="VGV49" s="288"/>
      <c r="VGW49" s="341"/>
      <c r="VGX49" s="342"/>
      <c r="VGY49" s="1171"/>
      <c r="VGZ49" s="1168"/>
      <c r="VHA49" s="1169"/>
      <c r="VHB49" s="1169"/>
      <c r="VHC49" s="1169"/>
      <c r="VHD49" s="1170"/>
      <c r="VHE49" s="290"/>
      <c r="VHF49" s="288"/>
      <c r="VHG49" s="341"/>
      <c r="VHH49" s="342"/>
      <c r="VHI49" s="1171"/>
      <c r="VHJ49" s="1168"/>
      <c r="VHK49" s="1169"/>
      <c r="VHL49" s="1169"/>
      <c r="VHM49" s="1169"/>
      <c r="VHN49" s="1170"/>
      <c r="VHO49" s="290"/>
      <c r="VHP49" s="288"/>
      <c r="VHQ49" s="341"/>
      <c r="VHR49" s="342"/>
      <c r="VHS49" s="1171"/>
      <c r="VHT49" s="1168"/>
      <c r="VHU49" s="1169"/>
      <c r="VHV49" s="1169"/>
      <c r="VHW49" s="1169"/>
      <c r="VHX49" s="1170"/>
      <c r="VHY49" s="290"/>
      <c r="VHZ49" s="288"/>
      <c r="VIA49" s="341"/>
      <c r="VIB49" s="342"/>
      <c r="VIC49" s="1171"/>
      <c r="VID49" s="1168"/>
      <c r="VIE49" s="1169"/>
      <c r="VIF49" s="1169"/>
      <c r="VIG49" s="1169"/>
      <c r="VIH49" s="1170"/>
      <c r="VII49" s="290"/>
      <c r="VIJ49" s="288"/>
      <c r="VIK49" s="341"/>
      <c r="VIL49" s="342"/>
      <c r="VIM49" s="1171"/>
      <c r="VIN49" s="1168"/>
      <c r="VIO49" s="1169"/>
      <c r="VIP49" s="1169"/>
      <c r="VIQ49" s="1169"/>
      <c r="VIR49" s="1170"/>
      <c r="VIS49" s="290"/>
      <c r="VIT49" s="288"/>
      <c r="VIU49" s="341"/>
      <c r="VIV49" s="342"/>
      <c r="VIW49" s="1171"/>
      <c r="VIX49" s="1168"/>
      <c r="VIY49" s="1169"/>
      <c r="VIZ49" s="1169"/>
      <c r="VJA49" s="1169"/>
      <c r="VJB49" s="1170"/>
      <c r="VJC49" s="290"/>
      <c r="VJD49" s="288"/>
      <c r="VJE49" s="341"/>
      <c r="VJF49" s="342"/>
      <c r="VJG49" s="1171"/>
      <c r="VJH49" s="1168"/>
      <c r="VJI49" s="1169"/>
      <c r="VJJ49" s="1169"/>
      <c r="VJK49" s="1169"/>
      <c r="VJL49" s="1170"/>
      <c r="VJM49" s="290"/>
      <c r="VJN49" s="288"/>
      <c r="VJO49" s="341"/>
      <c r="VJP49" s="342"/>
      <c r="VJQ49" s="1171"/>
      <c r="VJR49" s="1168"/>
      <c r="VJS49" s="1169"/>
      <c r="VJT49" s="1169"/>
      <c r="VJU49" s="1169"/>
      <c r="VJV49" s="1170"/>
      <c r="VJW49" s="290"/>
      <c r="VJX49" s="288"/>
      <c r="VJY49" s="341"/>
      <c r="VJZ49" s="342"/>
      <c r="VKA49" s="1171"/>
      <c r="VKB49" s="1168"/>
      <c r="VKC49" s="1169"/>
      <c r="VKD49" s="1169"/>
      <c r="VKE49" s="1169"/>
      <c r="VKF49" s="1170"/>
      <c r="VKG49" s="290"/>
      <c r="VKH49" s="288"/>
      <c r="VKI49" s="341"/>
      <c r="VKJ49" s="342"/>
      <c r="VKK49" s="1171"/>
      <c r="VKL49" s="1168"/>
      <c r="VKM49" s="1169"/>
      <c r="VKN49" s="1169"/>
      <c r="VKO49" s="1169"/>
      <c r="VKP49" s="1170"/>
      <c r="VKQ49" s="290"/>
      <c r="VKR49" s="288"/>
      <c r="VKS49" s="341"/>
      <c r="VKT49" s="342"/>
      <c r="VKU49" s="1171"/>
      <c r="VKV49" s="1168"/>
      <c r="VKW49" s="1169"/>
      <c r="VKX49" s="1169"/>
      <c r="VKY49" s="1169"/>
      <c r="VKZ49" s="1170"/>
      <c r="VLA49" s="290"/>
      <c r="VLB49" s="288"/>
      <c r="VLC49" s="341"/>
      <c r="VLD49" s="342"/>
      <c r="VLE49" s="1171"/>
      <c r="VLF49" s="1168"/>
      <c r="VLG49" s="1169"/>
      <c r="VLH49" s="1169"/>
      <c r="VLI49" s="1169"/>
      <c r="VLJ49" s="1170"/>
      <c r="VLK49" s="290"/>
      <c r="VLL49" s="288"/>
      <c r="VLM49" s="341"/>
      <c r="VLN49" s="342"/>
      <c r="VLO49" s="1171"/>
      <c r="VLP49" s="1168"/>
      <c r="VLQ49" s="1169"/>
      <c r="VLR49" s="1169"/>
      <c r="VLS49" s="1169"/>
      <c r="VLT49" s="1170"/>
      <c r="VLU49" s="290"/>
      <c r="VLV49" s="288"/>
      <c r="VLW49" s="341"/>
      <c r="VLX49" s="342"/>
      <c r="VLY49" s="1171"/>
      <c r="VLZ49" s="1168"/>
      <c r="VMA49" s="1169"/>
      <c r="VMB49" s="1169"/>
      <c r="VMC49" s="1169"/>
      <c r="VMD49" s="1170"/>
      <c r="VME49" s="290"/>
      <c r="VMF49" s="288"/>
      <c r="VMG49" s="341"/>
      <c r="VMH49" s="342"/>
      <c r="VMI49" s="1171"/>
      <c r="VMJ49" s="1168"/>
      <c r="VMK49" s="1169"/>
      <c r="VML49" s="1169"/>
      <c r="VMM49" s="1169"/>
      <c r="VMN49" s="1170"/>
      <c r="VMO49" s="290"/>
      <c r="VMP49" s="288"/>
      <c r="VMQ49" s="341"/>
      <c r="VMR49" s="342"/>
      <c r="VMS49" s="1171"/>
      <c r="VMT49" s="1168"/>
      <c r="VMU49" s="1169"/>
      <c r="VMV49" s="1169"/>
      <c r="VMW49" s="1169"/>
      <c r="VMX49" s="1170"/>
      <c r="VMY49" s="290"/>
      <c r="VMZ49" s="288"/>
      <c r="VNA49" s="341"/>
      <c r="VNB49" s="342"/>
      <c r="VNC49" s="1171"/>
      <c r="VND49" s="1168"/>
      <c r="VNE49" s="1169"/>
      <c r="VNF49" s="1169"/>
      <c r="VNG49" s="1169"/>
      <c r="VNH49" s="1170"/>
      <c r="VNI49" s="290"/>
      <c r="VNJ49" s="288"/>
      <c r="VNK49" s="341"/>
      <c r="VNL49" s="342"/>
      <c r="VNM49" s="1171"/>
      <c r="VNN49" s="1168"/>
      <c r="VNO49" s="1169"/>
      <c r="VNP49" s="1169"/>
      <c r="VNQ49" s="1169"/>
      <c r="VNR49" s="1170"/>
      <c r="VNS49" s="290"/>
      <c r="VNT49" s="288"/>
      <c r="VNU49" s="341"/>
      <c r="VNV49" s="342"/>
      <c r="VNW49" s="1171"/>
      <c r="VNX49" s="1168"/>
      <c r="VNY49" s="1169"/>
      <c r="VNZ49" s="1169"/>
      <c r="VOA49" s="1169"/>
      <c r="VOB49" s="1170"/>
      <c r="VOC49" s="290"/>
      <c r="VOD49" s="288"/>
      <c r="VOE49" s="341"/>
      <c r="VOF49" s="342"/>
      <c r="VOG49" s="1171"/>
      <c r="VOH49" s="1168"/>
      <c r="VOI49" s="1169"/>
      <c r="VOJ49" s="1169"/>
      <c r="VOK49" s="1169"/>
      <c r="VOL49" s="1170"/>
      <c r="VOM49" s="290"/>
      <c r="VON49" s="288"/>
      <c r="VOO49" s="341"/>
      <c r="VOP49" s="342"/>
      <c r="VOQ49" s="1171"/>
      <c r="VOR49" s="1168"/>
      <c r="VOS49" s="1169"/>
      <c r="VOT49" s="1169"/>
      <c r="VOU49" s="1169"/>
      <c r="VOV49" s="1170"/>
      <c r="VOW49" s="290"/>
      <c r="VOX49" s="288"/>
      <c r="VOY49" s="341"/>
      <c r="VOZ49" s="342"/>
      <c r="VPA49" s="1171"/>
      <c r="VPB49" s="1168"/>
      <c r="VPC49" s="1169"/>
      <c r="VPD49" s="1169"/>
      <c r="VPE49" s="1169"/>
      <c r="VPF49" s="1170"/>
      <c r="VPG49" s="290"/>
      <c r="VPH49" s="288"/>
      <c r="VPI49" s="341"/>
      <c r="VPJ49" s="342"/>
      <c r="VPK49" s="1171"/>
      <c r="VPL49" s="1168"/>
      <c r="VPM49" s="1169"/>
      <c r="VPN49" s="1169"/>
      <c r="VPO49" s="1169"/>
      <c r="VPP49" s="1170"/>
      <c r="VPQ49" s="290"/>
      <c r="VPR49" s="288"/>
      <c r="VPS49" s="341"/>
      <c r="VPT49" s="342"/>
      <c r="VPU49" s="1171"/>
      <c r="VPV49" s="1168"/>
      <c r="VPW49" s="1169"/>
      <c r="VPX49" s="1169"/>
      <c r="VPY49" s="1169"/>
      <c r="VPZ49" s="1170"/>
      <c r="VQA49" s="290"/>
      <c r="VQB49" s="288"/>
      <c r="VQC49" s="341"/>
      <c r="VQD49" s="342"/>
      <c r="VQE49" s="1171"/>
      <c r="VQF49" s="1168"/>
      <c r="VQG49" s="1169"/>
      <c r="VQH49" s="1169"/>
      <c r="VQI49" s="1169"/>
      <c r="VQJ49" s="1170"/>
      <c r="VQK49" s="290"/>
      <c r="VQL49" s="288"/>
      <c r="VQM49" s="341"/>
      <c r="VQN49" s="342"/>
      <c r="VQO49" s="1171"/>
      <c r="VQP49" s="1168"/>
      <c r="VQQ49" s="1169"/>
      <c r="VQR49" s="1169"/>
      <c r="VQS49" s="1169"/>
      <c r="VQT49" s="1170"/>
      <c r="VQU49" s="290"/>
      <c r="VQV49" s="288"/>
      <c r="VQW49" s="341"/>
      <c r="VQX49" s="342"/>
      <c r="VQY49" s="1171"/>
      <c r="VQZ49" s="1168"/>
      <c r="VRA49" s="1169"/>
      <c r="VRB49" s="1169"/>
      <c r="VRC49" s="1169"/>
      <c r="VRD49" s="1170"/>
      <c r="VRE49" s="290"/>
      <c r="VRF49" s="288"/>
      <c r="VRG49" s="341"/>
      <c r="VRH49" s="342"/>
      <c r="VRI49" s="1171"/>
      <c r="VRJ49" s="1168"/>
      <c r="VRK49" s="1169"/>
      <c r="VRL49" s="1169"/>
      <c r="VRM49" s="1169"/>
      <c r="VRN49" s="1170"/>
      <c r="VRO49" s="290"/>
      <c r="VRP49" s="288"/>
      <c r="VRQ49" s="341"/>
      <c r="VRR49" s="342"/>
      <c r="VRS49" s="1171"/>
      <c r="VRT49" s="1168"/>
      <c r="VRU49" s="1169"/>
      <c r="VRV49" s="1169"/>
      <c r="VRW49" s="1169"/>
      <c r="VRX49" s="1170"/>
      <c r="VRY49" s="290"/>
      <c r="VRZ49" s="288"/>
      <c r="VSA49" s="341"/>
      <c r="VSB49" s="342"/>
      <c r="VSC49" s="1171"/>
      <c r="VSD49" s="1168"/>
      <c r="VSE49" s="1169"/>
      <c r="VSF49" s="1169"/>
      <c r="VSG49" s="1169"/>
      <c r="VSH49" s="1170"/>
      <c r="VSI49" s="290"/>
      <c r="VSJ49" s="288"/>
      <c r="VSK49" s="341"/>
      <c r="VSL49" s="342"/>
      <c r="VSM49" s="1171"/>
      <c r="VSN49" s="1168"/>
      <c r="VSO49" s="1169"/>
      <c r="VSP49" s="1169"/>
      <c r="VSQ49" s="1169"/>
      <c r="VSR49" s="1170"/>
      <c r="VSS49" s="290"/>
      <c r="VST49" s="288"/>
      <c r="VSU49" s="341"/>
      <c r="VSV49" s="342"/>
      <c r="VSW49" s="1171"/>
      <c r="VSX49" s="1168"/>
      <c r="VSY49" s="1169"/>
      <c r="VSZ49" s="1169"/>
      <c r="VTA49" s="1169"/>
      <c r="VTB49" s="1170"/>
      <c r="VTC49" s="290"/>
      <c r="VTD49" s="288"/>
      <c r="VTE49" s="341"/>
      <c r="VTF49" s="342"/>
      <c r="VTG49" s="1171"/>
      <c r="VTH49" s="1168"/>
      <c r="VTI49" s="1169"/>
      <c r="VTJ49" s="1169"/>
      <c r="VTK49" s="1169"/>
      <c r="VTL49" s="1170"/>
      <c r="VTM49" s="290"/>
      <c r="VTN49" s="288"/>
      <c r="VTO49" s="341"/>
      <c r="VTP49" s="342"/>
      <c r="VTQ49" s="1171"/>
      <c r="VTR49" s="1168"/>
      <c r="VTS49" s="1169"/>
      <c r="VTT49" s="1169"/>
      <c r="VTU49" s="1169"/>
      <c r="VTV49" s="1170"/>
      <c r="VTW49" s="290"/>
      <c r="VTX49" s="288"/>
      <c r="VTY49" s="341"/>
      <c r="VTZ49" s="342"/>
      <c r="VUA49" s="1171"/>
      <c r="VUB49" s="1168"/>
      <c r="VUC49" s="1169"/>
      <c r="VUD49" s="1169"/>
      <c r="VUE49" s="1169"/>
      <c r="VUF49" s="1170"/>
      <c r="VUG49" s="290"/>
      <c r="VUH49" s="288"/>
      <c r="VUI49" s="341"/>
      <c r="VUJ49" s="342"/>
      <c r="VUK49" s="1171"/>
      <c r="VUL49" s="1168"/>
      <c r="VUM49" s="1169"/>
      <c r="VUN49" s="1169"/>
      <c r="VUO49" s="1169"/>
      <c r="VUP49" s="1170"/>
      <c r="VUQ49" s="290"/>
      <c r="VUR49" s="288"/>
      <c r="VUS49" s="341"/>
      <c r="VUT49" s="342"/>
      <c r="VUU49" s="1171"/>
      <c r="VUV49" s="1168"/>
      <c r="VUW49" s="1169"/>
      <c r="VUX49" s="1169"/>
      <c r="VUY49" s="1169"/>
      <c r="VUZ49" s="1170"/>
      <c r="VVA49" s="290"/>
      <c r="VVB49" s="288"/>
      <c r="VVC49" s="341"/>
      <c r="VVD49" s="342"/>
      <c r="VVE49" s="1171"/>
      <c r="VVF49" s="1168"/>
      <c r="VVG49" s="1169"/>
      <c r="VVH49" s="1169"/>
      <c r="VVI49" s="1169"/>
      <c r="VVJ49" s="1170"/>
      <c r="VVK49" s="290"/>
      <c r="VVL49" s="288"/>
      <c r="VVM49" s="341"/>
      <c r="VVN49" s="342"/>
      <c r="VVO49" s="1171"/>
      <c r="VVP49" s="1168"/>
      <c r="VVQ49" s="1169"/>
      <c r="VVR49" s="1169"/>
      <c r="VVS49" s="1169"/>
      <c r="VVT49" s="1170"/>
      <c r="VVU49" s="290"/>
      <c r="VVV49" s="288"/>
      <c r="VVW49" s="341"/>
      <c r="VVX49" s="342"/>
      <c r="VVY49" s="1171"/>
      <c r="VVZ49" s="1168"/>
      <c r="VWA49" s="1169"/>
      <c r="VWB49" s="1169"/>
      <c r="VWC49" s="1169"/>
      <c r="VWD49" s="1170"/>
      <c r="VWE49" s="290"/>
      <c r="VWF49" s="288"/>
      <c r="VWG49" s="341"/>
      <c r="VWH49" s="342"/>
      <c r="VWI49" s="1171"/>
      <c r="VWJ49" s="1168"/>
      <c r="VWK49" s="1169"/>
      <c r="VWL49" s="1169"/>
      <c r="VWM49" s="1169"/>
      <c r="VWN49" s="1170"/>
      <c r="VWO49" s="290"/>
      <c r="VWP49" s="288"/>
      <c r="VWQ49" s="341"/>
      <c r="VWR49" s="342"/>
      <c r="VWS49" s="1171"/>
      <c r="VWT49" s="1168"/>
      <c r="VWU49" s="1169"/>
      <c r="VWV49" s="1169"/>
      <c r="VWW49" s="1169"/>
      <c r="VWX49" s="1170"/>
      <c r="VWY49" s="290"/>
      <c r="VWZ49" s="288"/>
      <c r="VXA49" s="341"/>
      <c r="VXB49" s="342"/>
      <c r="VXC49" s="1171"/>
      <c r="VXD49" s="1168"/>
      <c r="VXE49" s="1169"/>
      <c r="VXF49" s="1169"/>
      <c r="VXG49" s="1169"/>
      <c r="VXH49" s="1170"/>
      <c r="VXI49" s="290"/>
      <c r="VXJ49" s="288"/>
      <c r="VXK49" s="341"/>
      <c r="VXL49" s="342"/>
      <c r="VXM49" s="1171"/>
      <c r="VXN49" s="1168"/>
      <c r="VXO49" s="1169"/>
      <c r="VXP49" s="1169"/>
      <c r="VXQ49" s="1169"/>
      <c r="VXR49" s="1170"/>
      <c r="VXS49" s="290"/>
      <c r="VXT49" s="288"/>
      <c r="VXU49" s="341"/>
      <c r="VXV49" s="342"/>
      <c r="VXW49" s="1171"/>
      <c r="VXX49" s="1168"/>
      <c r="VXY49" s="1169"/>
      <c r="VXZ49" s="1169"/>
      <c r="VYA49" s="1169"/>
      <c r="VYB49" s="1170"/>
      <c r="VYC49" s="290"/>
      <c r="VYD49" s="288"/>
      <c r="VYE49" s="341"/>
      <c r="VYF49" s="342"/>
      <c r="VYG49" s="1171"/>
      <c r="VYH49" s="1168"/>
      <c r="VYI49" s="1169"/>
      <c r="VYJ49" s="1169"/>
      <c r="VYK49" s="1169"/>
      <c r="VYL49" s="1170"/>
      <c r="VYM49" s="290"/>
      <c r="VYN49" s="288"/>
      <c r="VYO49" s="341"/>
      <c r="VYP49" s="342"/>
      <c r="VYQ49" s="1171"/>
      <c r="VYR49" s="1168"/>
      <c r="VYS49" s="1169"/>
      <c r="VYT49" s="1169"/>
      <c r="VYU49" s="1169"/>
      <c r="VYV49" s="1170"/>
      <c r="VYW49" s="290"/>
      <c r="VYX49" s="288"/>
      <c r="VYY49" s="341"/>
      <c r="VYZ49" s="342"/>
      <c r="VZA49" s="1171"/>
      <c r="VZB49" s="1168"/>
      <c r="VZC49" s="1169"/>
      <c r="VZD49" s="1169"/>
      <c r="VZE49" s="1169"/>
      <c r="VZF49" s="1170"/>
      <c r="VZG49" s="290"/>
      <c r="VZH49" s="288"/>
      <c r="VZI49" s="341"/>
      <c r="VZJ49" s="342"/>
      <c r="VZK49" s="1171"/>
      <c r="VZL49" s="1168"/>
      <c r="VZM49" s="1169"/>
      <c r="VZN49" s="1169"/>
      <c r="VZO49" s="1169"/>
      <c r="VZP49" s="1170"/>
      <c r="VZQ49" s="290"/>
      <c r="VZR49" s="288"/>
      <c r="VZS49" s="341"/>
      <c r="VZT49" s="342"/>
      <c r="VZU49" s="1171"/>
      <c r="VZV49" s="1168"/>
      <c r="VZW49" s="1169"/>
      <c r="VZX49" s="1169"/>
      <c r="VZY49" s="1169"/>
      <c r="VZZ49" s="1170"/>
      <c r="WAA49" s="290"/>
      <c r="WAB49" s="288"/>
      <c r="WAC49" s="341"/>
      <c r="WAD49" s="342"/>
      <c r="WAE49" s="1171"/>
      <c r="WAF49" s="1168"/>
      <c r="WAG49" s="1169"/>
      <c r="WAH49" s="1169"/>
      <c r="WAI49" s="1169"/>
      <c r="WAJ49" s="1170"/>
      <c r="WAK49" s="290"/>
      <c r="WAL49" s="288"/>
      <c r="WAM49" s="341"/>
      <c r="WAN49" s="342"/>
      <c r="WAO49" s="1171"/>
      <c r="WAP49" s="1168"/>
      <c r="WAQ49" s="1169"/>
      <c r="WAR49" s="1169"/>
      <c r="WAS49" s="1169"/>
      <c r="WAT49" s="1170"/>
      <c r="WAU49" s="290"/>
      <c r="WAV49" s="288"/>
      <c r="WAW49" s="341"/>
      <c r="WAX49" s="342"/>
      <c r="WAY49" s="1171"/>
      <c r="WAZ49" s="1168"/>
      <c r="WBA49" s="1169"/>
      <c r="WBB49" s="1169"/>
      <c r="WBC49" s="1169"/>
      <c r="WBD49" s="1170"/>
      <c r="WBE49" s="290"/>
      <c r="WBF49" s="288"/>
      <c r="WBG49" s="341"/>
      <c r="WBH49" s="342"/>
      <c r="WBI49" s="1171"/>
      <c r="WBJ49" s="1168"/>
      <c r="WBK49" s="1169"/>
      <c r="WBL49" s="1169"/>
      <c r="WBM49" s="1169"/>
      <c r="WBN49" s="1170"/>
      <c r="WBO49" s="290"/>
      <c r="WBP49" s="288"/>
      <c r="WBQ49" s="341"/>
      <c r="WBR49" s="342"/>
      <c r="WBS49" s="1171"/>
      <c r="WBT49" s="1168"/>
      <c r="WBU49" s="1169"/>
      <c r="WBV49" s="1169"/>
      <c r="WBW49" s="1169"/>
      <c r="WBX49" s="1170"/>
      <c r="WBY49" s="290"/>
      <c r="WBZ49" s="288"/>
      <c r="WCA49" s="341"/>
      <c r="WCB49" s="342"/>
      <c r="WCC49" s="1171"/>
      <c r="WCD49" s="1168"/>
      <c r="WCE49" s="1169"/>
      <c r="WCF49" s="1169"/>
      <c r="WCG49" s="1169"/>
      <c r="WCH49" s="1170"/>
      <c r="WCI49" s="290"/>
      <c r="WCJ49" s="288"/>
      <c r="WCK49" s="341"/>
      <c r="WCL49" s="342"/>
      <c r="WCM49" s="1171"/>
      <c r="WCN49" s="1168"/>
      <c r="WCO49" s="1169"/>
      <c r="WCP49" s="1169"/>
      <c r="WCQ49" s="1169"/>
      <c r="WCR49" s="1170"/>
      <c r="WCS49" s="290"/>
      <c r="WCT49" s="288"/>
      <c r="WCU49" s="341"/>
      <c r="WCV49" s="342"/>
      <c r="WCW49" s="1171"/>
      <c r="WCX49" s="1168"/>
      <c r="WCY49" s="1169"/>
      <c r="WCZ49" s="1169"/>
      <c r="WDA49" s="1169"/>
      <c r="WDB49" s="1170"/>
      <c r="WDC49" s="290"/>
      <c r="WDD49" s="288"/>
      <c r="WDE49" s="341"/>
      <c r="WDF49" s="342"/>
      <c r="WDG49" s="1171"/>
      <c r="WDH49" s="1168"/>
      <c r="WDI49" s="1169"/>
      <c r="WDJ49" s="1169"/>
      <c r="WDK49" s="1169"/>
      <c r="WDL49" s="1170"/>
      <c r="WDM49" s="290"/>
      <c r="WDN49" s="288"/>
      <c r="WDO49" s="341"/>
      <c r="WDP49" s="342"/>
      <c r="WDQ49" s="1171"/>
      <c r="WDR49" s="1168"/>
      <c r="WDS49" s="1169"/>
      <c r="WDT49" s="1169"/>
      <c r="WDU49" s="1169"/>
      <c r="WDV49" s="1170"/>
      <c r="WDW49" s="290"/>
      <c r="WDX49" s="288"/>
      <c r="WDY49" s="341"/>
      <c r="WDZ49" s="342"/>
      <c r="WEA49" s="1171"/>
      <c r="WEB49" s="1168"/>
      <c r="WEC49" s="1169"/>
      <c r="WED49" s="1169"/>
      <c r="WEE49" s="1169"/>
      <c r="WEF49" s="1170"/>
      <c r="WEG49" s="290"/>
      <c r="WEH49" s="288"/>
      <c r="WEI49" s="341"/>
      <c r="WEJ49" s="342"/>
      <c r="WEK49" s="1171"/>
      <c r="WEL49" s="1168"/>
      <c r="WEM49" s="1169"/>
      <c r="WEN49" s="1169"/>
      <c r="WEO49" s="1169"/>
      <c r="WEP49" s="1170"/>
      <c r="WEQ49" s="290"/>
      <c r="WER49" s="288"/>
      <c r="WES49" s="341"/>
      <c r="WET49" s="342"/>
      <c r="WEU49" s="1171"/>
      <c r="WEV49" s="1168"/>
      <c r="WEW49" s="1169"/>
      <c r="WEX49" s="1169"/>
      <c r="WEY49" s="1169"/>
      <c r="WEZ49" s="1170"/>
      <c r="WFA49" s="290"/>
      <c r="WFB49" s="288"/>
      <c r="WFC49" s="341"/>
      <c r="WFD49" s="342"/>
      <c r="WFE49" s="1171"/>
      <c r="WFF49" s="1168"/>
      <c r="WFG49" s="1169"/>
      <c r="WFH49" s="1169"/>
      <c r="WFI49" s="1169"/>
      <c r="WFJ49" s="1170"/>
      <c r="WFK49" s="290"/>
      <c r="WFL49" s="288"/>
      <c r="WFM49" s="341"/>
      <c r="WFN49" s="342"/>
      <c r="WFO49" s="1171"/>
      <c r="WFP49" s="1168"/>
      <c r="WFQ49" s="1169"/>
      <c r="WFR49" s="1169"/>
      <c r="WFS49" s="1169"/>
      <c r="WFT49" s="1170"/>
      <c r="WFU49" s="290"/>
      <c r="WFV49" s="288"/>
      <c r="WFW49" s="341"/>
      <c r="WFX49" s="342"/>
      <c r="WFY49" s="1171"/>
      <c r="WFZ49" s="1168"/>
      <c r="WGA49" s="1169"/>
      <c r="WGB49" s="1169"/>
      <c r="WGC49" s="1169"/>
      <c r="WGD49" s="1170"/>
      <c r="WGE49" s="290"/>
      <c r="WGF49" s="288"/>
      <c r="WGG49" s="341"/>
      <c r="WGH49" s="342"/>
      <c r="WGI49" s="1171"/>
      <c r="WGJ49" s="1168"/>
      <c r="WGK49" s="1169"/>
      <c r="WGL49" s="1169"/>
      <c r="WGM49" s="1169"/>
      <c r="WGN49" s="1170"/>
      <c r="WGO49" s="290"/>
      <c r="WGP49" s="288"/>
      <c r="WGQ49" s="341"/>
      <c r="WGR49" s="342"/>
      <c r="WGS49" s="1171"/>
      <c r="WGT49" s="1168"/>
      <c r="WGU49" s="1169"/>
      <c r="WGV49" s="1169"/>
      <c r="WGW49" s="1169"/>
      <c r="WGX49" s="1170"/>
      <c r="WGY49" s="290"/>
      <c r="WGZ49" s="288"/>
      <c r="WHA49" s="341"/>
      <c r="WHB49" s="342"/>
      <c r="WHC49" s="1171"/>
      <c r="WHD49" s="1168"/>
      <c r="WHE49" s="1169"/>
      <c r="WHF49" s="1169"/>
      <c r="WHG49" s="1169"/>
      <c r="WHH49" s="1170"/>
      <c r="WHI49" s="290"/>
      <c r="WHJ49" s="288"/>
      <c r="WHK49" s="341"/>
      <c r="WHL49" s="342"/>
      <c r="WHM49" s="1171"/>
      <c r="WHN49" s="1168"/>
      <c r="WHO49" s="1169"/>
      <c r="WHP49" s="1169"/>
      <c r="WHQ49" s="1169"/>
      <c r="WHR49" s="1170"/>
      <c r="WHS49" s="290"/>
      <c r="WHT49" s="288"/>
      <c r="WHU49" s="341"/>
      <c r="WHV49" s="342"/>
      <c r="WHW49" s="1171"/>
      <c r="WHX49" s="1168"/>
      <c r="WHY49" s="1169"/>
      <c r="WHZ49" s="1169"/>
      <c r="WIA49" s="1169"/>
      <c r="WIB49" s="1170"/>
      <c r="WIC49" s="290"/>
      <c r="WID49" s="288"/>
      <c r="WIE49" s="341"/>
      <c r="WIF49" s="342"/>
      <c r="WIG49" s="1171"/>
      <c r="WIH49" s="1168"/>
      <c r="WII49" s="1169"/>
      <c r="WIJ49" s="1169"/>
      <c r="WIK49" s="1169"/>
      <c r="WIL49" s="1170"/>
      <c r="WIM49" s="290"/>
      <c r="WIN49" s="288"/>
      <c r="WIO49" s="341"/>
      <c r="WIP49" s="342"/>
      <c r="WIQ49" s="1171"/>
      <c r="WIR49" s="1168"/>
      <c r="WIS49" s="1169"/>
      <c r="WIT49" s="1169"/>
      <c r="WIU49" s="1169"/>
      <c r="WIV49" s="1170"/>
      <c r="WIW49" s="290"/>
      <c r="WIX49" s="288"/>
      <c r="WIY49" s="341"/>
      <c r="WIZ49" s="342"/>
      <c r="WJA49" s="1171"/>
      <c r="WJB49" s="1168"/>
      <c r="WJC49" s="1169"/>
      <c r="WJD49" s="1169"/>
      <c r="WJE49" s="1169"/>
      <c r="WJF49" s="1170"/>
      <c r="WJG49" s="290"/>
      <c r="WJH49" s="288"/>
      <c r="WJI49" s="341"/>
      <c r="WJJ49" s="342"/>
      <c r="WJK49" s="1171"/>
      <c r="WJL49" s="1168"/>
      <c r="WJM49" s="1169"/>
      <c r="WJN49" s="1169"/>
      <c r="WJO49" s="1169"/>
      <c r="WJP49" s="1170"/>
      <c r="WJQ49" s="290"/>
      <c r="WJR49" s="288"/>
      <c r="WJS49" s="341"/>
      <c r="WJT49" s="342"/>
      <c r="WJU49" s="1171"/>
      <c r="WJV49" s="1168"/>
      <c r="WJW49" s="1169"/>
      <c r="WJX49" s="1169"/>
      <c r="WJY49" s="1169"/>
      <c r="WJZ49" s="1170"/>
      <c r="WKA49" s="290"/>
      <c r="WKB49" s="288"/>
      <c r="WKC49" s="341"/>
      <c r="WKD49" s="342"/>
      <c r="WKE49" s="1171"/>
      <c r="WKF49" s="1168"/>
      <c r="WKG49" s="1169"/>
      <c r="WKH49" s="1169"/>
      <c r="WKI49" s="1169"/>
      <c r="WKJ49" s="1170"/>
      <c r="WKK49" s="290"/>
      <c r="WKL49" s="288"/>
      <c r="WKM49" s="341"/>
      <c r="WKN49" s="342"/>
      <c r="WKO49" s="1171"/>
      <c r="WKP49" s="1168"/>
      <c r="WKQ49" s="1169"/>
      <c r="WKR49" s="1169"/>
      <c r="WKS49" s="1169"/>
      <c r="WKT49" s="1170"/>
      <c r="WKU49" s="290"/>
      <c r="WKV49" s="288"/>
      <c r="WKW49" s="341"/>
      <c r="WKX49" s="342"/>
      <c r="WKY49" s="1171"/>
      <c r="WKZ49" s="1168"/>
      <c r="WLA49" s="1169"/>
      <c r="WLB49" s="1169"/>
      <c r="WLC49" s="1169"/>
      <c r="WLD49" s="1170"/>
      <c r="WLE49" s="290"/>
      <c r="WLF49" s="288"/>
      <c r="WLG49" s="341"/>
      <c r="WLH49" s="342"/>
      <c r="WLI49" s="1171"/>
      <c r="WLJ49" s="1168"/>
      <c r="WLK49" s="1169"/>
      <c r="WLL49" s="1169"/>
      <c r="WLM49" s="1169"/>
      <c r="WLN49" s="1170"/>
      <c r="WLO49" s="290"/>
      <c r="WLP49" s="288"/>
      <c r="WLQ49" s="341"/>
      <c r="WLR49" s="342"/>
      <c r="WLS49" s="1171"/>
      <c r="WLT49" s="1168"/>
      <c r="WLU49" s="1169"/>
      <c r="WLV49" s="1169"/>
      <c r="WLW49" s="1169"/>
      <c r="WLX49" s="1170"/>
      <c r="WLY49" s="290"/>
      <c r="WLZ49" s="288"/>
      <c r="WMA49" s="341"/>
      <c r="WMB49" s="342"/>
      <c r="WMC49" s="1171"/>
      <c r="WMD49" s="1168"/>
      <c r="WME49" s="1169"/>
      <c r="WMF49" s="1169"/>
      <c r="WMG49" s="1169"/>
      <c r="WMH49" s="1170"/>
      <c r="WMI49" s="290"/>
      <c r="WMJ49" s="288"/>
      <c r="WMK49" s="341"/>
      <c r="WML49" s="342"/>
      <c r="WMM49" s="1171"/>
      <c r="WMN49" s="1168"/>
      <c r="WMO49" s="1169"/>
      <c r="WMP49" s="1169"/>
      <c r="WMQ49" s="1169"/>
      <c r="WMR49" s="1170"/>
      <c r="WMS49" s="290"/>
      <c r="WMT49" s="288"/>
      <c r="WMU49" s="341"/>
      <c r="WMV49" s="342"/>
      <c r="WMW49" s="1171"/>
      <c r="WMX49" s="1168"/>
      <c r="WMY49" s="1169"/>
      <c r="WMZ49" s="1169"/>
      <c r="WNA49" s="1169"/>
      <c r="WNB49" s="1170"/>
      <c r="WNC49" s="290"/>
      <c r="WND49" s="288"/>
      <c r="WNE49" s="341"/>
      <c r="WNF49" s="342"/>
      <c r="WNG49" s="1171"/>
      <c r="WNH49" s="1168"/>
      <c r="WNI49" s="1169"/>
      <c r="WNJ49" s="1169"/>
      <c r="WNK49" s="1169"/>
      <c r="WNL49" s="1170"/>
      <c r="WNM49" s="290"/>
      <c r="WNN49" s="288"/>
      <c r="WNO49" s="341"/>
      <c r="WNP49" s="342"/>
      <c r="WNQ49" s="1171"/>
      <c r="WNR49" s="1168"/>
      <c r="WNS49" s="1169"/>
      <c r="WNT49" s="1169"/>
      <c r="WNU49" s="1169"/>
      <c r="WNV49" s="1170"/>
      <c r="WNW49" s="290"/>
      <c r="WNX49" s="288"/>
      <c r="WNY49" s="341"/>
      <c r="WNZ49" s="342"/>
      <c r="WOA49" s="1171"/>
      <c r="WOB49" s="1168"/>
      <c r="WOC49" s="1169"/>
      <c r="WOD49" s="1169"/>
      <c r="WOE49" s="1169"/>
      <c r="WOF49" s="1170"/>
      <c r="WOG49" s="290"/>
      <c r="WOH49" s="288"/>
      <c r="WOI49" s="341"/>
      <c r="WOJ49" s="342"/>
      <c r="WOK49" s="1171"/>
      <c r="WOL49" s="1168"/>
      <c r="WOM49" s="1169"/>
      <c r="WON49" s="1169"/>
      <c r="WOO49" s="1169"/>
      <c r="WOP49" s="1170"/>
      <c r="WOQ49" s="290"/>
      <c r="WOR49" s="288"/>
      <c r="WOS49" s="341"/>
      <c r="WOT49" s="342"/>
      <c r="WOU49" s="1171"/>
      <c r="WOV49" s="1168"/>
      <c r="WOW49" s="1169"/>
      <c r="WOX49" s="1169"/>
      <c r="WOY49" s="1169"/>
      <c r="WOZ49" s="1170"/>
      <c r="WPA49" s="290"/>
      <c r="WPB49" s="288"/>
      <c r="WPC49" s="341"/>
      <c r="WPD49" s="342"/>
      <c r="WPE49" s="1171"/>
      <c r="WPF49" s="1168"/>
      <c r="WPG49" s="1169"/>
      <c r="WPH49" s="1169"/>
      <c r="WPI49" s="1169"/>
      <c r="WPJ49" s="1170"/>
      <c r="WPK49" s="290"/>
      <c r="WPL49" s="288"/>
      <c r="WPM49" s="341"/>
      <c r="WPN49" s="342"/>
      <c r="WPO49" s="1171"/>
      <c r="WPP49" s="1168"/>
      <c r="WPQ49" s="1169"/>
      <c r="WPR49" s="1169"/>
      <c r="WPS49" s="1169"/>
      <c r="WPT49" s="1170"/>
      <c r="WPU49" s="290"/>
      <c r="WPV49" s="288"/>
      <c r="WPW49" s="341"/>
      <c r="WPX49" s="342"/>
      <c r="WPY49" s="1171"/>
      <c r="WPZ49" s="1168"/>
      <c r="WQA49" s="1169"/>
      <c r="WQB49" s="1169"/>
      <c r="WQC49" s="1169"/>
      <c r="WQD49" s="1170"/>
      <c r="WQE49" s="290"/>
      <c r="WQF49" s="288"/>
      <c r="WQG49" s="341"/>
      <c r="WQH49" s="342"/>
      <c r="WQI49" s="1171"/>
      <c r="WQJ49" s="1168"/>
      <c r="WQK49" s="1169"/>
      <c r="WQL49" s="1169"/>
      <c r="WQM49" s="1169"/>
      <c r="WQN49" s="1170"/>
      <c r="WQO49" s="290"/>
      <c r="WQP49" s="288"/>
      <c r="WQQ49" s="341"/>
      <c r="WQR49" s="342"/>
      <c r="WQS49" s="1171"/>
      <c r="WQT49" s="1168"/>
      <c r="WQU49" s="1169"/>
      <c r="WQV49" s="1169"/>
      <c r="WQW49" s="1169"/>
      <c r="WQX49" s="1170"/>
      <c r="WQY49" s="290"/>
      <c r="WQZ49" s="288"/>
      <c r="WRA49" s="341"/>
      <c r="WRB49" s="342"/>
      <c r="WRC49" s="1171"/>
      <c r="WRD49" s="1168"/>
      <c r="WRE49" s="1169"/>
      <c r="WRF49" s="1169"/>
      <c r="WRG49" s="1169"/>
      <c r="WRH49" s="1170"/>
      <c r="WRI49" s="290"/>
      <c r="WRJ49" s="288"/>
      <c r="WRK49" s="341"/>
      <c r="WRL49" s="342"/>
      <c r="WRM49" s="1171"/>
      <c r="WRN49" s="1168"/>
      <c r="WRO49" s="1169"/>
      <c r="WRP49" s="1169"/>
      <c r="WRQ49" s="1169"/>
      <c r="WRR49" s="1170"/>
      <c r="WRS49" s="290"/>
      <c r="WRT49" s="288"/>
      <c r="WRU49" s="341"/>
      <c r="WRV49" s="342"/>
      <c r="WRW49" s="1171"/>
      <c r="WRX49" s="1168"/>
      <c r="WRY49" s="1169"/>
      <c r="WRZ49" s="1169"/>
      <c r="WSA49" s="1169"/>
      <c r="WSB49" s="1170"/>
      <c r="WSC49" s="290"/>
      <c r="WSD49" s="288"/>
      <c r="WSE49" s="341"/>
      <c r="WSF49" s="342"/>
      <c r="WSG49" s="1171"/>
      <c r="WSH49" s="1168"/>
      <c r="WSI49" s="1169"/>
      <c r="WSJ49" s="1169"/>
      <c r="WSK49" s="1169"/>
      <c r="WSL49" s="1170"/>
      <c r="WSM49" s="290"/>
      <c r="WSN49" s="288"/>
      <c r="WSO49" s="341"/>
      <c r="WSP49" s="342"/>
      <c r="WSQ49" s="1171"/>
      <c r="WSR49" s="1168"/>
      <c r="WSS49" s="1169"/>
      <c r="WST49" s="1169"/>
      <c r="WSU49" s="1169"/>
      <c r="WSV49" s="1170"/>
      <c r="WSW49" s="290"/>
      <c r="WSX49" s="288"/>
      <c r="WSY49" s="341"/>
      <c r="WSZ49" s="342"/>
      <c r="WTA49" s="1171"/>
      <c r="WTB49" s="1168"/>
      <c r="WTC49" s="1169"/>
      <c r="WTD49" s="1169"/>
      <c r="WTE49" s="1169"/>
      <c r="WTF49" s="1170"/>
      <c r="WTG49" s="290"/>
      <c r="WTH49" s="288"/>
      <c r="WTI49" s="341"/>
      <c r="WTJ49" s="342"/>
      <c r="WTK49" s="1171"/>
      <c r="WTL49" s="1168"/>
      <c r="WTM49" s="1169"/>
      <c r="WTN49" s="1169"/>
      <c r="WTO49" s="1169"/>
      <c r="WTP49" s="1170"/>
      <c r="WTQ49" s="290"/>
      <c r="WTR49" s="288"/>
      <c r="WTS49" s="341"/>
      <c r="WTT49" s="342"/>
      <c r="WTU49" s="1171"/>
      <c r="WTV49" s="1168"/>
      <c r="WTW49" s="1169"/>
      <c r="WTX49" s="1169"/>
      <c r="WTY49" s="1169"/>
      <c r="WTZ49" s="1170"/>
      <c r="WUA49" s="290"/>
      <c r="WUB49" s="288"/>
      <c r="WUC49" s="341"/>
      <c r="WUD49" s="342"/>
      <c r="WUE49" s="1171"/>
      <c r="WUF49" s="1168"/>
      <c r="WUG49" s="1169"/>
      <c r="WUH49" s="1169"/>
      <c r="WUI49" s="1169"/>
      <c r="WUJ49" s="1170"/>
      <c r="WUK49" s="290"/>
      <c r="WUL49" s="288"/>
      <c r="WUM49" s="341"/>
      <c r="WUN49" s="342"/>
      <c r="WUO49" s="1171"/>
      <c r="WUP49" s="1168"/>
      <c r="WUQ49" s="1169"/>
      <c r="WUR49" s="1169"/>
      <c r="WUS49" s="1169"/>
      <c r="WUT49" s="1170"/>
      <c r="WUU49" s="290"/>
      <c r="WUV49" s="288"/>
      <c r="WUW49" s="341"/>
      <c r="WUX49" s="342"/>
      <c r="WUY49" s="1171"/>
      <c r="WUZ49" s="1168"/>
      <c r="WVA49" s="1169"/>
      <c r="WVB49" s="1169"/>
      <c r="WVC49" s="1169"/>
      <c r="WVD49" s="1170"/>
      <c r="WVE49" s="290"/>
      <c r="WVF49" s="288"/>
      <c r="WVG49" s="341"/>
      <c r="WVH49" s="342"/>
      <c r="WVI49" s="1171"/>
      <c r="WVJ49" s="1168"/>
      <c r="WVK49" s="1169"/>
      <c r="WVL49" s="1169"/>
      <c r="WVM49" s="1169"/>
      <c r="WVN49" s="1170"/>
      <c r="WVO49" s="290"/>
      <c r="WVP49" s="288"/>
      <c r="WVQ49" s="341"/>
      <c r="WVR49" s="342"/>
      <c r="WVS49" s="1171"/>
      <c r="WVT49" s="1168"/>
      <c r="WVU49" s="1169"/>
      <c r="WVV49" s="1169"/>
      <c r="WVW49" s="1169"/>
      <c r="WVX49" s="1170"/>
      <c r="WVY49" s="290"/>
      <c r="WVZ49" s="288"/>
      <c r="WWA49" s="341"/>
      <c r="WWB49" s="342"/>
      <c r="WWC49" s="1171"/>
      <c r="WWD49" s="1168"/>
      <c r="WWE49" s="1169"/>
      <c r="WWF49" s="1169"/>
      <c r="WWG49" s="1169"/>
      <c r="WWH49" s="1170"/>
      <c r="WWI49" s="290"/>
      <c r="WWJ49" s="288"/>
      <c r="WWK49" s="341"/>
      <c r="WWL49" s="342"/>
      <c r="WWM49" s="1171"/>
      <c r="WWN49" s="1168"/>
      <c r="WWO49" s="1169"/>
      <c r="WWP49" s="1169"/>
      <c r="WWQ49" s="1169"/>
      <c r="WWR49" s="1170"/>
      <c r="WWS49" s="290"/>
      <c r="WWT49" s="288"/>
      <c r="WWU49" s="341"/>
      <c r="WWV49" s="342"/>
      <c r="WWW49" s="1171"/>
      <c r="WWX49" s="1168"/>
      <c r="WWY49" s="1169"/>
      <c r="WWZ49" s="1169"/>
      <c r="WXA49" s="1169"/>
      <c r="WXB49" s="1170"/>
      <c r="WXC49" s="290"/>
      <c r="WXD49" s="288"/>
      <c r="WXE49" s="341"/>
      <c r="WXF49" s="342"/>
      <c r="WXG49" s="1171"/>
      <c r="WXH49" s="1168"/>
      <c r="WXI49" s="1169"/>
      <c r="WXJ49" s="1169"/>
      <c r="WXK49" s="1169"/>
      <c r="WXL49" s="1170"/>
      <c r="WXM49" s="290"/>
      <c r="WXN49" s="288"/>
      <c r="WXO49" s="341"/>
      <c r="WXP49" s="342"/>
      <c r="WXQ49" s="1171"/>
      <c r="WXR49" s="1168"/>
      <c r="WXS49" s="1169"/>
      <c r="WXT49" s="1169"/>
      <c r="WXU49" s="1169"/>
      <c r="WXV49" s="1170"/>
      <c r="WXW49" s="290"/>
      <c r="WXX49" s="288"/>
      <c r="WXY49" s="341"/>
      <c r="WXZ49" s="342"/>
      <c r="WYA49" s="1171"/>
      <c r="WYB49" s="1168"/>
      <c r="WYC49" s="1169"/>
      <c r="WYD49" s="1169"/>
      <c r="WYE49" s="1169"/>
      <c r="WYF49" s="1170"/>
      <c r="WYG49" s="290"/>
      <c r="WYH49" s="288"/>
      <c r="WYI49" s="341"/>
      <c r="WYJ49" s="342"/>
      <c r="WYK49" s="1171"/>
      <c r="WYL49" s="1168"/>
      <c r="WYM49" s="1169"/>
      <c r="WYN49" s="1169"/>
      <c r="WYO49" s="1169"/>
      <c r="WYP49" s="1170"/>
      <c r="WYQ49" s="290"/>
      <c r="WYR49" s="288"/>
      <c r="WYS49" s="341"/>
      <c r="WYT49" s="342"/>
      <c r="WYU49" s="1171"/>
      <c r="WYV49" s="1168"/>
      <c r="WYW49" s="1169"/>
      <c r="WYX49" s="1169"/>
      <c r="WYY49" s="1169"/>
      <c r="WYZ49" s="1170"/>
      <c r="WZA49" s="290"/>
      <c r="WZB49" s="288"/>
      <c r="WZC49" s="341"/>
      <c r="WZD49" s="342"/>
      <c r="WZE49" s="1171"/>
      <c r="WZF49" s="1168"/>
      <c r="WZG49" s="1169"/>
      <c r="WZH49" s="1169"/>
      <c r="WZI49" s="1169"/>
      <c r="WZJ49" s="1170"/>
      <c r="WZK49" s="290"/>
      <c r="WZL49" s="288"/>
      <c r="WZM49" s="341"/>
      <c r="WZN49" s="342"/>
      <c r="WZO49" s="1171"/>
      <c r="WZP49" s="1168"/>
      <c r="WZQ49" s="1169"/>
      <c r="WZR49" s="1169"/>
      <c r="WZS49" s="1169"/>
      <c r="WZT49" s="1170"/>
      <c r="WZU49" s="290"/>
      <c r="WZV49" s="288"/>
      <c r="WZW49" s="341"/>
      <c r="WZX49" s="342"/>
      <c r="WZY49" s="1171"/>
      <c r="WZZ49" s="1168"/>
      <c r="XAA49" s="1169"/>
      <c r="XAB49" s="1169"/>
      <c r="XAC49" s="1169"/>
      <c r="XAD49" s="1170"/>
      <c r="XAE49" s="290"/>
      <c r="XAF49" s="288"/>
      <c r="XAG49" s="341"/>
      <c r="XAH49" s="342"/>
      <c r="XAI49" s="1171"/>
      <c r="XAJ49" s="1168"/>
      <c r="XAK49" s="1169"/>
      <c r="XAL49" s="1169"/>
      <c r="XAM49" s="1169"/>
      <c r="XAN49" s="1170"/>
      <c r="XAO49" s="290"/>
      <c r="XAP49" s="288"/>
      <c r="XAQ49" s="341"/>
      <c r="XAR49" s="342"/>
      <c r="XAS49" s="1171"/>
      <c r="XAT49" s="1168"/>
      <c r="XAU49" s="1169"/>
      <c r="XAV49" s="1169"/>
      <c r="XAW49" s="1169"/>
      <c r="XAX49" s="1170"/>
      <c r="XAY49" s="290"/>
      <c r="XAZ49" s="288"/>
      <c r="XBA49" s="341"/>
      <c r="XBB49" s="342"/>
      <c r="XBC49" s="1171"/>
      <c r="XBD49" s="1168"/>
      <c r="XBE49" s="1169"/>
      <c r="XBF49" s="1169"/>
      <c r="XBG49" s="1169"/>
      <c r="XBH49" s="1170"/>
      <c r="XBI49" s="290"/>
      <c r="XBJ49" s="288"/>
      <c r="XBK49" s="341"/>
      <c r="XBL49" s="342"/>
      <c r="XBM49" s="1171"/>
      <c r="XBN49" s="1168"/>
      <c r="XBO49" s="1169"/>
      <c r="XBP49" s="1169"/>
      <c r="XBQ49" s="1169"/>
      <c r="XBR49" s="1170"/>
      <c r="XBS49" s="290"/>
      <c r="XBT49" s="288"/>
      <c r="XBU49" s="341"/>
      <c r="XBV49" s="342"/>
      <c r="XBW49" s="1171"/>
      <c r="XBX49" s="1168"/>
      <c r="XBY49" s="1169"/>
      <c r="XBZ49" s="1169"/>
      <c r="XCA49" s="1169"/>
      <c r="XCB49" s="1170"/>
      <c r="XCC49" s="290"/>
      <c r="XCD49" s="288"/>
      <c r="XCE49" s="341"/>
      <c r="XCF49" s="342"/>
      <c r="XCG49" s="1171"/>
      <c r="XCH49" s="1168"/>
      <c r="XCI49" s="1169"/>
      <c r="XCJ49" s="1169"/>
      <c r="XCK49" s="1169"/>
      <c r="XCL49" s="1170"/>
      <c r="XCM49" s="290"/>
      <c r="XCN49" s="288"/>
      <c r="XCO49" s="341"/>
      <c r="XCP49" s="342"/>
      <c r="XCQ49" s="1171"/>
      <c r="XCR49" s="1168"/>
      <c r="XCS49" s="1169"/>
      <c r="XCT49" s="1169"/>
      <c r="XCU49" s="1169"/>
      <c r="XCV49" s="1170"/>
      <c r="XCW49" s="290"/>
      <c r="XCX49" s="288"/>
      <c r="XCY49" s="341"/>
      <c r="XCZ49" s="342"/>
      <c r="XDA49" s="1171"/>
      <c r="XDB49" s="1168"/>
      <c r="XDC49" s="1169"/>
      <c r="XDD49" s="1169"/>
      <c r="XDE49" s="1169"/>
      <c r="XDF49" s="1170"/>
      <c r="XDG49" s="290"/>
      <c r="XDH49" s="288"/>
      <c r="XDI49" s="341"/>
      <c r="XDJ49" s="342"/>
      <c r="XDK49" s="1171"/>
      <c r="XDL49" s="1168"/>
      <c r="XDM49" s="1169"/>
      <c r="XDN49" s="1169"/>
      <c r="XDO49" s="1169"/>
      <c r="XDP49" s="1170"/>
      <c r="XDQ49" s="290"/>
      <c r="XDR49" s="288"/>
      <c r="XDS49" s="341"/>
      <c r="XDT49" s="342"/>
      <c r="XDU49" s="1171"/>
      <c r="XDV49" s="1168"/>
      <c r="XDW49" s="1169"/>
      <c r="XDX49" s="1169"/>
      <c r="XDY49" s="1169"/>
      <c r="XDZ49" s="1170"/>
      <c r="XEA49" s="290"/>
      <c r="XEB49" s="288"/>
      <c r="XEC49" s="341"/>
      <c r="XED49" s="342"/>
      <c r="XEE49" s="1171"/>
      <c r="XEF49" s="1168"/>
      <c r="XEG49" s="1169"/>
      <c r="XEH49" s="1169"/>
      <c r="XEI49" s="1169"/>
      <c r="XEJ49" s="1170"/>
      <c r="XEK49" s="290"/>
      <c r="XEL49" s="288"/>
      <c r="XEM49" s="341"/>
      <c r="XEN49" s="342"/>
      <c r="XEO49" s="1171"/>
      <c r="XEP49" s="1168"/>
      <c r="XEQ49" s="1169"/>
      <c r="XER49" s="1169"/>
      <c r="XES49" s="1169"/>
      <c r="XET49" s="1170"/>
      <c r="XEU49" s="290"/>
      <c r="XEV49" s="288"/>
      <c r="XEW49" s="341"/>
      <c r="XEX49" s="342"/>
      <c r="XEY49" s="1171"/>
      <c r="XEZ49" s="1168"/>
      <c r="XFA49" s="1169"/>
      <c r="XFB49" s="1169"/>
      <c r="XFC49" s="1169"/>
      <c r="XFD49" s="1170"/>
    </row>
    <row r="50" spans="1:16384" x14ac:dyDescent="0.15">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72"/>
      <c r="AN50" s="345" t="s">
        <v>522</v>
      </c>
      <c r="AO50" s="346" t="s">
        <v>523</v>
      </c>
      <c r="AP50" s="347" t="s">
        <v>524</v>
      </c>
      <c r="AQ50" s="348" t="s">
        <v>525</v>
      </c>
      <c r="AR50" s="349" t="s">
        <v>526</v>
      </c>
      <c r="AU50" s="343"/>
      <c r="AV50" s="344"/>
      <c r="AW50" s="1172"/>
      <c r="AX50" s="345"/>
      <c r="AY50" s="346"/>
      <c r="AZ50" s="347"/>
      <c r="BA50" s="348"/>
      <c r="BB50" s="349"/>
      <c r="BC50" s="290"/>
      <c r="BD50" s="288"/>
      <c r="BE50" s="343"/>
      <c r="BF50" s="344"/>
      <c r="BG50" s="1172"/>
      <c r="BH50" s="345"/>
      <c r="BI50" s="346"/>
      <c r="BJ50" s="347"/>
      <c r="BK50" s="348"/>
      <c r="BL50" s="349"/>
      <c r="BM50" s="290"/>
      <c r="BN50" s="288"/>
      <c r="BO50" s="343"/>
      <c r="BP50" s="344"/>
      <c r="BQ50" s="1172"/>
      <c r="BR50" s="345"/>
      <c r="BS50" s="346"/>
      <c r="BT50" s="347"/>
      <c r="BU50" s="348"/>
      <c r="BV50" s="349"/>
      <c r="BW50" s="290"/>
      <c r="BX50" s="288"/>
      <c r="BY50" s="343"/>
      <c r="BZ50" s="344"/>
      <c r="CA50" s="1172"/>
      <c r="CB50" s="345"/>
      <c r="CC50" s="346"/>
      <c r="CD50" s="347"/>
      <c r="CE50" s="348"/>
      <c r="CF50" s="349"/>
      <c r="CG50" s="290"/>
      <c r="CH50" s="288"/>
      <c r="CI50" s="343"/>
      <c r="CJ50" s="344"/>
      <c r="CK50" s="1172"/>
      <c r="CL50" s="345"/>
      <c r="CM50" s="346"/>
      <c r="CN50" s="347"/>
      <c r="CO50" s="348"/>
      <c r="CP50" s="349"/>
      <c r="CQ50" s="290"/>
      <c r="CR50" s="288"/>
      <c r="CS50" s="343"/>
      <c r="CT50" s="344"/>
      <c r="CU50" s="1172"/>
      <c r="CV50" s="345"/>
      <c r="CW50" s="346"/>
      <c r="CX50" s="347"/>
      <c r="CY50" s="348"/>
      <c r="CZ50" s="349"/>
      <c r="DA50" s="290"/>
      <c r="DB50" s="288"/>
      <c r="DC50" s="343"/>
      <c r="DD50" s="344"/>
      <c r="DE50" s="1172"/>
      <c r="DF50" s="345"/>
      <c r="DG50" s="346"/>
      <c r="DH50" s="347"/>
      <c r="DI50" s="348"/>
      <c r="DJ50" s="349"/>
      <c r="DK50" s="290"/>
      <c r="DL50" s="288"/>
      <c r="DM50" s="343"/>
      <c r="DN50" s="344"/>
      <c r="DO50" s="1172"/>
      <c r="DP50" s="345"/>
      <c r="DQ50" s="346"/>
      <c r="DR50" s="347"/>
      <c r="DS50" s="348"/>
      <c r="DT50" s="349"/>
      <c r="DU50" s="290"/>
      <c r="DV50" s="288"/>
      <c r="DW50" s="343"/>
      <c r="DX50" s="344"/>
      <c r="DY50" s="1172"/>
      <c r="DZ50" s="345"/>
      <c r="EA50" s="346"/>
      <c r="EB50" s="347"/>
      <c r="EC50" s="348"/>
      <c r="ED50" s="349"/>
      <c r="EE50" s="290"/>
      <c r="EF50" s="288"/>
      <c r="EG50" s="343"/>
      <c r="EH50" s="344"/>
      <c r="EI50" s="1172"/>
      <c r="EJ50" s="345"/>
      <c r="EK50" s="346"/>
      <c r="EL50" s="347"/>
      <c r="EM50" s="348"/>
      <c r="EN50" s="349"/>
      <c r="EO50" s="290"/>
      <c r="EP50" s="288"/>
      <c r="EQ50" s="343"/>
      <c r="ER50" s="344"/>
      <c r="ES50" s="1172"/>
      <c r="ET50" s="345"/>
      <c r="EU50" s="346"/>
      <c r="EV50" s="347"/>
      <c r="EW50" s="348"/>
      <c r="EX50" s="349"/>
      <c r="EY50" s="290"/>
      <c r="EZ50" s="288"/>
      <c r="FA50" s="343"/>
      <c r="FB50" s="344"/>
      <c r="FC50" s="1172"/>
      <c r="FD50" s="345"/>
      <c r="FE50" s="346"/>
      <c r="FF50" s="347"/>
      <c r="FG50" s="348"/>
      <c r="FH50" s="349"/>
      <c r="FI50" s="290"/>
      <c r="FJ50" s="288"/>
      <c r="FK50" s="343"/>
      <c r="FL50" s="344"/>
      <c r="FM50" s="1172"/>
      <c r="FN50" s="345"/>
      <c r="FO50" s="346"/>
      <c r="FP50" s="347"/>
      <c r="FQ50" s="348"/>
      <c r="FR50" s="349"/>
      <c r="FS50" s="290"/>
      <c r="FT50" s="288"/>
      <c r="FU50" s="343"/>
      <c r="FV50" s="344"/>
      <c r="FW50" s="1172"/>
      <c r="FX50" s="345"/>
      <c r="FY50" s="346"/>
      <c r="FZ50" s="347"/>
      <c r="GA50" s="348"/>
      <c r="GB50" s="349"/>
      <c r="GC50" s="290"/>
      <c r="GD50" s="288"/>
      <c r="GE50" s="343"/>
      <c r="GF50" s="344"/>
      <c r="GG50" s="1172"/>
      <c r="GH50" s="345"/>
      <c r="GI50" s="346"/>
      <c r="GJ50" s="347"/>
      <c r="GK50" s="348"/>
      <c r="GL50" s="349"/>
      <c r="GM50" s="290"/>
      <c r="GN50" s="288"/>
      <c r="GO50" s="343"/>
      <c r="GP50" s="344"/>
      <c r="GQ50" s="1172"/>
      <c r="GR50" s="345"/>
      <c r="GS50" s="346"/>
      <c r="GT50" s="347"/>
      <c r="GU50" s="348"/>
      <c r="GV50" s="349"/>
      <c r="GW50" s="290"/>
      <c r="GX50" s="288"/>
      <c r="GY50" s="343"/>
      <c r="GZ50" s="344"/>
      <c r="HA50" s="1172"/>
      <c r="HB50" s="345"/>
      <c r="HC50" s="346"/>
      <c r="HD50" s="347"/>
      <c r="HE50" s="348"/>
      <c r="HF50" s="349"/>
      <c r="HG50" s="290"/>
      <c r="HH50" s="288"/>
      <c r="HI50" s="343"/>
      <c r="HJ50" s="344"/>
      <c r="HK50" s="1172"/>
      <c r="HL50" s="345"/>
      <c r="HM50" s="346"/>
      <c r="HN50" s="347"/>
      <c r="HO50" s="348"/>
      <c r="HP50" s="349"/>
      <c r="HQ50" s="290"/>
      <c r="HR50" s="288"/>
      <c r="HS50" s="343"/>
      <c r="HT50" s="344"/>
      <c r="HU50" s="1172"/>
      <c r="HV50" s="345"/>
      <c r="HW50" s="346"/>
      <c r="HX50" s="347"/>
      <c r="HY50" s="348"/>
      <c r="HZ50" s="349"/>
      <c r="IA50" s="290"/>
      <c r="IB50" s="288"/>
      <c r="IC50" s="343"/>
      <c r="ID50" s="344"/>
      <c r="IE50" s="1172"/>
      <c r="IF50" s="345"/>
      <c r="IG50" s="346"/>
      <c r="IH50" s="347"/>
      <c r="II50" s="348"/>
      <c r="IJ50" s="349"/>
      <c r="IK50" s="290"/>
      <c r="IL50" s="288"/>
      <c r="IM50" s="343"/>
      <c r="IN50" s="344"/>
      <c r="IO50" s="1172"/>
      <c r="IP50" s="345"/>
      <c r="IQ50" s="346"/>
      <c r="IR50" s="347"/>
      <c r="IS50" s="348"/>
      <c r="IT50" s="349"/>
      <c r="IU50" s="290"/>
      <c r="IV50" s="288"/>
      <c r="IW50" s="343"/>
      <c r="IX50" s="344"/>
      <c r="IY50" s="1172"/>
      <c r="IZ50" s="345"/>
      <c r="JA50" s="346"/>
      <c r="JB50" s="347"/>
      <c r="JC50" s="348"/>
      <c r="JD50" s="349"/>
      <c r="JE50" s="290"/>
      <c r="JF50" s="288"/>
      <c r="JG50" s="343"/>
      <c r="JH50" s="344"/>
      <c r="JI50" s="1172"/>
      <c r="JJ50" s="345"/>
      <c r="JK50" s="346"/>
      <c r="JL50" s="347"/>
      <c r="JM50" s="348"/>
      <c r="JN50" s="349"/>
      <c r="JO50" s="290"/>
      <c r="JP50" s="288"/>
      <c r="JQ50" s="343"/>
      <c r="JR50" s="344"/>
      <c r="JS50" s="1172"/>
      <c r="JT50" s="345"/>
      <c r="JU50" s="346"/>
      <c r="JV50" s="347"/>
      <c r="JW50" s="348"/>
      <c r="JX50" s="349"/>
      <c r="JY50" s="290"/>
      <c r="JZ50" s="288"/>
      <c r="KA50" s="343"/>
      <c r="KB50" s="344"/>
      <c r="KC50" s="1172"/>
      <c r="KD50" s="345"/>
      <c r="KE50" s="346"/>
      <c r="KF50" s="347"/>
      <c r="KG50" s="348"/>
      <c r="KH50" s="349"/>
      <c r="KI50" s="290"/>
      <c r="KJ50" s="288"/>
      <c r="KK50" s="343"/>
      <c r="KL50" s="344"/>
      <c r="KM50" s="1172"/>
      <c r="KN50" s="345"/>
      <c r="KO50" s="346"/>
      <c r="KP50" s="347"/>
      <c r="KQ50" s="348"/>
      <c r="KR50" s="349"/>
      <c r="KS50" s="290"/>
      <c r="KT50" s="288"/>
      <c r="KU50" s="343"/>
      <c r="KV50" s="344"/>
      <c r="KW50" s="1172"/>
      <c r="KX50" s="345"/>
      <c r="KY50" s="346"/>
      <c r="KZ50" s="347"/>
      <c r="LA50" s="348"/>
      <c r="LB50" s="349"/>
      <c r="LC50" s="290"/>
      <c r="LD50" s="288"/>
      <c r="LE50" s="343"/>
      <c r="LF50" s="344"/>
      <c r="LG50" s="1172"/>
      <c r="LH50" s="345"/>
      <c r="LI50" s="346"/>
      <c r="LJ50" s="347"/>
      <c r="LK50" s="348"/>
      <c r="LL50" s="349"/>
      <c r="LM50" s="290"/>
      <c r="LN50" s="288"/>
      <c r="LO50" s="343"/>
      <c r="LP50" s="344"/>
      <c r="LQ50" s="1172"/>
      <c r="LR50" s="345"/>
      <c r="LS50" s="346"/>
      <c r="LT50" s="347"/>
      <c r="LU50" s="348"/>
      <c r="LV50" s="349"/>
      <c r="LW50" s="290"/>
      <c r="LX50" s="288"/>
      <c r="LY50" s="343"/>
      <c r="LZ50" s="344"/>
      <c r="MA50" s="1172"/>
      <c r="MB50" s="345"/>
      <c r="MC50" s="346"/>
      <c r="MD50" s="347"/>
      <c r="ME50" s="348"/>
      <c r="MF50" s="349"/>
      <c r="MG50" s="290"/>
      <c r="MH50" s="288"/>
      <c r="MI50" s="343"/>
      <c r="MJ50" s="344"/>
      <c r="MK50" s="1172"/>
      <c r="ML50" s="345"/>
      <c r="MM50" s="346"/>
      <c r="MN50" s="347"/>
      <c r="MO50" s="348"/>
      <c r="MP50" s="349"/>
      <c r="MQ50" s="290"/>
      <c r="MR50" s="288"/>
      <c r="MS50" s="343"/>
      <c r="MT50" s="344"/>
      <c r="MU50" s="1172"/>
      <c r="MV50" s="345"/>
      <c r="MW50" s="346"/>
      <c r="MX50" s="347"/>
      <c r="MY50" s="348"/>
      <c r="MZ50" s="349"/>
      <c r="NA50" s="290"/>
      <c r="NB50" s="288"/>
      <c r="NC50" s="343"/>
      <c r="ND50" s="344"/>
      <c r="NE50" s="1172"/>
      <c r="NF50" s="345"/>
      <c r="NG50" s="346"/>
      <c r="NH50" s="347"/>
      <c r="NI50" s="348"/>
      <c r="NJ50" s="349"/>
      <c r="NK50" s="290"/>
      <c r="NL50" s="288"/>
      <c r="NM50" s="343"/>
      <c r="NN50" s="344"/>
      <c r="NO50" s="1172"/>
      <c r="NP50" s="345"/>
      <c r="NQ50" s="346"/>
      <c r="NR50" s="347"/>
      <c r="NS50" s="348"/>
      <c r="NT50" s="349"/>
      <c r="NU50" s="290"/>
      <c r="NV50" s="288"/>
      <c r="NW50" s="343"/>
      <c r="NX50" s="344"/>
      <c r="NY50" s="1172"/>
      <c r="NZ50" s="345"/>
      <c r="OA50" s="346"/>
      <c r="OB50" s="347"/>
      <c r="OC50" s="348"/>
      <c r="OD50" s="349"/>
      <c r="OE50" s="290"/>
      <c r="OF50" s="288"/>
      <c r="OG50" s="343"/>
      <c r="OH50" s="344"/>
      <c r="OI50" s="1172"/>
      <c r="OJ50" s="345"/>
      <c r="OK50" s="346"/>
      <c r="OL50" s="347"/>
      <c r="OM50" s="348"/>
      <c r="ON50" s="349"/>
      <c r="OO50" s="290"/>
      <c r="OP50" s="288"/>
      <c r="OQ50" s="343"/>
      <c r="OR50" s="344"/>
      <c r="OS50" s="1172"/>
      <c r="OT50" s="345"/>
      <c r="OU50" s="346"/>
      <c r="OV50" s="347"/>
      <c r="OW50" s="348"/>
      <c r="OX50" s="349"/>
      <c r="OY50" s="290"/>
      <c r="OZ50" s="288"/>
      <c r="PA50" s="343"/>
      <c r="PB50" s="344"/>
      <c r="PC50" s="1172"/>
      <c r="PD50" s="345"/>
      <c r="PE50" s="346"/>
      <c r="PF50" s="347"/>
      <c r="PG50" s="348"/>
      <c r="PH50" s="349"/>
      <c r="PI50" s="290"/>
      <c r="PJ50" s="288"/>
      <c r="PK50" s="343"/>
      <c r="PL50" s="344"/>
      <c r="PM50" s="1172"/>
      <c r="PN50" s="345"/>
      <c r="PO50" s="346"/>
      <c r="PP50" s="347"/>
      <c r="PQ50" s="348"/>
      <c r="PR50" s="349"/>
      <c r="PS50" s="290"/>
      <c r="PT50" s="288"/>
      <c r="PU50" s="343"/>
      <c r="PV50" s="344"/>
      <c r="PW50" s="1172"/>
      <c r="PX50" s="345"/>
      <c r="PY50" s="346"/>
      <c r="PZ50" s="347"/>
      <c r="QA50" s="348"/>
      <c r="QB50" s="349"/>
      <c r="QC50" s="290"/>
      <c r="QD50" s="288"/>
      <c r="QE50" s="343"/>
      <c r="QF50" s="344"/>
      <c r="QG50" s="1172"/>
      <c r="QH50" s="345"/>
      <c r="QI50" s="346"/>
      <c r="QJ50" s="347"/>
      <c r="QK50" s="348"/>
      <c r="QL50" s="349"/>
      <c r="QM50" s="290"/>
      <c r="QN50" s="288"/>
      <c r="QO50" s="343"/>
      <c r="QP50" s="344"/>
      <c r="QQ50" s="1172"/>
      <c r="QR50" s="345"/>
      <c r="QS50" s="346"/>
      <c r="QT50" s="347"/>
      <c r="QU50" s="348"/>
      <c r="QV50" s="349"/>
      <c r="QW50" s="290"/>
      <c r="QX50" s="288"/>
      <c r="QY50" s="343"/>
      <c r="QZ50" s="344"/>
      <c r="RA50" s="1172"/>
      <c r="RB50" s="345"/>
      <c r="RC50" s="346"/>
      <c r="RD50" s="347"/>
      <c r="RE50" s="348"/>
      <c r="RF50" s="349"/>
      <c r="RG50" s="290"/>
      <c r="RH50" s="288"/>
      <c r="RI50" s="343"/>
      <c r="RJ50" s="344"/>
      <c r="RK50" s="1172"/>
      <c r="RL50" s="345"/>
      <c r="RM50" s="346"/>
      <c r="RN50" s="347"/>
      <c r="RO50" s="348"/>
      <c r="RP50" s="349"/>
      <c r="RQ50" s="290"/>
      <c r="RR50" s="288"/>
      <c r="RS50" s="343"/>
      <c r="RT50" s="344"/>
      <c r="RU50" s="1172"/>
      <c r="RV50" s="345"/>
      <c r="RW50" s="346"/>
      <c r="RX50" s="347"/>
      <c r="RY50" s="348"/>
      <c r="RZ50" s="349"/>
      <c r="SA50" s="290"/>
      <c r="SB50" s="288"/>
      <c r="SC50" s="343"/>
      <c r="SD50" s="344"/>
      <c r="SE50" s="1172"/>
      <c r="SF50" s="345"/>
      <c r="SG50" s="346"/>
      <c r="SH50" s="347"/>
      <c r="SI50" s="348"/>
      <c r="SJ50" s="349"/>
      <c r="SK50" s="290"/>
      <c r="SL50" s="288"/>
      <c r="SM50" s="343"/>
      <c r="SN50" s="344"/>
      <c r="SO50" s="1172"/>
      <c r="SP50" s="345"/>
      <c r="SQ50" s="346"/>
      <c r="SR50" s="347"/>
      <c r="SS50" s="348"/>
      <c r="ST50" s="349"/>
      <c r="SU50" s="290"/>
      <c r="SV50" s="288"/>
      <c r="SW50" s="343"/>
      <c r="SX50" s="344"/>
      <c r="SY50" s="1172"/>
      <c r="SZ50" s="345"/>
      <c r="TA50" s="346"/>
      <c r="TB50" s="347"/>
      <c r="TC50" s="348"/>
      <c r="TD50" s="349"/>
      <c r="TE50" s="290"/>
      <c r="TF50" s="288"/>
      <c r="TG50" s="343"/>
      <c r="TH50" s="344"/>
      <c r="TI50" s="1172"/>
      <c r="TJ50" s="345"/>
      <c r="TK50" s="346"/>
      <c r="TL50" s="347"/>
      <c r="TM50" s="348"/>
      <c r="TN50" s="349"/>
      <c r="TO50" s="290"/>
      <c r="TP50" s="288"/>
      <c r="TQ50" s="343"/>
      <c r="TR50" s="344"/>
      <c r="TS50" s="1172"/>
      <c r="TT50" s="345"/>
      <c r="TU50" s="346"/>
      <c r="TV50" s="347"/>
      <c r="TW50" s="348"/>
      <c r="TX50" s="349"/>
      <c r="TY50" s="290"/>
      <c r="TZ50" s="288"/>
      <c r="UA50" s="343"/>
      <c r="UB50" s="344"/>
      <c r="UC50" s="1172"/>
      <c r="UD50" s="345"/>
      <c r="UE50" s="346"/>
      <c r="UF50" s="347"/>
      <c r="UG50" s="348"/>
      <c r="UH50" s="349"/>
      <c r="UI50" s="290"/>
      <c r="UJ50" s="288"/>
      <c r="UK50" s="343"/>
      <c r="UL50" s="344"/>
      <c r="UM50" s="1172"/>
      <c r="UN50" s="345"/>
      <c r="UO50" s="346"/>
      <c r="UP50" s="347"/>
      <c r="UQ50" s="348"/>
      <c r="UR50" s="349"/>
      <c r="US50" s="290"/>
      <c r="UT50" s="288"/>
      <c r="UU50" s="343"/>
      <c r="UV50" s="344"/>
      <c r="UW50" s="1172"/>
      <c r="UX50" s="345"/>
      <c r="UY50" s="346"/>
      <c r="UZ50" s="347"/>
      <c r="VA50" s="348"/>
      <c r="VB50" s="349"/>
      <c r="VC50" s="290"/>
      <c r="VD50" s="288"/>
      <c r="VE50" s="343"/>
      <c r="VF50" s="344"/>
      <c r="VG50" s="1172"/>
      <c r="VH50" s="345"/>
      <c r="VI50" s="346"/>
      <c r="VJ50" s="347"/>
      <c r="VK50" s="348"/>
      <c r="VL50" s="349"/>
      <c r="VM50" s="290"/>
      <c r="VN50" s="288"/>
      <c r="VO50" s="343"/>
      <c r="VP50" s="344"/>
      <c r="VQ50" s="1172"/>
      <c r="VR50" s="345"/>
      <c r="VS50" s="346"/>
      <c r="VT50" s="347"/>
      <c r="VU50" s="348"/>
      <c r="VV50" s="349"/>
      <c r="VW50" s="290"/>
      <c r="VX50" s="288"/>
      <c r="VY50" s="343"/>
      <c r="VZ50" s="344"/>
      <c r="WA50" s="1172"/>
      <c r="WB50" s="345"/>
      <c r="WC50" s="346"/>
      <c r="WD50" s="347"/>
      <c r="WE50" s="348"/>
      <c r="WF50" s="349"/>
      <c r="WG50" s="290"/>
      <c r="WH50" s="288"/>
      <c r="WI50" s="343"/>
      <c r="WJ50" s="344"/>
      <c r="WK50" s="1172"/>
      <c r="WL50" s="345"/>
      <c r="WM50" s="346"/>
      <c r="WN50" s="347"/>
      <c r="WO50" s="348"/>
      <c r="WP50" s="349"/>
      <c r="WQ50" s="290"/>
      <c r="WR50" s="288"/>
      <c r="WS50" s="343"/>
      <c r="WT50" s="344"/>
      <c r="WU50" s="1172"/>
      <c r="WV50" s="345"/>
      <c r="WW50" s="346"/>
      <c r="WX50" s="347"/>
      <c r="WY50" s="348"/>
      <c r="WZ50" s="349"/>
      <c r="XA50" s="290"/>
      <c r="XB50" s="288"/>
      <c r="XC50" s="343"/>
      <c r="XD50" s="344"/>
      <c r="XE50" s="1172"/>
      <c r="XF50" s="345"/>
      <c r="XG50" s="346"/>
      <c r="XH50" s="347"/>
      <c r="XI50" s="348"/>
      <c r="XJ50" s="349"/>
      <c r="XK50" s="290"/>
      <c r="XL50" s="288"/>
      <c r="XM50" s="343"/>
      <c r="XN50" s="344"/>
      <c r="XO50" s="1172"/>
      <c r="XP50" s="345"/>
      <c r="XQ50" s="346"/>
      <c r="XR50" s="347"/>
      <c r="XS50" s="348"/>
      <c r="XT50" s="349"/>
      <c r="XU50" s="290"/>
      <c r="XV50" s="288"/>
      <c r="XW50" s="343"/>
      <c r="XX50" s="344"/>
      <c r="XY50" s="1172"/>
      <c r="XZ50" s="345"/>
      <c r="YA50" s="346"/>
      <c r="YB50" s="347"/>
      <c r="YC50" s="348"/>
      <c r="YD50" s="349"/>
      <c r="YE50" s="290"/>
      <c r="YF50" s="288"/>
      <c r="YG50" s="343"/>
      <c r="YH50" s="344"/>
      <c r="YI50" s="1172"/>
      <c r="YJ50" s="345"/>
      <c r="YK50" s="346"/>
      <c r="YL50" s="347"/>
      <c r="YM50" s="348"/>
      <c r="YN50" s="349"/>
      <c r="YO50" s="290"/>
      <c r="YP50" s="288"/>
      <c r="YQ50" s="343"/>
      <c r="YR50" s="344"/>
      <c r="YS50" s="1172"/>
      <c r="YT50" s="345"/>
      <c r="YU50" s="346"/>
      <c r="YV50" s="347"/>
      <c r="YW50" s="348"/>
      <c r="YX50" s="349"/>
      <c r="YY50" s="290"/>
      <c r="YZ50" s="288"/>
      <c r="ZA50" s="343"/>
      <c r="ZB50" s="344"/>
      <c r="ZC50" s="1172"/>
      <c r="ZD50" s="345"/>
      <c r="ZE50" s="346"/>
      <c r="ZF50" s="347"/>
      <c r="ZG50" s="348"/>
      <c r="ZH50" s="349"/>
      <c r="ZI50" s="290"/>
      <c r="ZJ50" s="288"/>
      <c r="ZK50" s="343"/>
      <c r="ZL50" s="344"/>
      <c r="ZM50" s="1172"/>
      <c r="ZN50" s="345"/>
      <c r="ZO50" s="346"/>
      <c r="ZP50" s="347"/>
      <c r="ZQ50" s="348"/>
      <c r="ZR50" s="349"/>
      <c r="ZS50" s="290"/>
      <c r="ZT50" s="288"/>
      <c r="ZU50" s="343"/>
      <c r="ZV50" s="344"/>
      <c r="ZW50" s="1172"/>
      <c r="ZX50" s="345"/>
      <c r="ZY50" s="346"/>
      <c r="ZZ50" s="347"/>
      <c r="AAA50" s="348"/>
      <c r="AAB50" s="349"/>
      <c r="AAC50" s="290"/>
      <c r="AAD50" s="288"/>
      <c r="AAE50" s="343"/>
      <c r="AAF50" s="344"/>
      <c r="AAG50" s="1172"/>
      <c r="AAH50" s="345"/>
      <c r="AAI50" s="346"/>
      <c r="AAJ50" s="347"/>
      <c r="AAK50" s="348"/>
      <c r="AAL50" s="349"/>
      <c r="AAM50" s="290"/>
      <c r="AAN50" s="288"/>
      <c r="AAO50" s="343"/>
      <c r="AAP50" s="344"/>
      <c r="AAQ50" s="1172"/>
      <c r="AAR50" s="345"/>
      <c r="AAS50" s="346"/>
      <c r="AAT50" s="347"/>
      <c r="AAU50" s="348"/>
      <c r="AAV50" s="349"/>
      <c r="AAW50" s="290"/>
      <c r="AAX50" s="288"/>
      <c r="AAY50" s="343"/>
      <c r="AAZ50" s="344"/>
      <c r="ABA50" s="1172"/>
      <c r="ABB50" s="345"/>
      <c r="ABC50" s="346"/>
      <c r="ABD50" s="347"/>
      <c r="ABE50" s="348"/>
      <c r="ABF50" s="349"/>
      <c r="ABG50" s="290"/>
      <c r="ABH50" s="288"/>
      <c r="ABI50" s="343"/>
      <c r="ABJ50" s="344"/>
      <c r="ABK50" s="1172"/>
      <c r="ABL50" s="345"/>
      <c r="ABM50" s="346"/>
      <c r="ABN50" s="347"/>
      <c r="ABO50" s="348"/>
      <c r="ABP50" s="349"/>
      <c r="ABQ50" s="290"/>
      <c r="ABR50" s="288"/>
      <c r="ABS50" s="343"/>
      <c r="ABT50" s="344"/>
      <c r="ABU50" s="1172"/>
      <c r="ABV50" s="345"/>
      <c r="ABW50" s="346"/>
      <c r="ABX50" s="347"/>
      <c r="ABY50" s="348"/>
      <c r="ABZ50" s="349"/>
      <c r="ACA50" s="290"/>
      <c r="ACB50" s="288"/>
      <c r="ACC50" s="343"/>
      <c r="ACD50" s="344"/>
      <c r="ACE50" s="1172"/>
      <c r="ACF50" s="345"/>
      <c r="ACG50" s="346"/>
      <c r="ACH50" s="347"/>
      <c r="ACI50" s="348"/>
      <c r="ACJ50" s="349"/>
      <c r="ACK50" s="290"/>
      <c r="ACL50" s="288"/>
      <c r="ACM50" s="343"/>
      <c r="ACN50" s="344"/>
      <c r="ACO50" s="1172"/>
      <c r="ACP50" s="345"/>
      <c r="ACQ50" s="346"/>
      <c r="ACR50" s="347"/>
      <c r="ACS50" s="348"/>
      <c r="ACT50" s="349"/>
      <c r="ACU50" s="290"/>
      <c r="ACV50" s="288"/>
      <c r="ACW50" s="343"/>
      <c r="ACX50" s="344"/>
      <c r="ACY50" s="1172"/>
      <c r="ACZ50" s="345"/>
      <c r="ADA50" s="346"/>
      <c r="ADB50" s="347"/>
      <c r="ADC50" s="348"/>
      <c r="ADD50" s="349"/>
      <c r="ADE50" s="290"/>
      <c r="ADF50" s="288"/>
      <c r="ADG50" s="343"/>
      <c r="ADH50" s="344"/>
      <c r="ADI50" s="1172"/>
      <c r="ADJ50" s="345"/>
      <c r="ADK50" s="346"/>
      <c r="ADL50" s="347"/>
      <c r="ADM50" s="348"/>
      <c r="ADN50" s="349"/>
      <c r="ADO50" s="290"/>
      <c r="ADP50" s="288"/>
      <c r="ADQ50" s="343"/>
      <c r="ADR50" s="344"/>
      <c r="ADS50" s="1172"/>
      <c r="ADT50" s="345"/>
      <c r="ADU50" s="346"/>
      <c r="ADV50" s="347"/>
      <c r="ADW50" s="348"/>
      <c r="ADX50" s="349"/>
      <c r="ADY50" s="290"/>
      <c r="ADZ50" s="288"/>
      <c r="AEA50" s="343"/>
      <c r="AEB50" s="344"/>
      <c r="AEC50" s="1172"/>
      <c r="AED50" s="345"/>
      <c r="AEE50" s="346"/>
      <c r="AEF50" s="347"/>
      <c r="AEG50" s="348"/>
      <c r="AEH50" s="349"/>
      <c r="AEI50" s="290"/>
      <c r="AEJ50" s="288"/>
      <c r="AEK50" s="343"/>
      <c r="AEL50" s="344"/>
      <c r="AEM50" s="1172"/>
      <c r="AEN50" s="345"/>
      <c r="AEO50" s="346"/>
      <c r="AEP50" s="347"/>
      <c r="AEQ50" s="348"/>
      <c r="AER50" s="349"/>
      <c r="AES50" s="290"/>
      <c r="AET50" s="288"/>
      <c r="AEU50" s="343"/>
      <c r="AEV50" s="344"/>
      <c r="AEW50" s="1172"/>
      <c r="AEX50" s="345"/>
      <c r="AEY50" s="346"/>
      <c r="AEZ50" s="347"/>
      <c r="AFA50" s="348"/>
      <c r="AFB50" s="349"/>
      <c r="AFC50" s="290"/>
      <c r="AFD50" s="288"/>
      <c r="AFE50" s="343"/>
      <c r="AFF50" s="344"/>
      <c r="AFG50" s="1172"/>
      <c r="AFH50" s="345"/>
      <c r="AFI50" s="346"/>
      <c r="AFJ50" s="347"/>
      <c r="AFK50" s="348"/>
      <c r="AFL50" s="349"/>
      <c r="AFM50" s="290"/>
      <c r="AFN50" s="288"/>
      <c r="AFO50" s="343"/>
      <c r="AFP50" s="344"/>
      <c r="AFQ50" s="1172"/>
      <c r="AFR50" s="345"/>
      <c r="AFS50" s="346"/>
      <c r="AFT50" s="347"/>
      <c r="AFU50" s="348"/>
      <c r="AFV50" s="349"/>
      <c r="AFW50" s="290"/>
      <c r="AFX50" s="288"/>
      <c r="AFY50" s="343"/>
      <c r="AFZ50" s="344"/>
      <c r="AGA50" s="1172"/>
      <c r="AGB50" s="345"/>
      <c r="AGC50" s="346"/>
      <c r="AGD50" s="347"/>
      <c r="AGE50" s="348"/>
      <c r="AGF50" s="349"/>
      <c r="AGG50" s="290"/>
      <c r="AGH50" s="288"/>
      <c r="AGI50" s="343"/>
      <c r="AGJ50" s="344"/>
      <c r="AGK50" s="1172"/>
      <c r="AGL50" s="345"/>
      <c r="AGM50" s="346"/>
      <c r="AGN50" s="347"/>
      <c r="AGO50" s="348"/>
      <c r="AGP50" s="349"/>
      <c r="AGQ50" s="290"/>
      <c r="AGR50" s="288"/>
      <c r="AGS50" s="343"/>
      <c r="AGT50" s="344"/>
      <c r="AGU50" s="1172"/>
      <c r="AGV50" s="345"/>
      <c r="AGW50" s="346"/>
      <c r="AGX50" s="347"/>
      <c r="AGY50" s="348"/>
      <c r="AGZ50" s="349"/>
      <c r="AHA50" s="290"/>
      <c r="AHB50" s="288"/>
      <c r="AHC50" s="343"/>
      <c r="AHD50" s="344"/>
      <c r="AHE50" s="1172"/>
      <c r="AHF50" s="345"/>
      <c r="AHG50" s="346"/>
      <c r="AHH50" s="347"/>
      <c r="AHI50" s="348"/>
      <c r="AHJ50" s="349"/>
      <c r="AHK50" s="290"/>
      <c r="AHL50" s="288"/>
      <c r="AHM50" s="343"/>
      <c r="AHN50" s="344"/>
      <c r="AHO50" s="1172"/>
      <c r="AHP50" s="345"/>
      <c r="AHQ50" s="346"/>
      <c r="AHR50" s="347"/>
      <c r="AHS50" s="348"/>
      <c r="AHT50" s="349"/>
      <c r="AHU50" s="290"/>
      <c r="AHV50" s="288"/>
      <c r="AHW50" s="343"/>
      <c r="AHX50" s="344"/>
      <c r="AHY50" s="1172"/>
      <c r="AHZ50" s="345"/>
      <c r="AIA50" s="346"/>
      <c r="AIB50" s="347"/>
      <c r="AIC50" s="348"/>
      <c r="AID50" s="349"/>
      <c r="AIE50" s="290"/>
      <c r="AIF50" s="288"/>
      <c r="AIG50" s="343"/>
      <c r="AIH50" s="344"/>
      <c r="AII50" s="1172"/>
      <c r="AIJ50" s="345"/>
      <c r="AIK50" s="346"/>
      <c r="AIL50" s="347"/>
      <c r="AIM50" s="348"/>
      <c r="AIN50" s="349"/>
      <c r="AIO50" s="290"/>
      <c r="AIP50" s="288"/>
      <c r="AIQ50" s="343"/>
      <c r="AIR50" s="344"/>
      <c r="AIS50" s="1172"/>
      <c r="AIT50" s="345"/>
      <c r="AIU50" s="346"/>
      <c r="AIV50" s="347"/>
      <c r="AIW50" s="348"/>
      <c r="AIX50" s="349"/>
      <c r="AIY50" s="290"/>
      <c r="AIZ50" s="288"/>
      <c r="AJA50" s="343"/>
      <c r="AJB50" s="344"/>
      <c r="AJC50" s="1172"/>
      <c r="AJD50" s="345"/>
      <c r="AJE50" s="346"/>
      <c r="AJF50" s="347"/>
      <c r="AJG50" s="348"/>
      <c r="AJH50" s="349"/>
      <c r="AJI50" s="290"/>
      <c r="AJJ50" s="288"/>
      <c r="AJK50" s="343"/>
      <c r="AJL50" s="344"/>
      <c r="AJM50" s="1172"/>
      <c r="AJN50" s="345"/>
      <c r="AJO50" s="346"/>
      <c r="AJP50" s="347"/>
      <c r="AJQ50" s="348"/>
      <c r="AJR50" s="349"/>
      <c r="AJS50" s="290"/>
      <c r="AJT50" s="288"/>
      <c r="AJU50" s="343"/>
      <c r="AJV50" s="344"/>
      <c r="AJW50" s="1172"/>
      <c r="AJX50" s="345"/>
      <c r="AJY50" s="346"/>
      <c r="AJZ50" s="347"/>
      <c r="AKA50" s="348"/>
      <c r="AKB50" s="349"/>
      <c r="AKC50" s="290"/>
      <c r="AKD50" s="288"/>
      <c r="AKE50" s="343"/>
      <c r="AKF50" s="344"/>
      <c r="AKG50" s="1172"/>
      <c r="AKH50" s="345"/>
      <c r="AKI50" s="346"/>
      <c r="AKJ50" s="347"/>
      <c r="AKK50" s="348"/>
      <c r="AKL50" s="349"/>
      <c r="AKM50" s="290"/>
      <c r="AKN50" s="288"/>
      <c r="AKO50" s="343"/>
      <c r="AKP50" s="344"/>
      <c r="AKQ50" s="1172"/>
      <c r="AKR50" s="345"/>
      <c r="AKS50" s="346"/>
      <c r="AKT50" s="347"/>
      <c r="AKU50" s="348"/>
      <c r="AKV50" s="349"/>
      <c r="AKW50" s="290"/>
      <c r="AKX50" s="288"/>
      <c r="AKY50" s="343"/>
      <c r="AKZ50" s="344"/>
      <c r="ALA50" s="1172"/>
      <c r="ALB50" s="345"/>
      <c r="ALC50" s="346"/>
      <c r="ALD50" s="347"/>
      <c r="ALE50" s="348"/>
      <c r="ALF50" s="349"/>
      <c r="ALG50" s="290"/>
      <c r="ALH50" s="288"/>
      <c r="ALI50" s="343"/>
      <c r="ALJ50" s="344"/>
      <c r="ALK50" s="1172"/>
      <c r="ALL50" s="345"/>
      <c r="ALM50" s="346"/>
      <c r="ALN50" s="347"/>
      <c r="ALO50" s="348"/>
      <c r="ALP50" s="349"/>
      <c r="ALQ50" s="290"/>
      <c r="ALR50" s="288"/>
      <c r="ALS50" s="343"/>
      <c r="ALT50" s="344"/>
      <c r="ALU50" s="1172"/>
      <c r="ALV50" s="345"/>
      <c r="ALW50" s="346"/>
      <c r="ALX50" s="347"/>
      <c r="ALY50" s="348"/>
      <c r="ALZ50" s="349"/>
      <c r="AMA50" s="290"/>
      <c r="AMB50" s="288"/>
      <c r="AMC50" s="343"/>
      <c r="AMD50" s="344"/>
      <c r="AME50" s="1172"/>
      <c r="AMF50" s="345"/>
      <c r="AMG50" s="346"/>
      <c r="AMH50" s="347"/>
      <c r="AMI50" s="348"/>
      <c r="AMJ50" s="349"/>
      <c r="AMK50" s="290"/>
      <c r="AML50" s="288"/>
      <c r="AMM50" s="343"/>
      <c r="AMN50" s="344"/>
      <c r="AMO50" s="1172"/>
      <c r="AMP50" s="345"/>
      <c r="AMQ50" s="346"/>
      <c r="AMR50" s="347"/>
      <c r="AMS50" s="348"/>
      <c r="AMT50" s="349"/>
      <c r="AMU50" s="290"/>
      <c r="AMV50" s="288"/>
      <c r="AMW50" s="343"/>
      <c r="AMX50" s="344"/>
      <c r="AMY50" s="1172"/>
      <c r="AMZ50" s="345"/>
      <c r="ANA50" s="346"/>
      <c r="ANB50" s="347"/>
      <c r="ANC50" s="348"/>
      <c r="AND50" s="349"/>
      <c r="ANE50" s="290"/>
      <c r="ANF50" s="288"/>
      <c r="ANG50" s="343"/>
      <c r="ANH50" s="344"/>
      <c r="ANI50" s="1172"/>
      <c r="ANJ50" s="345"/>
      <c r="ANK50" s="346"/>
      <c r="ANL50" s="347"/>
      <c r="ANM50" s="348"/>
      <c r="ANN50" s="349"/>
      <c r="ANO50" s="290"/>
      <c r="ANP50" s="288"/>
      <c r="ANQ50" s="343"/>
      <c r="ANR50" s="344"/>
      <c r="ANS50" s="1172"/>
      <c r="ANT50" s="345"/>
      <c r="ANU50" s="346"/>
      <c r="ANV50" s="347"/>
      <c r="ANW50" s="348"/>
      <c r="ANX50" s="349"/>
      <c r="ANY50" s="290"/>
      <c r="ANZ50" s="288"/>
      <c r="AOA50" s="343"/>
      <c r="AOB50" s="344"/>
      <c r="AOC50" s="1172"/>
      <c r="AOD50" s="345"/>
      <c r="AOE50" s="346"/>
      <c r="AOF50" s="347"/>
      <c r="AOG50" s="348"/>
      <c r="AOH50" s="349"/>
      <c r="AOI50" s="290"/>
      <c r="AOJ50" s="288"/>
      <c r="AOK50" s="343"/>
      <c r="AOL50" s="344"/>
      <c r="AOM50" s="1172"/>
      <c r="AON50" s="345"/>
      <c r="AOO50" s="346"/>
      <c r="AOP50" s="347"/>
      <c r="AOQ50" s="348"/>
      <c r="AOR50" s="349"/>
      <c r="AOS50" s="290"/>
      <c r="AOT50" s="288"/>
      <c r="AOU50" s="343"/>
      <c r="AOV50" s="344"/>
      <c r="AOW50" s="1172"/>
      <c r="AOX50" s="345"/>
      <c r="AOY50" s="346"/>
      <c r="AOZ50" s="347"/>
      <c r="APA50" s="348"/>
      <c r="APB50" s="349"/>
      <c r="APC50" s="290"/>
      <c r="APD50" s="288"/>
      <c r="APE50" s="343"/>
      <c r="APF50" s="344"/>
      <c r="APG50" s="1172"/>
      <c r="APH50" s="345"/>
      <c r="API50" s="346"/>
      <c r="APJ50" s="347"/>
      <c r="APK50" s="348"/>
      <c r="APL50" s="349"/>
      <c r="APM50" s="290"/>
      <c r="APN50" s="288"/>
      <c r="APO50" s="343"/>
      <c r="APP50" s="344"/>
      <c r="APQ50" s="1172"/>
      <c r="APR50" s="345"/>
      <c r="APS50" s="346"/>
      <c r="APT50" s="347"/>
      <c r="APU50" s="348"/>
      <c r="APV50" s="349"/>
      <c r="APW50" s="290"/>
      <c r="APX50" s="288"/>
      <c r="APY50" s="343"/>
      <c r="APZ50" s="344"/>
      <c r="AQA50" s="1172"/>
      <c r="AQB50" s="345"/>
      <c r="AQC50" s="346"/>
      <c r="AQD50" s="347"/>
      <c r="AQE50" s="348"/>
      <c r="AQF50" s="349"/>
      <c r="AQG50" s="290"/>
      <c r="AQH50" s="288"/>
      <c r="AQI50" s="343"/>
      <c r="AQJ50" s="344"/>
      <c r="AQK50" s="1172"/>
      <c r="AQL50" s="345"/>
      <c r="AQM50" s="346"/>
      <c r="AQN50" s="347"/>
      <c r="AQO50" s="348"/>
      <c r="AQP50" s="349"/>
      <c r="AQQ50" s="290"/>
      <c r="AQR50" s="288"/>
      <c r="AQS50" s="343"/>
      <c r="AQT50" s="344"/>
      <c r="AQU50" s="1172"/>
      <c r="AQV50" s="345"/>
      <c r="AQW50" s="346"/>
      <c r="AQX50" s="347"/>
      <c r="AQY50" s="348"/>
      <c r="AQZ50" s="349"/>
      <c r="ARA50" s="290"/>
      <c r="ARB50" s="288"/>
      <c r="ARC50" s="343"/>
      <c r="ARD50" s="344"/>
      <c r="ARE50" s="1172"/>
      <c r="ARF50" s="345"/>
      <c r="ARG50" s="346"/>
      <c r="ARH50" s="347"/>
      <c r="ARI50" s="348"/>
      <c r="ARJ50" s="349"/>
      <c r="ARK50" s="290"/>
      <c r="ARL50" s="288"/>
      <c r="ARM50" s="343"/>
      <c r="ARN50" s="344"/>
      <c r="ARO50" s="1172"/>
      <c r="ARP50" s="345"/>
      <c r="ARQ50" s="346"/>
      <c r="ARR50" s="347"/>
      <c r="ARS50" s="348"/>
      <c r="ART50" s="349"/>
      <c r="ARU50" s="290"/>
      <c r="ARV50" s="288"/>
      <c r="ARW50" s="343"/>
      <c r="ARX50" s="344"/>
      <c r="ARY50" s="1172"/>
      <c r="ARZ50" s="345"/>
      <c r="ASA50" s="346"/>
      <c r="ASB50" s="347"/>
      <c r="ASC50" s="348"/>
      <c r="ASD50" s="349"/>
      <c r="ASE50" s="290"/>
      <c r="ASF50" s="288"/>
      <c r="ASG50" s="343"/>
      <c r="ASH50" s="344"/>
      <c r="ASI50" s="1172"/>
      <c r="ASJ50" s="345"/>
      <c r="ASK50" s="346"/>
      <c r="ASL50" s="347"/>
      <c r="ASM50" s="348"/>
      <c r="ASN50" s="349"/>
      <c r="ASO50" s="290"/>
      <c r="ASP50" s="288"/>
      <c r="ASQ50" s="343"/>
      <c r="ASR50" s="344"/>
      <c r="ASS50" s="1172"/>
      <c r="AST50" s="345"/>
      <c r="ASU50" s="346"/>
      <c r="ASV50" s="347"/>
      <c r="ASW50" s="348"/>
      <c r="ASX50" s="349"/>
      <c r="ASY50" s="290"/>
      <c r="ASZ50" s="288"/>
      <c r="ATA50" s="343"/>
      <c r="ATB50" s="344"/>
      <c r="ATC50" s="1172"/>
      <c r="ATD50" s="345"/>
      <c r="ATE50" s="346"/>
      <c r="ATF50" s="347"/>
      <c r="ATG50" s="348"/>
      <c r="ATH50" s="349"/>
      <c r="ATI50" s="290"/>
      <c r="ATJ50" s="288"/>
      <c r="ATK50" s="343"/>
      <c r="ATL50" s="344"/>
      <c r="ATM50" s="1172"/>
      <c r="ATN50" s="345"/>
      <c r="ATO50" s="346"/>
      <c r="ATP50" s="347"/>
      <c r="ATQ50" s="348"/>
      <c r="ATR50" s="349"/>
      <c r="ATS50" s="290"/>
      <c r="ATT50" s="288"/>
      <c r="ATU50" s="343"/>
      <c r="ATV50" s="344"/>
      <c r="ATW50" s="1172"/>
      <c r="ATX50" s="345"/>
      <c r="ATY50" s="346"/>
      <c r="ATZ50" s="347"/>
      <c r="AUA50" s="348"/>
      <c r="AUB50" s="349"/>
      <c r="AUC50" s="290"/>
      <c r="AUD50" s="288"/>
      <c r="AUE50" s="343"/>
      <c r="AUF50" s="344"/>
      <c r="AUG50" s="1172"/>
      <c r="AUH50" s="345"/>
      <c r="AUI50" s="346"/>
      <c r="AUJ50" s="347"/>
      <c r="AUK50" s="348"/>
      <c r="AUL50" s="349"/>
      <c r="AUM50" s="290"/>
      <c r="AUN50" s="288"/>
      <c r="AUO50" s="343"/>
      <c r="AUP50" s="344"/>
      <c r="AUQ50" s="1172"/>
      <c r="AUR50" s="345"/>
      <c r="AUS50" s="346"/>
      <c r="AUT50" s="347"/>
      <c r="AUU50" s="348"/>
      <c r="AUV50" s="349"/>
      <c r="AUW50" s="290"/>
      <c r="AUX50" s="288"/>
      <c r="AUY50" s="343"/>
      <c r="AUZ50" s="344"/>
      <c r="AVA50" s="1172"/>
      <c r="AVB50" s="345"/>
      <c r="AVC50" s="346"/>
      <c r="AVD50" s="347"/>
      <c r="AVE50" s="348"/>
      <c r="AVF50" s="349"/>
      <c r="AVG50" s="290"/>
      <c r="AVH50" s="288"/>
      <c r="AVI50" s="343"/>
      <c r="AVJ50" s="344"/>
      <c r="AVK50" s="1172"/>
      <c r="AVL50" s="345"/>
      <c r="AVM50" s="346"/>
      <c r="AVN50" s="347"/>
      <c r="AVO50" s="348"/>
      <c r="AVP50" s="349"/>
      <c r="AVQ50" s="290"/>
      <c r="AVR50" s="288"/>
      <c r="AVS50" s="343"/>
      <c r="AVT50" s="344"/>
      <c r="AVU50" s="1172"/>
      <c r="AVV50" s="345"/>
      <c r="AVW50" s="346"/>
      <c r="AVX50" s="347"/>
      <c r="AVY50" s="348"/>
      <c r="AVZ50" s="349"/>
      <c r="AWA50" s="290"/>
      <c r="AWB50" s="288"/>
      <c r="AWC50" s="343"/>
      <c r="AWD50" s="344"/>
      <c r="AWE50" s="1172"/>
      <c r="AWF50" s="345"/>
      <c r="AWG50" s="346"/>
      <c r="AWH50" s="347"/>
      <c r="AWI50" s="348"/>
      <c r="AWJ50" s="349"/>
      <c r="AWK50" s="290"/>
      <c r="AWL50" s="288"/>
      <c r="AWM50" s="343"/>
      <c r="AWN50" s="344"/>
      <c r="AWO50" s="1172"/>
      <c r="AWP50" s="345"/>
      <c r="AWQ50" s="346"/>
      <c r="AWR50" s="347"/>
      <c r="AWS50" s="348"/>
      <c r="AWT50" s="349"/>
      <c r="AWU50" s="290"/>
      <c r="AWV50" s="288"/>
      <c r="AWW50" s="343"/>
      <c r="AWX50" s="344"/>
      <c r="AWY50" s="1172"/>
      <c r="AWZ50" s="345"/>
      <c r="AXA50" s="346"/>
      <c r="AXB50" s="347"/>
      <c r="AXC50" s="348"/>
      <c r="AXD50" s="349"/>
      <c r="AXE50" s="290"/>
      <c r="AXF50" s="288"/>
      <c r="AXG50" s="343"/>
      <c r="AXH50" s="344"/>
      <c r="AXI50" s="1172"/>
      <c r="AXJ50" s="345"/>
      <c r="AXK50" s="346"/>
      <c r="AXL50" s="347"/>
      <c r="AXM50" s="348"/>
      <c r="AXN50" s="349"/>
      <c r="AXO50" s="290"/>
      <c r="AXP50" s="288"/>
      <c r="AXQ50" s="343"/>
      <c r="AXR50" s="344"/>
      <c r="AXS50" s="1172"/>
      <c r="AXT50" s="345"/>
      <c r="AXU50" s="346"/>
      <c r="AXV50" s="347"/>
      <c r="AXW50" s="348"/>
      <c r="AXX50" s="349"/>
      <c r="AXY50" s="290"/>
      <c r="AXZ50" s="288"/>
      <c r="AYA50" s="343"/>
      <c r="AYB50" s="344"/>
      <c r="AYC50" s="1172"/>
      <c r="AYD50" s="345"/>
      <c r="AYE50" s="346"/>
      <c r="AYF50" s="347"/>
      <c r="AYG50" s="348"/>
      <c r="AYH50" s="349"/>
      <c r="AYI50" s="290"/>
      <c r="AYJ50" s="288"/>
      <c r="AYK50" s="343"/>
      <c r="AYL50" s="344"/>
      <c r="AYM50" s="1172"/>
      <c r="AYN50" s="345"/>
      <c r="AYO50" s="346"/>
      <c r="AYP50" s="347"/>
      <c r="AYQ50" s="348"/>
      <c r="AYR50" s="349"/>
      <c r="AYS50" s="290"/>
      <c r="AYT50" s="288"/>
      <c r="AYU50" s="343"/>
      <c r="AYV50" s="344"/>
      <c r="AYW50" s="1172"/>
      <c r="AYX50" s="345"/>
      <c r="AYY50" s="346"/>
      <c r="AYZ50" s="347"/>
      <c r="AZA50" s="348"/>
      <c r="AZB50" s="349"/>
      <c r="AZC50" s="290"/>
      <c r="AZD50" s="288"/>
      <c r="AZE50" s="343"/>
      <c r="AZF50" s="344"/>
      <c r="AZG50" s="1172"/>
      <c r="AZH50" s="345"/>
      <c r="AZI50" s="346"/>
      <c r="AZJ50" s="347"/>
      <c r="AZK50" s="348"/>
      <c r="AZL50" s="349"/>
      <c r="AZM50" s="290"/>
      <c r="AZN50" s="288"/>
      <c r="AZO50" s="343"/>
      <c r="AZP50" s="344"/>
      <c r="AZQ50" s="1172"/>
      <c r="AZR50" s="345"/>
      <c r="AZS50" s="346"/>
      <c r="AZT50" s="347"/>
      <c r="AZU50" s="348"/>
      <c r="AZV50" s="349"/>
      <c r="AZW50" s="290"/>
      <c r="AZX50" s="288"/>
      <c r="AZY50" s="343"/>
      <c r="AZZ50" s="344"/>
      <c r="BAA50" s="1172"/>
      <c r="BAB50" s="345"/>
      <c r="BAC50" s="346"/>
      <c r="BAD50" s="347"/>
      <c r="BAE50" s="348"/>
      <c r="BAF50" s="349"/>
      <c r="BAG50" s="290"/>
      <c r="BAH50" s="288"/>
      <c r="BAI50" s="343"/>
      <c r="BAJ50" s="344"/>
      <c r="BAK50" s="1172"/>
      <c r="BAL50" s="345"/>
      <c r="BAM50" s="346"/>
      <c r="BAN50" s="347"/>
      <c r="BAO50" s="348"/>
      <c r="BAP50" s="349"/>
      <c r="BAQ50" s="290"/>
      <c r="BAR50" s="288"/>
      <c r="BAS50" s="343"/>
      <c r="BAT50" s="344"/>
      <c r="BAU50" s="1172"/>
      <c r="BAV50" s="345"/>
      <c r="BAW50" s="346"/>
      <c r="BAX50" s="347"/>
      <c r="BAY50" s="348"/>
      <c r="BAZ50" s="349"/>
      <c r="BBA50" s="290"/>
      <c r="BBB50" s="288"/>
      <c r="BBC50" s="343"/>
      <c r="BBD50" s="344"/>
      <c r="BBE50" s="1172"/>
      <c r="BBF50" s="345"/>
      <c r="BBG50" s="346"/>
      <c r="BBH50" s="347"/>
      <c r="BBI50" s="348"/>
      <c r="BBJ50" s="349"/>
      <c r="BBK50" s="290"/>
      <c r="BBL50" s="288"/>
      <c r="BBM50" s="343"/>
      <c r="BBN50" s="344"/>
      <c r="BBO50" s="1172"/>
      <c r="BBP50" s="345"/>
      <c r="BBQ50" s="346"/>
      <c r="BBR50" s="347"/>
      <c r="BBS50" s="348"/>
      <c r="BBT50" s="349"/>
      <c r="BBU50" s="290"/>
      <c r="BBV50" s="288"/>
      <c r="BBW50" s="343"/>
      <c r="BBX50" s="344"/>
      <c r="BBY50" s="1172"/>
      <c r="BBZ50" s="345"/>
      <c r="BCA50" s="346"/>
      <c r="BCB50" s="347"/>
      <c r="BCC50" s="348"/>
      <c r="BCD50" s="349"/>
      <c r="BCE50" s="290"/>
      <c r="BCF50" s="288"/>
      <c r="BCG50" s="343"/>
      <c r="BCH50" s="344"/>
      <c r="BCI50" s="1172"/>
      <c r="BCJ50" s="345"/>
      <c r="BCK50" s="346"/>
      <c r="BCL50" s="347"/>
      <c r="BCM50" s="348"/>
      <c r="BCN50" s="349"/>
      <c r="BCO50" s="290"/>
      <c r="BCP50" s="288"/>
      <c r="BCQ50" s="343"/>
      <c r="BCR50" s="344"/>
      <c r="BCS50" s="1172"/>
      <c r="BCT50" s="345"/>
      <c r="BCU50" s="346"/>
      <c r="BCV50" s="347"/>
      <c r="BCW50" s="348"/>
      <c r="BCX50" s="349"/>
      <c r="BCY50" s="290"/>
      <c r="BCZ50" s="288"/>
      <c r="BDA50" s="343"/>
      <c r="BDB50" s="344"/>
      <c r="BDC50" s="1172"/>
      <c r="BDD50" s="345"/>
      <c r="BDE50" s="346"/>
      <c r="BDF50" s="347"/>
      <c r="BDG50" s="348"/>
      <c r="BDH50" s="349"/>
      <c r="BDI50" s="290"/>
      <c r="BDJ50" s="288"/>
      <c r="BDK50" s="343"/>
      <c r="BDL50" s="344"/>
      <c r="BDM50" s="1172"/>
      <c r="BDN50" s="345"/>
      <c r="BDO50" s="346"/>
      <c r="BDP50" s="347"/>
      <c r="BDQ50" s="348"/>
      <c r="BDR50" s="349"/>
      <c r="BDS50" s="290"/>
      <c r="BDT50" s="288"/>
      <c r="BDU50" s="343"/>
      <c r="BDV50" s="344"/>
      <c r="BDW50" s="1172"/>
      <c r="BDX50" s="345"/>
      <c r="BDY50" s="346"/>
      <c r="BDZ50" s="347"/>
      <c r="BEA50" s="348"/>
      <c r="BEB50" s="349"/>
      <c r="BEC50" s="290"/>
      <c r="BED50" s="288"/>
      <c r="BEE50" s="343"/>
      <c r="BEF50" s="344"/>
      <c r="BEG50" s="1172"/>
      <c r="BEH50" s="345"/>
      <c r="BEI50" s="346"/>
      <c r="BEJ50" s="347"/>
      <c r="BEK50" s="348"/>
      <c r="BEL50" s="349"/>
      <c r="BEM50" s="290"/>
      <c r="BEN50" s="288"/>
      <c r="BEO50" s="343"/>
      <c r="BEP50" s="344"/>
      <c r="BEQ50" s="1172"/>
      <c r="BER50" s="345"/>
      <c r="BES50" s="346"/>
      <c r="BET50" s="347"/>
      <c r="BEU50" s="348"/>
      <c r="BEV50" s="349"/>
      <c r="BEW50" s="290"/>
      <c r="BEX50" s="288"/>
      <c r="BEY50" s="343"/>
      <c r="BEZ50" s="344"/>
      <c r="BFA50" s="1172"/>
      <c r="BFB50" s="345"/>
      <c r="BFC50" s="346"/>
      <c r="BFD50" s="347"/>
      <c r="BFE50" s="348"/>
      <c r="BFF50" s="349"/>
      <c r="BFG50" s="290"/>
      <c r="BFH50" s="288"/>
      <c r="BFI50" s="343"/>
      <c r="BFJ50" s="344"/>
      <c r="BFK50" s="1172"/>
      <c r="BFL50" s="345"/>
      <c r="BFM50" s="346"/>
      <c r="BFN50" s="347"/>
      <c r="BFO50" s="348"/>
      <c r="BFP50" s="349"/>
      <c r="BFQ50" s="290"/>
      <c r="BFR50" s="288"/>
      <c r="BFS50" s="343"/>
      <c r="BFT50" s="344"/>
      <c r="BFU50" s="1172"/>
      <c r="BFV50" s="345"/>
      <c r="BFW50" s="346"/>
      <c r="BFX50" s="347"/>
      <c r="BFY50" s="348"/>
      <c r="BFZ50" s="349"/>
      <c r="BGA50" s="290"/>
      <c r="BGB50" s="288"/>
      <c r="BGC50" s="343"/>
      <c r="BGD50" s="344"/>
      <c r="BGE50" s="1172"/>
      <c r="BGF50" s="345"/>
      <c r="BGG50" s="346"/>
      <c r="BGH50" s="347"/>
      <c r="BGI50" s="348"/>
      <c r="BGJ50" s="349"/>
      <c r="BGK50" s="290"/>
      <c r="BGL50" s="288"/>
      <c r="BGM50" s="343"/>
      <c r="BGN50" s="344"/>
      <c r="BGO50" s="1172"/>
      <c r="BGP50" s="345"/>
      <c r="BGQ50" s="346"/>
      <c r="BGR50" s="347"/>
      <c r="BGS50" s="348"/>
      <c r="BGT50" s="349"/>
      <c r="BGU50" s="290"/>
      <c r="BGV50" s="288"/>
      <c r="BGW50" s="343"/>
      <c r="BGX50" s="344"/>
      <c r="BGY50" s="1172"/>
      <c r="BGZ50" s="345"/>
      <c r="BHA50" s="346"/>
      <c r="BHB50" s="347"/>
      <c r="BHC50" s="348"/>
      <c r="BHD50" s="349"/>
      <c r="BHE50" s="290"/>
      <c r="BHF50" s="288"/>
      <c r="BHG50" s="343"/>
      <c r="BHH50" s="344"/>
      <c r="BHI50" s="1172"/>
      <c r="BHJ50" s="345"/>
      <c r="BHK50" s="346"/>
      <c r="BHL50" s="347"/>
      <c r="BHM50" s="348"/>
      <c r="BHN50" s="349"/>
      <c r="BHO50" s="290"/>
      <c r="BHP50" s="288"/>
      <c r="BHQ50" s="343"/>
      <c r="BHR50" s="344"/>
      <c r="BHS50" s="1172"/>
      <c r="BHT50" s="345"/>
      <c r="BHU50" s="346"/>
      <c r="BHV50" s="347"/>
      <c r="BHW50" s="348"/>
      <c r="BHX50" s="349"/>
      <c r="BHY50" s="290"/>
      <c r="BHZ50" s="288"/>
      <c r="BIA50" s="343"/>
      <c r="BIB50" s="344"/>
      <c r="BIC50" s="1172"/>
      <c r="BID50" s="345"/>
      <c r="BIE50" s="346"/>
      <c r="BIF50" s="347"/>
      <c r="BIG50" s="348"/>
      <c r="BIH50" s="349"/>
      <c r="BII50" s="290"/>
      <c r="BIJ50" s="288"/>
      <c r="BIK50" s="343"/>
      <c r="BIL50" s="344"/>
      <c r="BIM50" s="1172"/>
      <c r="BIN50" s="345"/>
      <c r="BIO50" s="346"/>
      <c r="BIP50" s="347"/>
      <c r="BIQ50" s="348"/>
      <c r="BIR50" s="349"/>
      <c r="BIS50" s="290"/>
      <c r="BIT50" s="288"/>
      <c r="BIU50" s="343"/>
      <c r="BIV50" s="344"/>
      <c r="BIW50" s="1172"/>
      <c r="BIX50" s="345"/>
      <c r="BIY50" s="346"/>
      <c r="BIZ50" s="347"/>
      <c r="BJA50" s="348"/>
      <c r="BJB50" s="349"/>
      <c r="BJC50" s="290"/>
      <c r="BJD50" s="288"/>
      <c r="BJE50" s="343"/>
      <c r="BJF50" s="344"/>
      <c r="BJG50" s="1172"/>
      <c r="BJH50" s="345"/>
      <c r="BJI50" s="346"/>
      <c r="BJJ50" s="347"/>
      <c r="BJK50" s="348"/>
      <c r="BJL50" s="349"/>
      <c r="BJM50" s="290"/>
      <c r="BJN50" s="288"/>
      <c r="BJO50" s="343"/>
      <c r="BJP50" s="344"/>
      <c r="BJQ50" s="1172"/>
      <c r="BJR50" s="345"/>
      <c r="BJS50" s="346"/>
      <c r="BJT50" s="347"/>
      <c r="BJU50" s="348"/>
      <c r="BJV50" s="349"/>
      <c r="BJW50" s="290"/>
      <c r="BJX50" s="288"/>
      <c r="BJY50" s="343"/>
      <c r="BJZ50" s="344"/>
      <c r="BKA50" s="1172"/>
      <c r="BKB50" s="345"/>
      <c r="BKC50" s="346"/>
      <c r="BKD50" s="347"/>
      <c r="BKE50" s="348"/>
      <c r="BKF50" s="349"/>
      <c r="BKG50" s="290"/>
      <c r="BKH50" s="288"/>
      <c r="BKI50" s="343"/>
      <c r="BKJ50" s="344"/>
      <c r="BKK50" s="1172"/>
      <c r="BKL50" s="345"/>
      <c r="BKM50" s="346"/>
      <c r="BKN50" s="347"/>
      <c r="BKO50" s="348"/>
      <c r="BKP50" s="349"/>
      <c r="BKQ50" s="290"/>
      <c r="BKR50" s="288"/>
      <c r="BKS50" s="343"/>
      <c r="BKT50" s="344"/>
      <c r="BKU50" s="1172"/>
      <c r="BKV50" s="345"/>
      <c r="BKW50" s="346"/>
      <c r="BKX50" s="347"/>
      <c r="BKY50" s="348"/>
      <c r="BKZ50" s="349"/>
      <c r="BLA50" s="290"/>
      <c r="BLB50" s="288"/>
      <c r="BLC50" s="343"/>
      <c r="BLD50" s="344"/>
      <c r="BLE50" s="1172"/>
      <c r="BLF50" s="345"/>
      <c r="BLG50" s="346"/>
      <c r="BLH50" s="347"/>
      <c r="BLI50" s="348"/>
      <c r="BLJ50" s="349"/>
      <c r="BLK50" s="290"/>
      <c r="BLL50" s="288"/>
      <c r="BLM50" s="343"/>
      <c r="BLN50" s="344"/>
      <c r="BLO50" s="1172"/>
      <c r="BLP50" s="345"/>
      <c r="BLQ50" s="346"/>
      <c r="BLR50" s="347"/>
      <c r="BLS50" s="348"/>
      <c r="BLT50" s="349"/>
      <c r="BLU50" s="290"/>
      <c r="BLV50" s="288"/>
      <c r="BLW50" s="343"/>
      <c r="BLX50" s="344"/>
      <c r="BLY50" s="1172"/>
      <c r="BLZ50" s="345"/>
      <c r="BMA50" s="346"/>
      <c r="BMB50" s="347"/>
      <c r="BMC50" s="348"/>
      <c r="BMD50" s="349"/>
      <c r="BME50" s="290"/>
      <c r="BMF50" s="288"/>
      <c r="BMG50" s="343"/>
      <c r="BMH50" s="344"/>
      <c r="BMI50" s="1172"/>
      <c r="BMJ50" s="345"/>
      <c r="BMK50" s="346"/>
      <c r="BML50" s="347"/>
      <c r="BMM50" s="348"/>
      <c r="BMN50" s="349"/>
      <c r="BMO50" s="290"/>
      <c r="BMP50" s="288"/>
      <c r="BMQ50" s="343"/>
      <c r="BMR50" s="344"/>
      <c r="BMS50" s="1172"/>
      <c r="BMT50" s="345"/>
      <c r="BMU50" s="346"/>
      <c r="BMV50" s="347"/>
      <c r="BMW50" s="348"/>
      <c r="BMX50" s="349"/>
      <c r="BMY50" s="290"/>
      <c r="BMZ50" s="288"/>
      <c r="BNA50" s="343"/>
      <c r="BNB50" s="344"/>
      <c r="BNC50" s="1172"/>
      <c r="BND50" s="345"/>
      <c r="BNE50" s="346"/>
      <c r="BNF50" s="347"/>
      <c r="BNG50" s="348"/>
      <c r="BNH50" s="349"/>
      <c r="BNI50" s="290"/>
      <c r="BNJ50" s="288"/>
      <c r="BNK50" s="343"/>
      <c r="BNL50" s="344"/>
      <c r="BNM50" s="1172"/>
      <c r="BNN50" s="345"/>
      <c r="BNO50" s="346"/>
      <c r="BNP50" s="347"/>
      <c r="BNQ50" s="348"/>
      <c r="BNR50" s="349"/>
      <c r="BNS50" s="290"/>
      <c r="BNT50" s="288"/>
      <c r="BNU50" s="343"/>
      <c r="BNV50" s="344"/>
      <c r="BNW50" s="1172"/>
      <c r="BNX50" s="345"/>
      <c r="BNY50" s="346"/>
      <c r="BNZ50" s="347"/>
      <c r="BOA50" s="348"/>
      <c r="BOB50" s="349"/>
      <c r="BOC50" s="290"/>
      <c r="BOD50" s="288"/>
      <c r="BOE50" s="343"/>
      <c r="BOF50" s="344"/>
      <c r="BOG50" s="1172"/>
      <c r="BOH50" s="345"/>
      <c r="BOI50" s="346"/>
      <c r="BOJ50" s="347"/>
      <c r="BOK50" s="348"/>
      <c r="BOL50" s="349"/>
      <c r="BOM50" s="290"/>
      <c r="BON50" s="288"/>
      <c r="BOO50" s="343"/>
      <c r="BOP50" s="344"/>
      <c r="BOQ50" s="1172"/>
      <c r="BOR50" s="345"/>
      <c r="BOS50" s="346"/>
      <c r="BOT50" s="347"/>
      <c r="BOU50" s="348"/>
      <c r="BOV50" s="349"/>
      <c r="BOW50" s="290"/>
      <c r="BOX50" s="288"/>
      <c r="BOY50" s="343"/>
      <c r="BOZ50" s="344"/>
      <c r="BPA50" s="1172"/>
      <c r="BPB50" s="345"/>
      <c r="BPC50" s="346"/>
      <c r="BPD50" s="347"/>
      <c r="BPE50" s="348"/>
      <c r="BPF50" s="349"/>
      <c r="BPG50" s="290"/>
      <c r="BPH50" s="288"/>
      <c r="BPI50" s="343"/>
      <c r="BPJ50" s="344"/>
      <c r="BPK50" s="1172"/>
      <c r="BPL50" s="345"/>
      <c r="BPM50" s="346"/>
      <c r="BPN50" s="347"/>
      <c r="BPO50" s="348"/>
      <c r="BPP50" s="349"/>
      <c r="BPQ50" s="290"/>
      <c r="BPR50" s="288"/>
      <c r="BPS50" s="343"/>
      <c r="BPT50" s="344"/>
      <c r="BPU50" s="1172"/>
      <c r="BPV50" s="345"/>
      <c r="BPW50" s="346"/>
      <c r="BPX50" s="347"/>
      <c r="BPY50" s="348"/>
      <c r="BPZ50" s="349"/>
      <c r="BQA50" s="290"/>
      <c r="BQB50" s="288"/>
      <c r="BQC50" s="343"/>
      <c r="BQD50" s="344"/>
      <c r="BQE50" s="1172"/>
      <c r="BQF50" s="345"/>
      <c r="BQG50" s="346"/>
      <c r="BQH50" s="347"/>
      <c r="BQI50" s="348"/>
      <c r="BQJ50" s="349"/>
      <c r="BQK50" s="290"/>
      <c r="BQL50" s="288"/>
      <c r="BQM50" s="343"/>
      <c r="BQN50" s="344"/>
      <c r="BQO50" s="1172"/>
      <c r="BQP50" s="345"/>
      <c r="BQQ50" s="346"/>
      <c r="BQR50" s="347"/>
      <c r="BQS50" s="348"/>
      <c r="BQT50" s="349"/>
      <c r="BQU50" s="290"/>
      <c r="BQV50" s="288"/>
      <c r="BQW50" s="343"/>
      <c r="BQX50" s="344"/>
      <c r="BQY50" s="1172"/>
      <c r="BQZ50" s="345"/>
      <c r="BRA50" s="346"/>
      <c r="BRB50" s="347"/>
      <c r="BRC50" s="348"/>
      <c r="BRD50" s="349"/>
      <c r="BRE50" s="290"/>
      <c r="BRF50" s="288"/>
      <c r="BRG50" s="343"/>
      <c r="BRH50" s="344"/>
      <c r="BRI50" s="1172"/>
      <c r="BRJ50" s="345"/>
      <c r="BRK50" s="346"/>
      <c r="BRL50" s="347"/>
      <c r="BRM50" s="348"/>
      <c r="BRN50" s="349"/>
      <c r="BRO50" s="290"/>
      <c r="BRP50" s="288"/>
      <c r="BRQ50" s="343"/>
      <c r="BRR50" s="344"/>
      <c r="BRS50" s="1172"/>
      <c r="BRT50" s="345"/>
      <c r="BRU50" s="346"/>
      <c r="BRV50" s="347"/>
      <c r="BRW50" s="348"/>
      <c r="BRX50" s="349"/>
      <c r="BRY50" s="290"/>
      <c r="BRZ50" s="288"/>
      <c r="BSA50" s="343"/>
      <c r="BSB50" s="344"/>
      <c r="BSC50" s="1172"/>
      <c r="BSD50" s="345"/>
      <c r="BSE50" s="346"/>
      <c r="BSF50" s="347"/>
      <c r="BSG50" s="348"/>
      <c r="BSH50" s="349"/>
      <c r="BSI50" s="290"/>
      <c r="BSJ50" s="288"/>
      <c r="BSK50" s="343"/>
      <c r="BSL50" s="344"/>
      <c r="BSM50" s="1172"/>
      <c r="BSN50" s="345"/>
      <c r="BSO50" s="346"/>
      <c r="BSP50" s="347"/>
      <c r="BSQ50" s="348"/>
      <c r="BSR50" s="349"/>
      <c r="BSS50" s="290"/>
      <c r="BST50" s="288"/>
      <c r="BSU50" s="343"/>
      <c r="BSV50" s="344"/>
      <c r="BSW50" s="1172"/>
      <c r="BSX50" s="345"/>
      <c r="BSY50" s="346"/>
      <c r="BSZ50" s="347"/>
      <c r="BTA50" s="348"/>
      <c r="BTB50" s="349"/>
      <c r="BTC50" s="290"/>
      <c r="BTD50" s="288"/>
      <c r="BTE50" s="343"/>
      <c r="BTF50" s="344"/>
      <c r="BTG50" s="1172"/>
      <c r="BTH50" s="345"/>
      <c r="BTI50" s="346"/>
      <c r="BTJ50" s="347"/>
      <c r="BTK50" s="348"/>
      <c r="BTL50" s="349"/>
      <c r="BTM50" s="290"/>
      <c r="BTN50" s="288"/>
      <c r="BTO50" s="343"/>
      <c r="BTP50" s="344"/>
      <c r="BTQ50" s="1172"/>
      <c r="BTR50" s="345"/>
      <c r="BTS50" s="346"/>
      <c r="BTT50" s="347"/>
      <c r="BTU50" s="348"/>
      <c r="BTV50" s="349"/>
      <c r="BTW50" s="290"/>
      <c r="BTX50" s="288"/>
      <c r="BTY50" s="343"/>
      <c r="BTZ50" s="344"/>
      <c r="BUA50" s="1172"/>
      <c r="BUB50" s="345"/>
      <c r="BUC50" s="346"/>
      <c r="BUD50" s="347"/>
      <c r="BUE50" s="348"/>
      <c r="BUF50" s="349"/>
      <c r="BUG50" s="290"/>
      <c r="BUH50" s="288"/>
      <c r="BUI50" s="343"/>
      <c r="BUJ50" s="344"/>
      <c r="BUK50" s="1172"/>
      <c r="BUL50" s="345"/>
      <c r="BUM50" s="346"/>
      <c r="BUN50" s="347"/>
      <c r="BUO50" s="348"/>
      <c r="BUP50" s="349"/>
      <c r="BUQ50" s="290"/>
      <c r="BUR50" s="288"/>
      <c r="BUS50" s="343"/>
      <c r="BUT50" s="344"/>
      <c r="BUU50" s="1172"/>
      <c r="BUV50" s="345"/>
      <c r="BUW50" s="346"/>
      <c r="BUX50" s="347"/>
      <c r="BUY50" s="348"/>
      <c r="BUZ50" s="349"/>
      <c r="BVA50" s="290"/>
      <c r="BVB50" s="288"/>
      <c r="BVC50" s="343"/>
      <c r="BVD50" s="344"/>
      <c r="BVE50" s="1172"/>
      <c r="BVF50" s="345"/>
      <c r="BVG50" s="346"/>
      <c r="BVH50" s="347"/>
      <c r="BVI50" s="348"/>
      <c r="BVJ50" s="349"/>
      <c r="BVK50" s="290"/>
      <c r="BVL50" s="288"/>
      <c r="BVM50" s="343"/>
      <c r="BVN50" s="344"/>
      <c r="BVO50" s="1172"/>
      <c r="BVP50" s="345"/>
      <c r="BVQ50" s="346"/>
      <c r="BVR50" s="347"/>
      <c r="BVS50" s="348"/>
      <c r="BVT50" s="349"/>
      <c r="BVU50" s="290"/>
      <c r="BVV50" s="288"/>
      <c r="BVW50" s="343"/>
      <c r="BVX50" s="344"/>
      <c r="BVY50" s="1172"/>
      <c r="BVZ50" s="345"/>
      <c r="BWA50" s="346"/>
      <c r="BWB50" s="347"/>
      <c r="BWC50" s="348"/>
      <c r="BWD50" s="349"/>
      <c r="BWE50" s="290"/>
      <c r="BWF50" s="288"/>
      <c r="BWG50" s="343"/>
      <c r="BWH50" s="344"/>
      <c r="BWI50" s="1172"/>
      <c r="BWJ50" s="345"/>
      <c r="BWK50" s="346"/>
      <c r="BWL50" s="347"/>
      <c r="BWM50" s="348"/>
      <c r="BWN50" s="349"/>
      <c r="BWO50" s="290"/>
      <c r="BWP50" s="288"/>
      <c r="BWQ50" s="343"/>
      <c r="BWR50" s="344"/>
      <c r="BWS50" s="1172"/>
      <c r="BWT50" s="345"/>
      <c r="BWU50" s="346"/>
      <c r="BWV50" s="347"/>
      <c r="BWW50" s="348"/>
      <c r="BWX50" s="349"/>
      <c r="BWY50" s="290"/>
      <c r="BWZ50" s="288"/>
      <c r="BXA50" s="343"/>
      <c r="BXB50" s="344"/>
      <c r="BXC50" s="1172"/>
      <c r="BXD50" s="345"/>
      <c r="BXE50" s="346"/>
      <c r="BXF50" s="347"/>
      <c r="BXG50" s="348"/>
      <c r="BXH50" s="349"/>
      <c r="BXI50" s="290"/>
      <c r="BXJ50" s="288"/>
      <c r="BXK50" s="343"/>
      <c r="BXL50" s="344"/>
      <c r="BXM50" s="1172"/>
      <c r="BXN50" s="345"/>
      <c r="BXO50" s="346"/>
      <c r="BXP50" s="347"/>
      <c r="BXQ50" s="348"/>
      <c r="BXR50" s="349"/>
      <c r="BXS50" s="290"/>
      <c r="BXT50" s="288"/>
      <c r="BXU50" s="343"/>
      <c r="BXV50" s="344"/>
      <c r="BXW50" s="1172"/>
      <c r="BXX50" s="345"/>
      <c r="BXY50" s="346"/>
      <c r="BXZ50" s="347"/>
      <c r="BYA50" s="348"/>
      <c r="BYB50" s="349"/>
      <c r="BYC50" s="290"/>
      <c r="BYD50" s="288"/>
      <c r="BYE50" s="343"/>
      <c r="BYF50" s="344"/>
      <c r="BYG50" s="1172"/>
      <c r="BYH50" s="345"/>
      <c r="BYI50" s="346"/>
      <c r="BYJ50" s="347"/>
      <c r="BYK50" s="348"/>
      <c r="BYL50" s="349"/>
      <c r="BYM50" s="290"/>
      <c r="BYN50" s="288"/>
      <c r="BYO50" s="343"/>
      <c r="BYP50" s="344"/>
      <c r="BYQ50" s="1172"/>
      <c r="BYR50" s="345"/>
      <c r="BYS50" s="346"/>
      <c r="BYT50" s="347"/>
      <c r="BYU50" s="348"/>
      <c r="BYV50" s="349"/>
      <c r="BYW50" s="290"/>
      <c r="BYX50" s="288"/>
      <c r="BYY50" s="343"/>
      <c r="BYZ50" s="344"/>
      <c r="BZA50" s="1172"/>
      <c r="BZB50" s="345"/>
      <c r="BZC50" s="346"/>
      <c r="BZD50" s="347"/>
      <c r="BZE50" s="348"/>
      <c r="BZF50" s="349"/>
      <c r="BZG50" s="290"/>
      <c r="BZH50" s="288"/>
      <c r="BZI50" s="343"/>
      <c r="BZJ50" s="344"/>
      <c r="BZK50" s="1172"/>
      <c r="BZL50" s="345"/>
      <c r="BZM50" s="346"/>
      <c r="BZN50" s="347"/>
      <c r="BZO50" s="348"/>
      <c r="BZP50" s="349"/>
      <c r="BZQ50" s="290"/>
      <c r="BZR50" s="288"/>
      <c r="BZS50" s="343"/>
      <c r="BZT50" s="344"/>
      <c r="BZU50" s="1172"/>
      <c r="BZV50" s="345"/>
      <c r="BZW50" s="346"/>
      <c r="BZX50" s="347"/>
      <c r="BZY50" s="348"/>
      <c r="BZZ50" s="349"/>
      <c r="CAA50" s="290"/>
      <c r="CAB50" s="288"/>
      <c r="CAC50" s="343"/>
      <c r="CAD50" s="344"/>
      <c r="CAE50" s="1172"/>
      <c r="CAF50" s="345"/>
      <c r="CAG50" s="346"/>
      <c r="CAH50" s="347"/>
      <c r="CAI50" s="348"/>
      <c r="CAJ50" s="349"/>
      <c r="CAK50" s="290"/>
      <c r="CAL50" s="288"/>
      <c r="CAM50" s="343"/>
      <c r="CAN50" s="344"/>
      <c r="CAO50" s="1172"/>
      <c r="CAP50" s="345"/>
      <c r="CAQ50" s="346"/>
      <c r="CAR50" s="347"/>
      <c r="CAS50" s="348"/>
      <c r="CAT50" s="349"/>
      <c r="CAU50" s="290"/>
      <c r="CAV50" s="288"/>
      <c r="CAW50" s="343"/>
      <c r="CAX50" s="344"/>
      <c r="CAY50" s="1172"/>
      <c r="CAZ50" s="345"/>
      <c r="CBA50" s="346"/>
      <c r="CBB50" s="347"/>
      <c r="CBC50" s="348"/>
      <c r="CBD50" s="349"/>
      <c r="CBE50" s="290"/>
      <c r="CBF50" s="288"/>
      <c r="CBG50" s="343"/>
      <c r="CBH50" s="344"/>
      <c r="CBI50" s="1172"/>
      <c r="CBJ50" s="345"/>
      <c r="CBK50" s="346"/>
      <c r="CBL50" s="347"/>
      <c r="CBM50" s="348"/>
      <c r="CBN50" s="349"/>
      <c r="CBO50" s="290"/>
      <c r="CBP50" s="288"/>
      <c r="CBQ50" s="343"/>
      <c r="CBR50" s="344"/>
      <c r="CBS50" s="1172"/>
      <c r="CBT50" s="345"/>
      <c r="CBU50" s="346"/>
      <c r="CBV50" s="347"/>
      <c r="CBW50" s="348"/>
      <c r="CBX50" s="349"/>
      <c r="CBY50" s="290"/>
      <c r="CBZ50" s="288"/>
      <c r="CCA50" s="343"/>
      <c r="CCB50" s="344"/>
      <c r="CCC50" s="1172"/>
      <c r="CCD50" s="345"/>
      <c r="CCE50" s="346"/>
      <c r="CCF50" s="347"/>
      <c r="CCG50" s="348"/>
      <c r="CCH50" s="349"/>
      <c r="CCI50" s="290"/>
      <c r="CCJ50" s="288"/>
      <c r="CCK50" s="343"/>
      <c r="CCL50" s="344"/>
      <c r="CCM50" s="1172"/>
      <c r="CCN50" s="345"/>
      <c r="CCO50" s="346"/>
      <c r="CCP50" s="347"/>
      <c r="CCQ50" s="348"/>
      <c r="CCR50" s="349"/>
      <c r="CCS50" s="290"/>
      <c r="CCT50" s="288"/>
      <c r="CCU50" s="343"/>
      <c r="CCV50" s="344"/>
      <c r="CCW50" s="1172"/>
      <c r="CCX50" s="345"/>
      <c r="CCY50" s="346"/>
      <c r="CCZ50" s="347"/>
      <c r="CDA50" s="348"/>
      <c r="CDB50" s="349"/>
      <c r="CDC50" s="290"/>
      <c r="CDD50" s="288"/>
      <c r="CDE50" s="343"/>
      <c r="CDF50" s="344"/>
      <c r="CDG50" s="1172"/>
      <c r="CDH50" s="345"/>
      <c r="CDI50" s="346"/>
      <c r="CDJ50" s="347"/>
      <c r="CDK50" s="348"/>
      <c r="CDL50" s="349"/>
      <c r="CDM50" s="290"/>
      <c r="CDN50" s="288"/>
      <c r="CDO50" s="343"/>
      <c r="CDP50" s="344"/>
      <c r="CDQ50" s="1172"/>
      <c r="CDR50" s="345"/>
      <c r="CDS50" s="346"/>
      <c r="CDT50" s="347"/>
      <c r="CDU50" s="348"/>
      <c r="CDV50" s="349"/>
      <c r="CDW50" s="290"/>
      <c r="CDX50" s="288"/>
      <c r="CDY50" s="343"/>
      <c r="CDZ50" s="344"/>
      <c r="CEA50" s="1172"/>
      <c r="CEB50" s="345"/>
      <c r="CEC50" s="346"/>
      <c r="CED50" s="347"/>
      <c r="CEE50" s="348"/>
      <c r="CEF50" s="349"/>
      <c r="CEG50" s="290"/>
      <c r="CEH50" s="288"/>
      <c r="CEI50" s="343"/>
      <c r="CEJ50" s="344"/>
      <c r="CEK50" s="1172"/>
      <c r="CEL50" s="345"/>
      <c r="CEM50" s="346"/>
      <c r="CEN50" s="347"/>
      <c r="CEO50" s="348"/>
      <c r="CEP50" s="349"/>
      <c r="CEQ50" s="290"/>
      <c r="CER50" s="288"/>
      <c r="CES50" s="343"/>
      <c r="CET50" s="344"/>
      <c r="CEU50" s="1172"/>
      <c r="CEV50" s="345"/>
      <c r="CEW50" s="346"/>
      <c r="CEX50" s="347"/>
      <c r="CEY50" s="348"/>
      <c r="CEZ50" s="349"/>
      <c r="CFA50" s="290"/>
      <c r="CFB50" s="288"/>
      <c r="CFC50" s="343"/>
      <c r="CFD50" s="344"/>
      <c r="CFE50" s="1172"/>
      <c r="CFF50" s="345"/>
      <c r="CFG50" s="346"/>
      <c r="CFH50" s="347"/>
      <c r="CFI50" s="348"/>
      <c r="CFJ50" s="349"/>
      <c r="CFK50" s="290"/>
      <c r="CFL50" s="288"/>
      <c r="CFM50" s="343"/>
      <c r="CFN50" s="344"/>
      <c r="CFO50" s="1172"/>
      <c r="CFP50" s="345"/>
      <c r="CFQ50" s="346"/>
      <c r="CFR50" s="347"/>
      <c r="CFS50" s="348"/>
      <c r="CFT50" s="349"/>
      <c r="CFU50" s="290"/>
      <c r="CFV50" s="288"/>
      <c r="CFW50" s="343"/>
      <c r="CFX50" s="344"/>
      <c r="CFY50" s="1172"/>
      <c r="CFZ50" s="345"/>
      <c r="CGA50" s="346"/>
      <c r="CGB50" s="347"/>
      <c r="CGC50" s="348"/>
      <c r="CGD50" s="349"/>
      <c r="CGE50" s="290"/>
      <c r="CGF50" s="288"/>
      <c r="CGG50" s="343"/>
      <c r="CGH50" s="344"/>
      <c r="CGI50" s="1172"/>
      <c r="CGJ50" s="345"/>
      <c r="CGK50" s="346"/>
      <c r="CGL50" s="347"/>
      <c r="CGM50" s="348"/>
      <c r="CGN50" s="349"/>
      <c r="CGO50" s="290"/>
      <c r="CGP50" s="288"/>
      <c r="CGQ50" s="343"/>
      <c r="CGR50" s="344"/>
      <c r="CGS50" s="1172"/>
      <c r="CGT50" s="345"/>
      <c r="CGU50" s="346"/>
      <c r="CGV50" s="347"/>
      <c r="CGW50" s="348"/>
      <c r="CGX50" s="349"/>
      <c r="CGY50" s="290"/>
      <c r="CGZ50" s="288"/>
      <c r="CHA50" s="343"/>
      <c r="CHB50" s="344"/>
      <c r="CHC50" s="1172"/>
      <c r="CHD50" s="345"/>
      <c r="CHE50" s="346"/>
      <c r="CHF50" s="347"/>
      <c r="CHG50" s="348"/>
      <c r="CHH50" s="349"/>
      <c r="CHI50" s="290"/>
      <c r="CHJ50" s="288"/>
      <c r="CHK50" s="343"/>
      <c r="CHL50" s="344"/>
      <c r="CHM50" s="1172"/>
      <c r="CHN50" s="345"/>
      <c r="CHO50" s="346"/>
      <c r="CHP50" s="347"/>
      <c r="CHQ50" s="348"/>
      <c r="CHR50" s="349"/>
      <c r="CHS50" s="290"/>
      <c r="CHT50" s="288"/>
      <c r="CHU50" s="343"/>
      <c r="CHV50" s="344"/>
      <c r="CHW50" s="1172"/>
      <c r="CHX50" s="345"/>
      <c r="CHY50" s="346"/>
      <c r="CHZ50" s="347"/>
      <c r="CIA50" s="348"/>
      <c r="CIB50" s="349"/>
      <c r="CIC50" s="290"/>
      <c r="CID50" s="288"/>
      <c r="CIE50" s="343"/>
      <c r="CIF50" s="344"/>
      <c r="CIG50" s="1172"/>
      <c r="CIH50" s="345"/>
      <c r="CII50" s="346"/>
      <c r="CIJ50" s="347"/>
      <c r="CIK50" s="348"/>
      <c r="CIL50" s="349"/>
      <c r="CIM50" s="290"/>
      <c r="CIN50" s="288"/>
      <c r="CIO50" s="343"/>
      <c r="CIP50" s="344"/>
      <c r="CIQ50" s="1172"/>
      <c r="CIR50" s="345"/>
      <c r="CIS50" s="346"/>
      <c r="CIT50" s="347"/>
      <c r="CIU50" s="348"/>
      <c r="CIV50" s="349"/>
      <c r="CIW50" s="290"/>
      <c r="CIX50" s="288"/>
      <c r="CIY50" s="343"/>
      <c r="CIZ50" s="344"/>
      <c r="CJA50" s="1172"/>
      <c r="CJB50" s="345"/>
      <c r="CJC50" s="346"/>
      <c r="CJD50" s="347"/>
      <c r="CJE50" s="348"/>
      <c r="CJF50" s="349"/>
      <c r="CJG50" s="290"/>
      <c r="CJH50" s="288"/>
      <c r="CJI50" s="343"/>
      <c r="CJJ50" s="344"/>
      <c r="CJK50" s="1172"/>
      <c r="CJL50" s="345"/>
      <c r="CJM50" s="346"/>
      <c r="CJN50" s="347"/>
      <c r="CJO50" s="348"/>
      <c r="CJP50" s="349"/>
      <c r="CJQ50" s="290"/>
      <c r="CJR50" s="288"/>
      <c r="CJS50" s="343"/>
      <c r="CJT50" s="344"/>
      <c r="CJU50" s="1172"/>
      <c r="CJV50" s="345"/>
      <c r="CJW50" s="346"/>
      <c r="CJX50" s="347"/>
      <c r="CJY50" s="348"/>
      <c r="CJZ50" s="349"/>
      <c r="CKA50" s="290"/>
      <c r="CKB50" s="288"/>
      <c r="CKC50" s="343"/>
      <c r="CKD50" s="344"/>
      <c r="CKE50" s="1172"/>
      <c r="CKF50" s="345"/>
      <c r="CKG50" s="346"/>
      <c r="CKH50" s="347"/>
      <c r="CKI50" s="348"/>
      <c r="CKJ50" s="349"/>
      <c r="CKK50" s="290"/>
      <c r="CKL50" s="288"/>
      <c r="CKM50" s="343"/>
      <c r="CKN50" s="344"/>
      <c r="CKO50" s="1172"/>
      <c r="CKP50" s="345"/>
      <c r="CKQ50" s="346"/>
      <c r="CKR50" s="347"/>
      <c r="CKS50" s="348"/>
      <c r="CKT50" s="349"/>
      <c r="CKU50" s="290"/>
      <c r="CKV50" s="288"/>
      <c r="CKW50" s="343"/>
      <c r="CKX50" s="344"/>
      <c r="CKY50" s="1172"/>
      <c r="CKZ50" s="345"/>
      <c r="CLA50" s="346"/>
      <c r="CLB50" s="347"/>
      <c r="CLC50" s="348"/>
      <c r="CLD50" s="349"/>
      <c r="CLE50" s="290"/>
      <c r="CLF50" s="288"/>
      <c r="CLG50" s="343"/>
      <c r="CLH50" s="344"/>
      <c r="CLI50" s="1172"/>
      <c r="CLJ50" s="345"/>
      <c r="CLK50" s="346"/>
      <c r="CLL50" s="347"/>
      <c r="CLM50" s="348"/>
      <c r="CLN50" s="349"/>
      <c r="CLO50" s="290"/>
      <c r="CLP50" s="288"/>
      <c r="CLQ50" s="343"/>
      <c r="CLR50" s="344"/>
      <c r="CLS50" s="1172"/>
      <c r="CLT50" s="345"/>
      <c r="CLU50" s="346"/>
      <c r="CLV50" s="347"/>
      <c r="CLW50" s="348"/>
      <c r="CLX50" s="349"/>
      <c r="CLY50" s="290"/>
      <c r="CLZ50" s="288"/>
      <c r="CMA50" s="343"/>
      <c r="CMB50" s="344"/>
      <c r="CMC50" s="1172"/>
      <c r="CMD50" s="345"/>
      <c r="CME50" s="346"/>
      <c r="CMF50" s="347"/>
      <c r="CMG50" s="348"/>
      <c r="CMH50" s="349"/>
      <c r="CMI50" s="290"/>
      <c r="CMJ50" s="288"/>
      <c r="CMK50" s="343"/>
      <c r="CML50" s="344"/>
      <c r="CMM50" s="1172"/>
      <c r="CMN50" s="345"/>
      <c r="CMO50" s="346"/>
      <c r="CMP50" s="347"/>
      <c r="CMQ50" s="348"/>
      <c r="CMR50" s="349"/>
      <c r="CMS50" s="290"/>
      <c r="CMT50" s="288"/>
      <c r="CMU50" s="343"/>
      <c r="CMV50" s="344"/>
      <c r="CMW50" s="1172"/>
      <c r="CMX50" s="345"/>
      <c r="CMY50" s="346"/>
      <c r="CMZ50" s="347"/>
      <c r="CNA50" s="348"/>
      <c r="CNB50" s="349"/>
      <c r="CNC50" s="290"/>
      <c r="CND50" s="288"/>
      <c r="CNE50" s="343"/>
      <c r="CNF50" s="344"/>
      <c r="CNG50" s="1172"/>
      <c r="CNH50" s="345"/>
      <c r="CNI50" s="346"/>
      <c r="CNJ50" s="347"/>
      <c r="CNK50" s="348"/>
      <c r="CNL50" s="349"/>
      <c r="CNM50" s="290"/>
      <c r="CNN50" s="288"/>
      <c r="CNO50" s="343"/>
      <c r="CNP50" s="344"/>
      <c r="CNQ50" s="1172"/>
      <c r="CNR50" s="345"/>
      <c r="CNS50" s="346"/>
      <c r="CNT50" s="347"/>
      <c r="CNU50" s="348"/>
      <c r="CNV50" s="349"/>
      <c r="CNW50" s="290"/>
      <c r="CNX50" s="288"/>
      <c r="CNY50" s="343"/>
      <c r="CNZ50" s="344"/>
      <c r="COA50" s="1172"/>
      <c r="COB50" s="345"/>
      <c r="COC50" s="346"/>
      <c r="COD50" s="347"/>
      <c r="COE50" s="348"/>
      <c r="COF50" s="349"/>
      <c r="COG50" s="290"/>
      <c r="COH50" s="288"/>
      <c r="COI50" s="343"/>
      <c r="COJ50" s="344"/>
      <c r="COK50" s="1172"/>
      <c r="COL50" s="345"/>
      <c r="COM50" s="346"/>
      <c r="CON50" s="347"/>
      <c r="COO50" s="348"/>
      <c r="COP50" s="349"/>
      <c r="COQ50" s="290"/>
      <c r="COR50" s="288"/>
      <c r="COS50" s="343"/>
      <c r="COT50" s="344"/>
      <c r="COU50" s="1172"/>
      <c r="COV50" s="345"/>
      <c r="COW50" s="346"/>
      <c r="COX50" s="347"/>
      <c r="COY50" s="348"/>
      <c r="COZ50" s="349"/>
      <c r="CPA50" s="290"/>
      <c r="CPB50" s="288"/>
      <c r="CPC50" s="343"/>
      <c r="CPD50" s="344"/>
      <c r="CPE50" s="1172"/>
      <c r="CPF50" s="345"/>
      <c r="CPG50" s="346"/>
      <c r="CPH50" s="347"/>
      <c r="CPI50" s="348"/>
      <c r="CPJ50" s="349"/>
      <c r="CPK50" s="290"/>
      <c r="CPL50" s="288"/>
      <c r="CPM50" s="343"/>
      <c r="CPN50" s="344"/>
      <c r="CPO50" s="1172"/>
      <c r="CPP50" s="345"/>
      <c r="CPQ50" s="346"/>
      <c r="CPR50" s="347"/>
      <c r="CPS50" s="348"/>
      <c r="CPT50" s="349"/>
      <c r="CPU50" s="290"/>
      <c r="CPV50" s="288"/>
      <c r="CPW50" s="343"/>
      <c r="CPX50" s="344"/>
      <c r="CPY50" s="1172"/>
      <c r="CPZ50" s="345"/>
      <c r="CQA50" s="346"/>
      <c r="CQB50" s="347"/>
      <c r="CQC50" s="348"/>
      <c r="CQD50" s="349"/>
      <c r="CQE50" s="290"/>
      <c r="CQF50" s="288"/>
      <c r="CQG50" s="343"/>
      <c r="CQH50" s="344"/>
      <c r="CQI50" s="1172"/>
      <c r="CQJ50" s="345"/>
      <c r="CQK50" s="346"/>
      <c r="CQL50" s="347"/>
      <c r="CQM50" s="348"/>
      <c r="CQN50" s="349"/>
      <c r="CQO50" s="290"/>
      <c r="CQP50" s="288"/>
      <c r="CQQ50" s="343"/>
      <c r="CQR50" s="344"/>
      <c r="CQS50" s="1172"/>
      <c r="CQT50" s="345"/>
      <c r="CQU50" s="346"/>
      <c r="CQV50" s="347"/>
      <c r="CQW50" s="348"/>
      <c r="CQX50" s="349"/>
      <c r="CQY50" s="290"/>
      <c r="CQZ50" s="288"/>
      <c r="CRA50" s="343"/>
      <c r="CRB50" s="344"/>
      <c r="CRC50" s="1172"/>
      <c r="CRD50" s="345"/>
      <c r="CRE50" s="346"/>
      <c r="CRF50" s="347"/>
      <c r="CRG50" s="348"/>
      <c r="CRH50" s="349"/>
      <c r="CRI50" s="290"/>
      <c r="CRJ50" s="288"/>
      <c r="CRK50" s="343"/>
      <c r="CRL50" s="344"/>
      <c r="CRM50" s="1172"/>
      <c r="CRN50" s="345"/>
      <c r="CRO50" s="346"/>
      <c r="CRP50" s="347"/>
      <c r="CRQ50" s="348"/>
      <c r="CRR50" s="349"/>
      <c r="CRS50" s="290"/>
      <c r="CRT50" s="288"/>
      <c r="CRU50" s="343"/>
      <c r="CRV50" s="344"/>
      <c r="CRW50" s="1172"/>
      <c r="CRX50" s="345"/>
      <c r="CRY50" s="346"/>
      <c r="CRZ50" s="347"/>
      <c r="CSA50" s="348"/>
      <c r="CSB50" s="349"/>
      <c r="CSC50" s="290"/>
      <c r="CSD50" s="288"/>
      <c r="CSE50" s="343"/>
      <c r="CSF50" s="344"/>
      <c r="CSG50" s="1172"/>
      <c r="CSH50" s="345"/>
      <c r="CSI50" s="346"/>
      <c r="CSJ50" s="347"/>
      <c r="CSK50" s="348"/>
      <c r="CSL50" s="349"/>
      <c r="CSM50" s="290"/>
      <c r="CSN50" s="288"/>
      <c r="CSO50" s="343"/>
      <c r="CSP50" s="344"/>
      <c r="CSQ50" s="1172"/>
      <c r="CSR50" s="345"/>
      <c r="CSS50" s="346"/>
      <c r="CST50" s="347"/>
      <c r="CSU50" s="348"/>
      <c r="CSV50" s="349"/>
      <c r="CSW50" s="290"/>
      <c r="CSX50" s="288"/>
      <c r="CSY50" s="343"/>
      <c r="CSZ50" s="344"/>
      <c r="CTA50" s="1172"/>
      <c r="CTB50" s="345"/>
      <c r="CTC50" s="346"/>
      <c r="CTD50" s="347"/>
      <c r="CTE50" s="348"/>
      <c r="CTF50" s="349"/>
      <c r="CTG50" s="290"/>
      <c r="CTH50" s="288"/>
      <c r="CTI50" s="343"/>
      <c r="CTJ50" s="344"/>
      <c r="CTK50" s="1172"/>
      <c r="CTL50" s="345"/>
      <c r="CTM50" s="346"/>
      <c r="CTN50" s="347"/>
      <c r="CTO50" s="348"/>
      <c r="CTP50" s="349"/>
      <c r="CTQ50" s="290"/>
      <c r="CTR50" s="288"/>
      <c r="CTS50" s="343"/>
      <c r="CTT50" s="344"/>
      <c r="CTU50" s="1172"/>
      <c r="CTV50" s="345"/>
      <c r="CTW50" s="346"/>
      <c r="CTX50" s="347"/>
      <c r="CTY50" s="348"/>
      <c r="CTZ50" s="349"/>
      <c r="CUA50" s="290"/>
      <c r="CUB50" s="288"/>
      <c r="CUC50" s="343"/>
      <c r="CUD50" s="344"/>
      <c r="CUE50" s="1172"/>
      <c r="CUF50" s="345"/>
      <c r="CUG50" s="346"/>
      <c r="CUH50" s="347"/>
      <c r="CUI50" s="348"/>
      <c r="CUJ50" s="349"/>
      <c r="CUK50" s="290"/>
      <c r="CUL50" s="288"/>
      <c r="CUM50" s="343"/>
      <c r="CUN50" s="344"/>
      <c r="CUO50" s="1172"/>
      <c r="CUP50" s="345"/>
      <c r="CUQ50" s="346"/>
      <c r="CUR50" s="347"/>
      <c r="CUS50" s="348"/>
      <c r="CUT50" s="349"/>
      <c r="CUU50" s="290"/>
      <c r="CUV50" s="288"/>
      <c r="CUW50" s="343"/>
      <c r="CUX50" s="344"/>
      <c r="CUY50" s="1172"/>
      <c r="CUZ50" s="345"/>
      <c r="CVA50" s="346"/>
      <c r="CVB50" s="347"/>
      <c r="CVC50" s="348"/>
      <c r="CVD50" s="349"/>
      <c r="CVE50" s="290"/>
      <c r="CVF50" s="288"/>
      <c r="CVG50" s="343"/>
      <c r="CVH50" s="344"/>
      <c r="CVI50" s="1172"/>
      <c r="CVJ50" s="345"/>
      <c r="CVK50" s="346"/>
      <c r="CVL50" s="347"/>
      <c r="CVM50" s="348"/>
      <c r="CVN50" s="349"/>
      <c r="CVO50" s="290"/>
      <c r="CVP50" s="288"/>
      <c r="CVQ50" s="343"/>
      <c r="CVR50" s="344"/>
      <c r="CVS50" s="1172"/>
      <c r="CVT50" s="345"/>
      <c r="CVU50" s="346"/>
      <c r="CVV50" s="347"/>
      <c r="CVW50" s="348"/>
      <c r="CVX50" s="349"/>
      <c r="CVY50" s="290"/>
      <c r="CVZ50" s="288"/>
      <c r="CWA50" s="343"/>
      <c r="CWB50" s="344"/>
      <c r="CWC50" s="1172"/>
      <c r="CWD50" s="345"/>
      <c r="CWE50" s="346"/>
      <c r="CWF50" s="347"/>
      <c r="CWG50" s="348"/>
      <c r="CWH50" s="349"/>
      <c r="CWI50" s="290"/>
      <c r="CWJ50" s="288"/>
      <c r="CWK50" s="343"/>
      <c r="CWL50" s="344"/>
      <c r="CWM50" s="1172"/>
      <c r="CWN50" s="345"/>
      <c r="CWO50" s="346"/>
      <c r="CWP50" s="347"/>
      <c r="CWQ50" s="348"/>
      <c r="CWR50" s="349"/>
      <c r="CWS50" s="290"/>
      <c r="CWT50" s="288"/>
      <c r="CWU50" s="343"/>
      <c r="CWV50" s="344"/>
      <c r="CWW50" s="1172"/>
      <c r="CWX50" s="345"/>
      <c r="CWY50" s="346"/>
      <c r="CWZ50" s="347"/>
      <c r="CXA50" s="348"/>
      <c r="CXB50" s="349"/>
      <c r="CXC50" s="290"/>
      <c r="CXD50" s="288"/>
      <c r="CXE50" s="343"/>
      <c r="CXF50" s="344"/>
      <c r="CXG50" s="1172"/>
      <c r="CXH50" s="345"/>
      <c r="CXI50" s="346"/>
      <c r="CXJ50" s="347"/>
      <c r="CXK50" s="348"/>
      <c r="CXL50" s="349"/>
      <c r="CXM50" s="290"/>
      <c r="CXN50" s="288"/>
      <c r="CXO50" s="343"/>
      <c r="CXP50" s="344"/>
      <c r="CXQ50" s="1172"/>
      <c r="CXR50" s="345"/>
      <c r="CXS50" s="346"/>
      <c r="CXT50" s="347"/>
      <c r="CXU50" s="348"/>
      <c r="CXV50" s="349"/>
      <c r="CXW50" s="290"/>
      <c r="CXX50" s="288"/>
      <c r="CXY50" s="343"/>
      <c r="CXZ50" s="344"/>
      <c r="CYA50" s="1172"/>
      <c r="CYB50" s="345"/>
      <c r="CYC50" s="346"/>
      <c r="CYD50" s="347"/>
      <c r="CYE50" s="348"/>
      <c r="CYF50" s="349"/>
      <c r="CYG50" s="290"/>
      <c r="CYH50" s="288"/>
      <c r="CYI50" s="343"/>
      <c r="CYJ50" s="344"/>
      <c r="CYK50" s="1172"/>
      <c r="CYL50" s="345"/>
      <c r="CYM50" s="346"/>
      <c r="CYN50" s="347"/>
      <c r="CYO50" s="348"/>
      <c r="CYP50" s="349"/>
      <c r="CYQ50" s="290"/>
      <c r="CYR50" s="288"/>
      <c r="CYS50" s="343"/>
      <c r="CYT50" s="344"/>
      <c r="CYU50" s="1172"/>
      <c r="CYV50" s="345"/>
      <c r="CYW50" s="346"/>
      <c r="CYX50" s="347"/>
      <c r="CYY50" s="348"/>
      <c r="CYZ50" s="349"/>
      <c r="CZA50" s="290"/>
      <c r="CZB50" s="288"/>
      <c r="CZC50" s="343"/>
      <c r="CZD50" s="344"/>
      <c r="CZE50" s="1172"/>
      <c r="CZF50" s="345"/>
      <c r="CZG50" s="346"/>
      <c r="CZH50" s="347"/>
      <c r="CZI50" s="348"/>
      <c r="CZJ50" s="349"/>
      <c r="CZK50" s="290"/>
      <c r="CZL50" s="288"/>
      <c r="CZM50" s="343"/>
      <c r="CZN50" s="344"/>
      <c r="CZO50" s="1172"/>
      <c r="CZP50" s="345"/>
      <c r="CZQ50" s="346"/>
      <c r="CZR50" s="347"/>
      <c r="CZS50" s="348"/>
      <c r="CZT50" s="349"/>
      <c r="CZU50" s="290"/>
      <c r="CZV50" s="288"/>
      <c r="CZW50" s="343"/>
      <c r="CZX50" s="344"/>
      <c r="CZY50" s="1172"/>
      <c r="CZZ50" s="345"/>
      <c r="DAA50" s="346"/>
      <c r="DAB50" s="347"/>
      <c r="DAC50" s="348"/>
      <c r="DAD50" s="349"/>
      <c r="DAE50" s="290"/>
      <c r="DAF50" s="288"/>
      <c r="DAG50" s="343"/>
      <c r="DAH50" s="344"/>
      <c r="DAI50" s="1172"/>
      <c r="DAJ50" s="345"/>
      <c r="DAK50" s="346"/>
      <c r="DAL50" s="347"/>
      <c r="DAM50" s="348"/>
      <c r="DAN50" s="349"/>
      <c r="DAO50" s="290"/>
      <c r="DAP50" s="288"/>
      <c r="DAQ50" s="343"/>
      <c r="DAR50" s="344"/>
      <c r="DAS50" s="1172"/>
      <c r="DAT50" s="345"/>
      <c r="DAU50" s="346"/>
      <c r="DAV50" s="347"/>
      <c r="DAW50" s="348"/>
      <c r="DAX50" s="349"/>
      <c r="DAY50" s="290"/>
      <c r="DAZ50" s="288"/>
      <c r="DBA50" s="343"/>
      <c r="DBB50" s="344"/>
      <c r="DBC50" s="1172"/>
      <c r="DBD50" s="345"/>
      <c r="DBE50" s="346"/>
      <c r="DBF50" s="347"/>
      <c r="DBG50" s="348"/>
      <c r="DBH50" s="349"/>
      <c r="DBI50" s="290"/>
      <c r="DBJ50" s="288"/>
      <c r="DBK50" s="343"/>
      <c r="DBL50" s="344"/>
      <c r="DBM50" s="1172"/>
      <c r="DBN50" s="345"/>
      <c r="DBO50" s="346"/>
      <c r="DBP50" s="347"/>
      <c r="DBQ50" s="348"/>
      <c r="DBR50" s="349"/>
      <c r="DBS50" s="290"/>
      <c r="DBT50" s="288"/>
      <c r="DBU50" s="343"/>
      <c r="DBV50" s="344"/>
      <c r="DBW50" s="1172"/>
      <c r="DBX50" s="345"/>
      <c r="DBY50" s="346"/>
      <c r="DBZ50" s="347"/>
      <c r="DCA50" s="348"/>
      <c r="DCB50" s="349"/>
      <c r="DCC50" s="290"/>
      <c r="DCD50" s="288"/>
      <c r="DCE50" s="343"/>
      <c r="DCF50" s="344"/>
      <c r="DCG50" s="1172"/>
      <c r="DCH50" s="345"/>
      <c r="DCI50" s="346"/>
      <c r="DCJ50" s="347"/>
      <c r="DCK50" s="348"/>
      <c r="DCL50" s="349"/>
      <c r="DCM50" s="290"/>
      <c r="DCN50" s="288"/>
      <c r="DCO50" s="343"/>
      <c r="DCP50" s="344"/>
      <c r="DCQ50" s="1172"/>
      <c r="DCR50" s="345"/>
      <c r="DCS50" s="346"/>
      <c r="DCT50" s="347"/>
      <c r="DCU50" s="348"/>
      <c r="DCV50" s="349"/>
      <c r="DCW50" s="290"/>
      <c r="DCX50" s="288"/>
      <c r="DCY50" s="343"/>
      <c r="DCZ50" s="344"/>
      <c r="DDA50" s="1172"/>
      <c r="DDB50" s="345"/>
      <c r="DDC50" s="346"/>
      <c r="DDD50" s="347"/>
      <c r="DDE50" s="348"/>
      <c r="DDF50" s="349"/>
      <c r="DDG50" s="290"/>
      <c r="DDH50" s="288"/>
      <c r="DDI50" s="343"/>
      <c r="DDJ50" s="344"/>
      <c r="DDK50" s="1172"/>
      <c r="DDL50" s="345"/>
      <c r="DDM50" s="346"/>
      <c r="DDN50" s="347"/>
      <c r="DDO50" s="348"/>
      <c r="DDP50" s="349"/>
      <c r="DDQ50" s="290"/>
      <c r="DDR50" s="288"/>
      <c r="DDS50" s="343"/>
      <c r="DDT50" s="344"/>
      <c r="DDU50" s="1172"/>
      <c r="DDV50" s="345"/>
      <c r="DDW50" s="346"/>
      <c r="DDX50" s="347"/>
      <c r="DDY50" s="348"/>
      <c r="DDZ50" s="349"/>
      <c r="DEA50" s="290"/>
      <c r="DEB50" s="288"/>
      <c r="DEC50" s="343"/>
      <c r="DED50" s="344"/>
      <c r="DEE50" s="1172"/>
      <c r="DEF50" s="345"/>
      <c r="DEG50" s="346"/>
      <c r="DEH50" s="347"/>
      <c r="DEI50" s="348"/>
      <c r="DEJ50" s="349"/>
      <c r="DEK50" s="290"/>
      <c r="DEL50" s="288"/>
      <c r="DEM50" s="343"/>
      <c r="DEN50" s="344"/>
      <c r="DEO50" s="1172"/>
      <c r="DEP50" s="345"/>
      <c r="DEQ50" s="346"/>
      <c r="DER50" s="347"/>
      <c r="DES50" s="348"/>
      <c r="DET50" s="349"/>
      <c r="DEU50" s="290"/>
      <c r="DEV50" s="288"/>
      <c r="DEW50" s="343"/>
      <c r="DEX50" s="344"/>
      <c r="DEY50" s="1172"/>
      <c r="DEZ50" s="345"/>
      <c r="DFA50" s="346"/>
      <c r="DFB50" s="347"/>
      <c r="DFC50" s="348"/>
      <c r="DFD50" s="349"/>
      <c r="DFE50" s="290"/>
      <c r="DFF50" s="288"/>
      <c r="DFG50" s="343"/>
      <c r="DFH50" s="344"/>
      <c r="DFI50" s="1172"/>
      <c r="DFJ50" s="345"/>
      <c r="DFK50" s="346"/>
      <c r="DFL50" s="347"/>
      <c r="DFM50" s="348"/>
      <c r="DFN50" s="349"/>
      <c r="DFO50" s="290"/>
      <c r="DFP50" s="288"/>
      <c r="DFQ50" s="343"/>
      <c r="DFR50" s="344"/>
      <c r="DFS50" s="1172"/>
      <c r="DFT50" s="345"/>
      <c r="DFU50" s="346"/>
      <c r="DFV50" s="347"/>
      <c r="DFW50" s="348"/>
      <c r="DFX50" s="349"/>
      <c r="DFY50" s="290"/>
      <c r="DFZ50" s="288"/>
      <c r="DGA50" s="343"/>
      <c r="DGB50" s="344"/>
      <c r="DGC50" s="1172"/>
      <c r="DGD50" s="345"/>
      <c r="DGE50" s="346"/>
      <c r="DGF50" s="347"/>
      <c r="DGG50" s="348"/>
      <c r="DGH50" s="349"/>
      <c r="DGI50" s="290"/>
      <c r="DGJ50" s="288"/>
      <c r="DGK50" s="343"/>
      <c r="DGL50" s="344"/>
      <c r="DGM50" s="1172"/>
      <c r="DGN50" s="345"/>
      <c r="DGO50" s="346"/>
      <c r="DGP50" s="347"/>
      <c r="DGQ50" s="348"/>
      <c r="DGR50" s="349"/>
      <c r="DGS50" s="290"/>
      <c r="DGT50" s="288"/>
      <c r="DGU50" s="343"/>
      <c r="DGV50" s="344"/>
      <c r="DGW50" s="1172"/>
      <c r="DGX50" s="345"/>
      <c r="DGY50" s="346"/>
      <c r="DGZ50" s="347"/>
      <c r="DHA50" s="348"/>
      <c r="DHB50" s="349"/>
      <c r="DHC50" s="290"/>
      <c r="DHD50" s="288"/>
      <c r="DHE50" s="343"/>
      <c r="DHF50" s="344"/>
      <c r="DHG50" s="1172"/>
      <c r="DHH50" s="345"/>
      <c r="DHI50" s="346"/>
      <c r="DHJ50" s="347"/>
      <c r="DHK50" s="348"/>
      <c r="DHL50" s="349"/>
      <c r="DHM50" s="290"/>
      <c r="DHN50" s="288"/>
      <c r="DHO50" s="343"/>
      <c r="DHP50" s="344"/>
      <c r="DHQ50" s="1172"/>
      <c r="DHR50" s="345"/>
      <c r="DHS50" s="346"/>
      <c r="DHT50" s="347"/>
      <c r="DHU50" s="348"/>
      <c r="DHV50" s="349"/>
      <c r="DHW50" s="290"/>
      <c r="DHX50" s="288"/>
      <c r="DHY50" s="343"/>
      <c r="DHZ50" s="344"/>
      <c r="DIA50" s="1172"/>
      <c r="DIB50" s="345"/>
      <c r="DIC50" s="346"/>
      <c r="DID50" s="347"/>
      <c r="DIE50" s="348"/>
      <c r="DIF50" s="349"/>
      <c r="DIG50" s="290"/>
      <c r="DIH50" s="288"/>
      <c r="DII50" s="343"/>
      <c r="DIJ50" s="344"/>
      <c r="DIK50" s="1172"/>
      <c r="DIL50" s="345"/>
      <c r="DIM50" s="346"/>
      <c r="DIN50" s="347"/>
      <c r="DIO50" s="348"/>
      <c r="DIP50" s="349"/>
      <c r="DIQ50" s="290"/>
      <c r="DIR50" s="288"/>
      <c r="DIS50" s="343"/>
      <c r="DIT50" s="344"/>
      <c r="DIU50" s="1172"/>
      <c r="DIV50" s="345"/>
      <c r="DIW50" s="346"/>
      <c r="DIX50" s="347"/>
      <c r="DIY50" s="348"/>
      <c r="DIZ50" s="349"/>
      <c r="DJA50" s="290"/>
      <c r="DJB50" s="288"/>
      <c r="DJC50" s="343"/>
      <c r="DJD50" s="344"/>
      <c r="DJE50" s="1172"/>
      <c r="DJF50" s="345"/>
      <c r="DJG50" s="346"/>
      <c r="DJH50" s="347"/>
      <c r="DJI50" s="348"/>
      <c r="DJJ50" s="349"/>
      <c r="DJK50" s="290"/>
      <c r="DJL50" s="288"/>
      <c r="DJM50" s="343"/>
      <c r="DJN50" s="344"/>
      <c r="DJO50" s="1172"/>
      <c r="DJP50" s="345"/>
      <c r="DJQ50" s="346"/>
      <c r="DJR50" s="347"/>
      <c r="DJS50" s="348"/>
      <c r="DJT50" s="349"/>
      <c r="DJU50" s="290"/>
      <c r="DJV50" s="288"/>
      <c r="DJW50" s="343"/>
      <c r="DJX50" s="344"/>
      <c r="DJY50" s="1172"/>
      <c r="DJZ50" s="345"/>
      <c r="DKA50" s="346"/>
      <c r="DKB50" s="347"/>
      <c r="DKC50" s="348"/>
      <c r="DKD50" s="349"/>
      <c r="DKE50" s="290"/>
      <c r="DKF50" s="288"/>
      <c r="DKG50" s="343"/>
      <c r="DKH50" s="344"/>
      <c r="DKI50" s="1172"/>
      <c r="DKJ50" s="345"/>
      <c r="DKK50" s="346"/>
      <c r="DKL50" s="347"/>
      <c r="DKM50" s="348"/>
      <c r="DKN50" s="349"/>
      <c r="DKO50" s="290"/>
      <c r="DKP50" s="288"/>
      <c r="DKQ50" s="343"/>
      <c r="DKR50" s="344"/>
      <c r="DKS50" s="1172"/>
      <c r="DKT50" s="345"/>
      <c r="DKU50" s="346"/>
      <c r="DKV50" s="347"/>
      <c r="DKW50" s="348"/>
      <c r="DKX50" s="349"/>
      <c r="DKY50" s="290"/>
      <c r="DKZ50" s="288"/>
      <c r="DLA50" s="343"/>
      <c r="DLB50" s="344"/>
      <c r="DLC50" s="1172"/>
      <c r="DLD50" s="345"/>
      <c r="DLE50" s="346"/>
      <c r="DLF50" s="347"/>
      <c r="DLG50" s="348"/>
      <c r="DLH50" s="349"/>
      <c r="DLI50" s="290"/>
      <c r="DLJ50" s="288"/>
      <c r="DLK50" s="343"/>
      <c r="DLL50" s="344"/>
      <c r="DLM50" s="1172"/>
      <c r="DLN50" s="345"/>
      <c r="DLO50" s="346"/>
      <c r="DLP50" s="347"/>
      <c r="DLQ50" s="348"/>
      <c r="DLR50" s="349"/>
      <c r="DLS50" s="290"/>
      <c r="DLT50" s="288"/>
      <c r="DLU50" s="343"/>
      <c r="DLV50" s="344"/>
      <c r="DLW50" s="1172"/>
      <c r="DLX50" s="345"/>
      <c r="DLY50" s="346"/>
      <c r="DLZ50" s="347"/>
      <c r="DMA50" s="348"/>
      <c r="DMB50" s="349"/>
      <c r="DMC50" s="290"/>
      <c r="DMD50" s="288"/>
      <c r="DME50" s="343"/>
      <c r="DMF50" s="344"/>
      <c r="DMG50" s="1172"/>
      <c r="DMH50" s="345"/>
      <c r="DMI50" s="346"/>
      <c r="DMJ50" s="347"/>
      <c r="DMK50" s="348"/>
      <c r="DML50" s="349"/>
      <c r="DMM50" s="290"/>
      <c r="DMN50" s="288"/>
      <c r="DMO50" s="343"/>
      <c r="DMP50" s="344"/>
      <c r="DMQ50" s="1172"/>
      <c r="DMR50" s="345"/>
      <c r="DMS50" s="346"/>
      <c r="DMT50" s="347"/>
      <c r="DMU50" s="348"/>
      <c r="DMV50" s="349"/>
      <c r="DMW50" s="290"/>
      <c r="DMX50" s="288"/>
      <c r="DMY50" s="343"/>
      <c r="DMZ50" s="344"/>
      <c r="DNA50" s="1172"/>
      <c r="DNB50" s="345"/>
      <c r="DNC50" s="346"/>
      <c r="DND50" s="347"/>
      <c r="DNE50" s="348"/>
      <c r="DNF50" s="349"/>
      <c r="DNG50" s="290"/>
      <c r="DNH50" s="288"/>
      <c r="DNI50" s="343"/>
      <c r="DNJ50" s="344"/>
      <c r="DNK50" s="1172"/>
      <c r="DNL50" s="345"/>
      <c r="DNM50" s="346"/>
      <c r="DNN50" s="347"/>
      <c r="DNO50" s="348"/>
      <c r="DNP50" s="349"/>
      <c r="DNQ50" s="290"/>
      <c r="DNR50" s="288"/>
      <c r="DNS50" s="343"/>
      <c r="DNT50" s="344"/>
      <c r="DNU50" s="1172"/>
      <c r="DNV50" s="345"/>
      <c r="DNW50" s="346"/>
      <c r="DNX50" s="347"/>
      <c r="DNY50" s="348"/>
      <c r="DNZ50" s="349"/>
      <c r="DOA50" s="290"/>
      <c r="DOB50" s="288"/>
      <c r="DOC50" s="343"/>
      <c r="DOD50" s="344"/>
      <c r="DOE50" s="1172"/>
      <c r="DOF50" s="345"/>
      <c r="DOG50" s="346"/>
      <c r="DOH50" s="347"/>
      <c r="DOI50" s="348"/>
      <c r="DOJ50" s="349"/>
      <c r="DOK50" s="290"/>
      <c r="DOL50" s="288"/>
      <c r="DOM50" s="343"/>
      <c r="DON50" s="344"/>
      <c r="DOO50" s="1172"/>
      <c r="DOP50" s="345"/>
      <c r="DOQ50" s="346"/>
      <c r="DOR50" s="347"/>
      <c r="DOS50" s="348"/>
      <c r="DOT50" s="349"/>
      <c r="DOU50" s="290"/>
      <c r="DOV50" s="288"/>
      <c r="DOW50" s="343"/>
      <c r="DOX50" s="344"/>
      <c r="DOY50" s="1172"/>
      <c r="DOZ50" s="345"/>
      <c r="DPA50" s="346"/>
      <c r="DPB50" s="347"/>
      <c r="DPC50" s="348"/>
      <c r="DPD50" s="349"/>
      <c r="DPE50" s="290"/>
      <c r="DPF50" s="288"/>
      <c r="DPG50" s="343"/>
      <c r="DPH50" s="344"/>
      <c r="DPI50" s="1172"/>
      <c r="DPJ50" s="345"/>
      <c r="DPK50" s="346"/>
      <c r="DPL50" s="347"/>
      <c r="DPM50" s="348"/>
      <c r="DPN50" s="349"/>
      <c r="DPO50" s="290"/>
      <c r="DPP50" s="288"/>
      <c r="DPQ50" s="343"/>
      <c r="DPR50" s="344"/>
      <c r="DPS50" s="1172"/>
      <c r="DPT50" s="345"/>
      <c r="DPU50" s="346"/>
      <c r="DPV50" s="347"/>
      <c r="DPW50" s="348"/>
      <c r="DPX50" s="349"/>
      <c r="DPY50" s="290"/>
      <c r="DPZ50" s="288"/>
      <c r="DQA50" s="343"/>
      <c r="DQB50" s="344"/>
      <c r="DQC50" s="1172"/>
      <c r="DQD50" s="345"/>
      <c r="DQE50" s="346"/>
      <c r="DQF50" s="347"/>
      <c r="DQG50" s="348"/>
      <c r="DQH50" s="349"/>
      <c r="DQI50" s="290"/>
      <c r="DQJ50" s="288"/>
      <c r="DQK50" s="343"/>
      <c r="DQL50" s="344"/>
      <c r="DQM50" s="1172"/>
      <c r="DQN50" s="345"/>
      <c r="DQO50" s="346"/>
      <c r="DQP50" s="347"/>
      <c r="DQQ50" s="348"/>
      <c r="DQR50" s="349"/>
      <c r="DQS50" s="290"/>
      <c r="DQT50" s="288"/>
      <c r="DQU50" s="343"/>
      <c r="DQV50" s="344"/>
      <c r="DQW50" s="1172"/>
      <c r="DQX50" s="345"/>
      <c r="DQY50" s="346"/>
      <c r="DQZ50" s="347"/>
      <c r="DRA50" s="348"/>
      <c r="DRB50" s="349"/>
      <c r="DRC50" s="290"/>
      <c r="DRD50" s="288"/>
      <c r="DRE50" s="343"/>
      <c r="DRF50" s="344"/>
      <c r="DRG50" s="1172"/>
      <c r="DRH50" s="345"/>
      <c r="DRI50" s="346"/>
      <c r="DRJ50" s="347"/>
      <c r="DRK50" s="348"/>
      <c r="DRL50" s="349"/>
      <c r="DRM50" s="290"/>
      <c r="DRN50" s="288"/>
      <c r="DRO50" s="343"/>
      <c r="DRP50" s="344"/>
      <c r="DRQ50" s="1172"/>
      <c r="DRR50" s="345"/>
      <c r="DRS50" s="346"/>
      <c r="DRT50" s="347"/>
      <c r="DRU50" s="348"/>
      <c r="DRV50" s="349"/>
      <c r="DRW50" s="290"/>
      <c r="DRX50" s="288"/>
      <c r="DRY50" s="343"/>
      <c r="DRZ50" s="344"/>
      <c r="DSA50" s="1172"/>
      <c r="DSB50" s="345"/>
      <c r="DSC50" s="346"/>
      <c r="DSD50" s="347"/>
      <c r="DSE50" s="348"/>
      <c r="DSF50" s="349"/>
      <c r="DSG50" s="290"/>
      <c r="DSH50" s="288"/>
      <c r="DSI50" s="343"/>
      <c r="DSJ50" s="344"/>
      <c r="DSK50" s="1172"/>
      <c r="DSL50" s="345"/>
      <c r="DSM50" s="346"/>
      <c r="DSN50" s="347"/>
      <c r="DSO50" s="348"/>
      <c r="DSP50" s="349"/>
      <c r="DSQ50" s="290"/>
      <c r="DSR50" s="288"/>
      <c r="DSS50" s="343"/>
      <c r="DST50" s="344"/>
      <c r="DSU50" s="1172"/>
      <c r="DSV50" s="345"/>
      <c r="DSW50" s="346"/>
      <c r="DSX50" s="347"/>
      <c r="DSY50" s="348"/>
      <c r="DSZ50" s="349"/>
      <c r="DTA50" s="290"/>
      <c r="DTB50" s="288"/>
      <c r="DTC50" s="343"/>
      <c r="DTD50" s="344"/>
      <c r="DTE50" s="1172"/>
      <c r="DTF50" s="345"/>
      <c r="DTG50" s="346"/>
      <c r="DTH50" s="347"/>
      <c r="DTI50" s="348"/>
      <c r="DTJ50" s="349"/>
      <c r="DTK50" s="290"/>
      <c r="DTL50" s="288"/>
      <c r="DTM50" s="343"/>
      <c r="DTN50" s="344"/>
      <c r="DTO50" s="1172"/>
      <c r="DTP50" s="345"/>
      <c r="DTQ50" s="346"/>
      <c r="DTR50" s="347"/>
      <c r="DTS50" s="348"/>
      <c r="DTT50" s="349"/>
      <c r="DTU50" s="290"/>
      <c r="DTV50" s="288"/>
      <c r="DTW50" s="343"/>
      <c r="DTX50" s="344"/>
      <c r="DTY50" s="1172"/>
      <c r="DTZ50" s="345"/>
      <c r="DUA50" s="346"/>
      <c r="DUB50" s="347"/>
      <c r="DUC50" s="348"/>
      <c r="DUD50" s="349"/>
      <c r="DUE50" s="290"/>
      <c r="DUF50" s="288"/>
      <c r="DUG50" s="343"/>
      <c r="DUH50" s="344"/>
      <c r="DUI50" s="1172"/>
      <c r="DUJ50" s="345"/>
      <c r="DUK50" s="346"/>
      <c r="DUL50" s="347"/>
      <c r="DUM50" s="348"/>
      <c r="DUN50" s="349"/>
      <c r="DUO50" s="290"/>
      <c r="DUP50" s="288"/>
      <c r="DUQ50" s="343"/>
      <c r="DUR50" s="344"/>
      <c r="DUS50" s="1172"/>
      <c r="DUT50" s="345"/>
      <c r="DUU50" s="346"/>
      <c r="DUV50" s="347"/>
      <c r="DUW50" s="348"/>
      <c r="DUX50" s="349"/>
      <c r="DUY50" s="290"/>
      <c r="DUZ50" s="288"/>
      <c r="DVA50" s="343"/>
      <c r="DVB50" s="344"/>
      <c r="DVC50" s="1172"/>
      <c r="DVD50" s="345"/>
      <c r="DVE50" s="346"/>
      <c r="DVF50" s="347"/>
      <c r="DVG50" s="348"/>
      <c r="DVH50" s="349"/>
      <c r="DVI50" s="290"/>
      <c r="DVJ50" s="288"/>
      <c r="DVK50" s="343"/>
      <c r="DVL50" s="344"/>
      <c r="DVM50" s="1172"/>
      <c r="DVN50" s="345"/>
      <c r="DVO50" s="346"/>
      <c r="DVP50" s="347"/>
      <c r="DVQ50" s="348"/>
      <c r="DVR50" s="349"/>
      <c r="DVS50" s="290"/>
      <c r="DVT50" s="288"/>
      <c r="DVU50" s="343"/>
      <c r="DVV50" s="344"/>
      <c r="DVW50" s="1172"/>
      <c r="DVX50" s="345"/>
      <c r="DVY50" s="346"/>
      <c r="DVZ50" s="347"/>
      <c r="DWA50" s="348"/>
      <c r="DWB50" s="349"/>
      <c r="DWC50" s="290"/>
      <c r="DWD50" s="288"/>
      <c r="DWE50" s="343"/>
      <c r="DWF50" s="344"/>
      <c r="DWG50" s="1172"/>
      <c r="DWH50" s="345"/>
      <c r="DWI50" s="346"/>
      <c r="DWJ50" s="347"/>
      <c r="DWK50" s="348"/>
      <c r="DWL50" s="349"/>
      <c r="DWM50" s="290"/>
      <c r="DWN50" s="288"/>
      <c r="DWO50" s="343"/>
      <c r="DWP50" s="344"/>
      <c r="DWQ50" s="1172"/>
      <c r="DWR50" s="345"/>
      <c r="DWS50" s="346"/>
      <c r="DWT50" s="347"/>
      <c r="DWU50" s="348"/>
      <c r="DWV50" s="349"/>
      <c r="DWW50" s="290"/>
      <c r="DWX50" s="288"/>
      <c r="DWY50" s="343"/>
      <c r="DWZ50" s="344"/>
      <c r="DXA50" s="1172"/>
      <c r="DXB50" s="345"/>
      <c r="DXC50" s="346"/>
      <c r="DXD50" s="347"/>
      <c r="DXE50" s="348"/>
      <c r="DXF50" s="349"/>
      <c r="DXG50" s="290"/>
      <c r="DXH50" s="288"/>
      <c r="DXI50" s="343"/>
      <c r="DXJ50" s="344"/>
      <c r="DXK50" s="1172"/>
      <c r="DXL50" s="345"/>
      <c r="DXM50" s="346"/>
      <c r="DXN50" s="347"/>
      <c r="DXO50" s="348"/>
      <c r="DXP50" s="349"/>
      <c r="DXQ50" s="290"/>
      <c r="DXR50" s="288"/>
      <c r="DXS50" s="343"/>
      <c r="DXT50" s="344"/>
      <c r="DXU50" s="1172"/>
      <c r="DXV50" s="345"/>
      <c r="DXW50" s="346"/>
      <c r="DXX50" s="347"/>
      <c r="DXY50" s="348"/>
      <c r="DXZ50" s="349"/>
      <c r="DYA50" s="290"/>
      <c r="DYB50" s="288"/>
      <c r="DYC50" s="343"/>
      <c r="DYD50" s="344"/>
      <c r="DYE50" s="1172"/>
      <c r="DYF50" s="345"/>
      <c r="DYG50" s="346"/>
      <c r="DYH50" s="347"/>
      <c r="DYI50" s="348"/>
      <c r="DYJ50" s="349"/>
      <c r="DYK50" s="290"/>
      <c r="DYL50" s="288"/>
      <c r="DYM50" s="343"/>
      <c r="DYN50" s="344"/>
      <c r="DYO50" s="1172"/>
      <c r="DYP50" s="345"/>
      <c r="DYQ50" s="346"/>
      <c r="DYR50" s="347"/>
      <c r="DYS50" s="348"/>
      <c r="DYT50" s="349"/>
      <c r="DYU50" s="290"/>
      <c r="DYV50" s="288"/>
      <c r="DYW50" s="343"/>
      <c r="DYX50" s="344"/>
      <c r="DYY50" s="1172"/>
      <c r="DYZ50" s="345"/>
      <c r="DZA50" s="346"/>
      <c r="DZB50" s="347"/>
      <c r="DZC50" s="348"/>
      <c r="DZD50" s="349"/>
      <c r="DZE50" s="290"/>
      <c r="DZF50" s="288"/>
      <c r="DZG50" s="343"/>
      <c r="DZH50" s="344"/>
      <c r="DZI50" s="1172"/>
      <c r="DZJ50" s="345"/>
      <c r="DZK50" s="346"/>
      <c r="DZL50" s="347"/>
      <c r="DZM50" s="348"/>
      <c r="DZN50" s="349"/>
      <c r="DZO50" s="290"/>
      <c r="DZP50" s="288"/>
      <c r="DZQ50" s="343"/>
      <c r="DZR50" s="344"/>
      <c r="DZS50" s="1172"/>
      <c r="DZT50" s="345"/>
      <c r="DZU50" s="346"/>
      <c r="DZV50" s="347"/>
      <c r="DZW50" s="348"/>
      <c r="DZX50" s="349"/>
      <c r="DZY50" s="290"/>
      <c r="DZZ50" s="288"/>
      <c r="EAA50" s="343"/>
      <c r="EAB50" s="344"/>
      <c r="EAC50" s="1172"/>
      <c r="EAD50" s="345"/>
      <c r="EAE50" s="346"/>
      <c r="EAF50" s="347"/>
      <c r="EAG50" s="348"/>
      <c r="EAH50" s="349"/>
      <c r="EAI50" s="290"/>
      <c r="EAJ50" s="288"/>
      <c r="EAK50" s="343"/>
      <c r="EAL50" s="344"/>
      <c r="EAM50" s="1172"/>
      <c r="EAN50" s="345"/>
      <c r="EAO50" s="346"/>
      <c r="EAP50" s="347"/>
      <c r="EAQ50" s="348"/>
      <c r="EAR50" s="349"/>
      <c r="EAS50" s="290"/>
      <c r="EAT50" s="288"/>
      <c r="EAU50" s="343"/>
      <c r="EAV50" s="344"/>
      <c r="EAW50" s="1172"/>
      <c r="EAX50" s="345"/>
      <c r="EAY50" s="346"/>
      <c r="EAZ50" s="347"/>
      <c r="EBA50" s="348"/>
      <c r="EBB50" s="349"/>
      <c r="EBC50" s="290"/>
      <c r="EBD50" s="288"/>
      <c r="EBE50" s="343"/>
      <c r="EBF50" s="344"/>
      <c r="EBG50" s="1172"/>
      <c r="EBH50" s="345"/>
      <c r="EBI50" s="346"/>
      <c r="EBJ50" s="347"/>
      <c r="EBK50" s="348"/>
      <c r="EBL50" s="349"/>
      <c r="EBM50" s="290"/>
      <c r="EBN50" s="288"/>
      <c r="EBO50" s="343"/>
      <c r="EBP50" s="344"/>
      <c r="EBQ50" s="1172"/>
      <c r="EBR50" s="345"/>
      <c r="EBS50" s="346"/>
      <c r="EBT50" s="347"/>
      <c r="EBU50" s="348"/>
      <c r="EBV50" s="349"/>
      <c r="EBW50" s="290"/>
      <c r="EBX50" s="288"/>
      <c r="EBY50" s="343"/>
      <c r="EBZ50" s="344"/>
      <c r="ECA50" s="1172"/>
      <c r="ECB50" s="345"/>
      <c r="ECC50" s="346"/>
      <c r="ECD50" s="347"/>
      <c r="ECE50" s="348"/>
      <c r="ECF50" s="349"/>
      <c r="ECG50" s="290"/>
      <c r="ECH50" s="288"/>
      <c r="ECI50" s="343"/>
      <c r="ECJ50" s="344"/>
      <c r="ECK50" s="1172"/>
      <c r="ECL50" s="345"/>
      <c r="ECM50" s="346"/>
      <c r="ECN50" s="347"/>
      <c r="ECO50" s="348"/>
      <c r="ECP50" s="349"/>
      <c r="ECQ50" s="290"/>
      <c r="ECR50" s="288"/>
      <c r="ECS50" s="343"/>
      <c r="ECT50" s="344"/>
      <c r="ECU50" s="1172"/>
      <c r="ECV50" s="345"/>
      <c r="ECW50" s="346"/>
      <c r="ECX50" s="347"/>
      <c r="ECY50" s="348"/>
      <c r="ECZ50" s="349"/>
      <c r="EDA50" s="290"/>
      <c r="EDB50" s="288"/>
      <c r="EDC50" s="343"/>
      <c r="EDD50" s="344"/>
      <c r="EDE50" s="1172"/>
      <c r="EDF50" s="345"/>
      <c r="EDG50" s="346"/>
      <c r="EDH50" s="347"/>
      <c r="EDI50" s="348"/>
      <c r="EDJ50" s="349"/>
      <c r="EDK50" s="290"/>
      <c r="EDL50" s="288"/>
      <c r="EDM50" s="343"/>
      <c r="EDN50" s="344"/>
      <c r="EDO50" s="1172"/>
      <c r="EDP50" s="345"/>
      <c r="EDQ50" s="346"/>
      <c r="EDR50" s="347"/>
      <c r="EDS50" s="348"/>
      <c r="EDT50" s="349"/>
      <c r="EDU50" s="290"/>
      <c r="EDV50" s="288"/>
      <c r="EDW50" s="343"/>
      <c r="EDX50" s="344"/>
      <c r="EDY50" s="1172"/>
      <c r="EDZ50" s="345"/>
      <c r="EEA50" s="346"/>
      <c r="EEB50" s="347"/>
      <c r="EEC50" s="348"/>
      <c r="EED50" s="349"/>
      <c r="EEE50" s="290"/>
      <c r="EEF50" s="288"/>
      <c r="EEG50" s="343"/>
      <c r="EEH50" s="344"/>
      <c r="EEI50" s="1172"/>
      <c r="EEJ50" s="345"/>
      <c r="EEK50" s="346"/>
      <c r="EEL50" s="347"/>
      <c r="EEM50" s="348"/>
      <c r="EEN50" s="349"/>
      <c r="EEO50" s="290"/>
      <c r="EEP50" s="288"/>
      <c r="EEQ50" s="343"/>
      <c r="EER50" s="344"/>
      <c r="EES50" s="1172"/>
      <c r="EET50" s="345"/>
      <c r="EEU50" s="346"/>
      <c r="EEV50" s="347"/>
      <c r="EEW50" s="348"/>
      <c r="EEX50" s="349"/>
      <c r="EEY50" s="290"/>
      <c r="EEZ50" s="288"/>
      <c r="EFA50" s="343"/>
      <c r="EFB50" s="344"/>
      <c r="EFC50" s="1172"/>
      <c r="EFD50" s="345"/>
      <c r="EFE50" s="346"/>
      <c r="EFF50" s="347"/>
      <c r="EFG50" s="348"/>
      <c r="EFH50" s="349"/>
      <c r="EFI50" s="290"/>
      <c r="EFJ50" s="288"/>
      <c r="EFK50" s="343"/>
      <c r="EFL50" s="344"/>
      <c r="EFM50" s="1172"/>
      <c r="EFN50" s="345"/>
      <c r="EFO50" s="346"/>
      <c r="EFP50" s="347"/>
      <c r="EFQ50" s="348"/>
      <c r="EFR50" s="349"/>
      <c r="EFS50" s="290"/>
      <c r="EFT50" s="288"/>
      <c r="EFU50" s="343"/>
      <c r="EFV50" s="344"/>
      <c r="EFW50" s="1172"/>
      <c r="EFX50" s="345"/>
      <c r="EFY50" s="346"/>
      <c r="EFZ50" s="347"/>
      <c r="EGA50" s="348"/>
      <c r="EGB50" s="349"/>
      <c r="EGC50" s="290"/>
      <c r="EGD50" s="288"/>
      <c r="EGE50" s="343"/>
      <c r="EGF50" s="344"/>
      <c r="EGG50" s="1172"/>
      <c r="EGH50" s="345"/>
      <c r="EGI50" s="346"/>
      <c r="EGJ50" s="347"/>
      <c r="EGK50" s="348"/>
      <c r="EGL50" s="349"/>
      <c r="EGM50" s="290"/>
      <c r="EGN50" s="288"/>
      <c r="EGO50" s="343"/>
      <c r="EGP50" s="344"/>
      <c r="EGQ50" s="1172"/>
      <c r="EGR50" s="345"/>
      <c r="EGS50" s="346"/>
      <c r="EGT50" s="347"/>
      <c r="EGU50" s="348"/>
      <c r="EGV50" s="349"/>
      <c r="EGW50" s="290"/>
      <c r="EGX50" s="288"/>
      <c r="EGY50" s="343"/>
      <c r="EGZ50" s="344"/>
      <c r="EHA50" s="1172"/>
      <c r="EHB50" s="345"/>
      <c r="EHC50" s="346"/>
      <c r="EHD50" s="347"/>
      <c r="EHE50" s="348"/>
      <c r="EHF50" s="349"/>
      <c r="EHG50" s="290"/>
      <c r="EHH50" s="288"/>
      <c r="EHI50" s="343"/>
      <c r="EHJ50" s="344"/>
      <c r="EHK50" s="1172"/>
      <c r="EHL50" s="345"/>
      <c r="EHM50" s="346"/>
      <c r="EHN50" s="347"/>
      <c r="EHO50" s="348"/>
      <c r="EHP50" s="349"/>
      <c r="EHQ50" s="290"/>
      <c r="EHR50" s="288"/>
      <c r="EHS50" s="343"/>
      <c r="EHT50" s="344"/>
      <c r="EHU50" s="1172"/>
      <c r="EHV50" s="345"/>
      <c r="EHW50" s="346"/>
      <c r="EHX50" s="347"/>
      <c r="EHY50" s="348"/>
      <c r="EHZ50" s="349"/>
      <c r="EIA50" s="290"/>
      <c r="EIB50" s="288"/>
      <c r="EIC50" s="343"/>
      <c r="EID50" s="344"/>
      <c r="EIE50" s="1172"/>
      <c r="EIF50" s="345"/>
      <c r="EIG50" s="346"/>
      <c r="EIH50" s="347"/>
      <c r="EII50" s="348"/>
      <c r="EIJ50" s="349"/>
      <c r="EIK50" s="290"/>
      <c r="EIL50" s="288"/>
      <c r="EIM50" s="343"/>
      <c r="EIN50" s="344"/>
      <c r="EIO50" s="1172"/>
      <c r="EIP50" s="345"/>
      <c r="EIQ50" s="346"/>
      <c r="EIR50" s="347"/>
      <c r="EIS50" s="348"/>
      <c r="EIT50" s="349"/>
      <c r="EIU50" s="290"/>
      <c r="EIV50" s="288"/>
      <c r="EIW50" s="343"/>
      <c r="EIX50" s="344"/>
      <c r="EIY50" s="1172"/>
      <c r="EIZ50" s="345"/>
      <c r="EJA50" s="346"/>
      <c r="EJB50" s="347"/>
      <c r="EJC50" s="348"/>
      <c r="EJD50" s="349"/>
      <c r="EJE50" s="290"/>
      <c r="EJF50" s="288"/>
      <c r="EJG50" s="343"/>
      <c r="EJH50" s="344"/>
      <c r="EJI50" s="1172"/>
      <c r="EJJ50" s="345"/>
      <c r="EJK50" s="346"/>
      <c r="EJL50" s="347"/>
      <c r="EJM50" s="348"/>
      <c r="EJN50" s="349"/>
      <c r="EJO50" s="290"/>
      <c r="EJP50" s="288"/>
      <c r="EJQ50" s="343"/>
      <c r="EJR50" s="344"/>
      <c r="EJS50" s="1172"/>
      <c r="EJT50" s="345"/>
      <c r="EJU50" s="346"/>
      <c r="EJV50" s="347"/>
      <c r="EJW50" s="348"/>
      <c r="EJX50" s="349"/>
      <c r="EJY50" s="290"/>
      <c r="EJZ50" s="288"/>
      <c r="EKA50" s="343"/>
      <c r="EKB50" s="344"/>
      <c r="EKC50" s="1172"/>
      <c r="EKD50" s="345"/>
      <c r="EKE50" s="346"/>
      <c r="EKF50" s="347"/>
      <c r="EKG50" s="348"/>
      <c r="EKH50" s="349"/>
      <c r="EKI50" s="290"/>
      <c r="EKJ50" s="288"/>
      <c r="EKK50" s="343"/>
      <c r="EKL50" s="344"/>
      <c r="EKM50" s="1172"/>
      <c r="EKN50" s="345"/>
      <c r="EKO50" s="346"/>
      <c r="EKP50" s="347"/>
      <c r="EKQ50" s="348"/>
      <c r="EKR50" s="349"/>
      <c r="EKS50" s="290"/>
      <c r="EKT50" s="288"/>
      <c r="EKU50" s="343"/>
      <c r="EKV50" s="344"/>
      <c r="EKW50" s="1172"/>
      <c r="EKX50" s="345"/>
      <c r="EKY50" s="346"/>
      <c r="EKZ50" s="347"/>
      <c r="ELA50" s="348"/>
      <c r="ELB50" s="349"/>
      <c r="ELC50" s="290"/>
      <c r="ELD50" s="288"/>
      <c r="ELE50" s="343"/>
      <c r="ELF50" s="344"/>
      <c r="ELG50" s="1172"/>
      <c r="ELH50" s="345"/>
      <c r="ELI50" s="346"/>
      <c r="ELJ50" s="347"/>
      <c r="ELK50" s="348"/>
      <c r="ELL50" s="349"/>
      <c r="ELM50" s="290"/>
      <c r="ELN50" s="288"/>
      <c r="ELO50" s="343"/>
      <c r="ELP50" s="344"/>
      <c r="ELQ50" s="1172"/>
      <c r="ELR50" s="345"/>
      <c r="ELS50" s="346"/>
      <c r="ELT50" s="347"/>
      <c r="ELU50" s="348"/>
      <c r="ELV50" s="349"/>
      <c r="ELW50" s="290"/>
      <c r="ELX50" s="288"/>
      <c r="ELY50" s="343"/>
      <c r="ELZ50" s="344"/>
      <c r="EMA50" s="1172"/>
      <c r="EMB50" s="345"/>
      <c r="EMC50" s="346"/>
      <c r="EMD50" s="347"/>
      <c r="EME50" s="348"/>
      <c r="EMF50" s="349"/>
      <c r="EMG50" s="290"/>
      <c r="EMH50" s="288"/>
      <c r="EMI50" s="343"/>
      <c r="EMJ50" s="344"/>
      <c r="EMK50" s="1172"/>
      <c r="EML50" s="345"/>
      <c r="EMM50" s="346"/>
      <c r="EMN50" s="347"/>
      <c r="EMO50" s="348"/>
      <c r="EMP50" s="349"/>
      <c r="EMQ50" s="290"/>
      <c r="EMR50" s="288"/>
      <c r="EMS50" s="343"/>
      <c r="EMT50" s="344"/>
      <c r="EMU50" s="1172"/>
      <c r="EMV50" s="345"/>
      <c r="EMW50" s="346"/>
      <c r="EMX50" s="347"/>
      <c r="EMY50" s="348"/>
      <c r="EMZ50" s="349"/>
      <c r="ENA50" s="290"/>
      <c r="ENB50" s="288"/>
      <c r="ENC50" s="343"/>
      <c r="END50" s="344"/>
      <c r="ENE50" s="1172"/>
      <c r="ENF50" s="345"/>
      <c r="ENG50" s="346"/>
      <c r="ENH50" s="347"/>
      <c r="ENI50" s="348"/>
      <c r="ENJ50" s="349"/>
      <c r="ENK50" s="290"/>
      <c r="ENL50" s="288"/>
      <c r="ENM50" s="343"/>
      <c r="ENN50" s="344"/>
      <c r="ENO50" s="1172"/>
      <c r="ENP50" s="345"/>
      <c r="ENQ50" s="346"/>
      <c r="ENR50" s="347"/>
      <c r="ENS50" s="348"/>
      <c r="ENT50" s="349"/>
      <c r="ENU50" s="290"/>
      <c r="ENV50" s="288"/>
      <c r="ENW50" s="343"/>
      <c r="ENX50" s="344"/>
      <c r="ENY50" s="1172"/>
      <c r="ENZ50" s="345"/>
      <c r="EOA50" s="346"/>
      <c r="EOB50" s="347"/>
      <c r="EOC50" s="348"/>
      <c r="EOD50" s="349"/>
      <c r="EOE50" s="290"/>
      <c r="EOF50" s="288"/>
      <c r="EOG50" s="343"/>
      <c r="EOH50" s="344"/>
      <c r="EOI50" s="1172"/>
      <c r="EOJ50" s="345"/>
      <c r="EOK50" s="346"/>
      <c r="EOL50" s="347"/>
      <c r="EOM50" s="348"/>
      <c r="EON50" s="349"/>
      <c r="EOO50" s="290"/>
      <c r="EOP50" s="288"/>
      <c r="EOQ50" s="343"/>
      <c r="EOR50" s="344"/>
      <c r="EOS50" s="1172"/>
      <c r="EOT50" s="345"/>
      <c r="EOU50" s="346"/>
      <c r="EOV50" s="347"/>
      <c r="EOW50" s="348"/>
      <c r="EOX50" s="349"/>
      <c r="EOY50" s="290"/>
      <c r="EOZ50" s="288"/>
      <c r="EPA50" s="343"/>
      <c r="EPB50" s="344"/>
      <c r="EPC50" s="1172"/>
      <c r="EPD50" s="345"/>
      <c r="EPE50" s="346"/>
      <c r="EPF50" s="347"/>
      <c r="EPG50" s="348"/>
      <c r="EPH50" s="349"/>
      <c r="EPI50" s="290"/>
      <c r="EPJ50" s="288"/>
      <c r="EPK50" s="343"/>
      <c r="EPL50" s="344"/>
      <c r="EPM50" s="1172"/>
      <c r="EPN50" s="345"/>
      <c r="EPO50" s="346"/>
      <c r="EPP50" s="347"/>
      <c r="EPQ50" s="348"/>
      <c r="EPR50" s="349"/>
      <c r="EPS50" s="290"/>
      <c r="EPT50" s="288"/>
      <c r="EPU50" s="343"/>
      <c r="EPV50" s="344"/>
      <c r="EPW50" s="1172"/>
      <c r="EPX50" s="345"/>
      <c r="EPY50" s="346"/>
      <c r="EPZ50" s="347"/>
      <c r="EQA50" s="348"/>
      <c r="EQB50" s="349"/>
      <c r="EQC50" s="290"/>
      <c r="EQD50" s="288"/>
      <c r="EQE50" s="343"/>
      <c r="EQF50" s="344"/>
      <c r="EQG50" s="1172"/>
      <c r="EQH50" s="345"/>
      <c r="EQI50" s="346"/>
      <c r="EQJ50" s="347"/>
      <c r="EQK50" s="348"/>
      <c r="EQL50" s="349"/>
      <c r="EQM50" s="290"/>
      <c r="EQN50" s="288"/>
      <c r="EQO50" s="343"/>
      <c r="EQP50" s="344"/>
      <c r="EQQ50" s="1172"/>
      <c r="EQR50" s="345"/>
      <c r="EQS50" s="346"/>
      <c r="EQT50" s="347"/>
      <c r="EQU50" s="348"/>
      <c r="EQV50" s="349"/>
      <c r="EQW50" s="290"/>
      <c r="EQX50" s="288"/>
      <c r="EQY50" s="343"/>
      <c r="EQZ50" s="344"/>
      <c r="ERA50" s="1172"/>
      <c r="ERB50" s="345"/>
      <c r="ERC50" s="346"/>
      <c r="ERD50" s="347"/>
      <c r="ERE50" s="348"/>
      <c r="ERF50" s="349"/>
      <c r="ERG50" s="290"/>
      <c r="ERH50" s="288"/>
      <c r="ERI50" s="343"/>
      <c r="ERJ50" s="344"/>
      <c r="ERK50" s="1172"/>
      <c r="ERL50" s="345"/>
      <c r="ERM50" s="346"/>
      <c r="ERN50" s="347"/>
      <c r="ERO50" s="348"/>
      <c r="ERP50" s="349"/>
      <c r="ERQ50" s="290"/>
      <c r="ERR50" s="288"/>
      <c r="ERS50" s="343"/>
      <c r="ERT50" s="344"/>
      <c r="ERU50" s="1172"/>
      <c r="ERV50" s="345"/>
      <c r="ERW50" s="346"/>
      <c r="ERX50" s="347"/>
      <c r="ERY50" s="348"/>
      <c r="ERZ50" s="349"/>
      <c r="ESA50" s="290"/>
      <c r="ESB50" s="288"/>
      <c r="ESC50" s="343"/>
      <c r="ESD50" s="344"/>
      <c r="ESE50" s="1172"/>
      <c r="ESF50" s="345"/>
      <c r="ESG50" s="346"/>
      <c r="ESH50" s="347"/>
      <c r="ESI50" s="348"/>
      <c r="ESJ50" s="349"/>
      <c r="ESK50" s="290"/>
      <c r="ESL50" s="288"/>
      <c r="ESM50" s="343"/>
      <c r="ESN50" s="344"/>
      <c r="ESO50" s="1172"/>
      <c r="ESP50" s="345"/>
      <c r="ESQ50" s="346"/>
      <c r="ESR50" s="347"/>
      <c r="ESS50" s="348"/>
      <c r="EST50" s="349"/>
      <c r="ESU50" s="290"/>
      <c r="ESV50" s="288"/>
      <c r="ESW50" s="343"/>
      <c r="ESX50" s="344"/>
      <c r="ESY50" s="1172"/>
      <c r="ESZ50" s="345"/>
      <c r="ETA50" s="346"/>
      <c r="ETB50" s="347"/>
      <c r="ETC50" s="348"/>
      <c r="ETD50" s="349"/>
      <c r="ETE50" s="290"/>
      <c r="ETF50" s="288"/>
      <c r="ETG50" s="343"/>
      <c r="ETH50" s="344"/>
      <c r="ETI50" s="1172"/>
      <c r="ETJ50" s="345"/>
      <c r="ETK50" s="346"/>
      <c r="ETL50" s="347"/>
      <c r="ETM50" s="348"/>
      <c r="ETN50" s="349"/>
      <c r="ETO50" s="290"/>
      <c r="ETP50" s="288"/>
      <c r="ETQ50" s="343"/>
      <c r="ETR50" s="344"/>
      <c r="ETS50" s="1172"/>
      <c r="ETT50" s="345"/>
      <c r="ETU50" s="346"/>
      <c r="ETV50" s="347"/>
      <c r="ETW50" s="348"/>
      <c r="ETX50" s="349"/>
      <c r="ETY50" s="290"/>
      <c r="ETZ50" s="288"/>
      <c r="EUA50" s="343"/>
      <c r="EUB50" s="344"/>
      <c r="EUC50" s="1172"/>
      <c r="EUD50" s="345"/>
      <c r="EUE50" s="346"/>
      <c r="EUF50" s="347"/>
      <c r="EUG50" s="348"/>
      <c r="EUH50" s="349"/>
      <c r="EUI50" s="290"/>
      <c r="EUJ50" s="288"/>
      <c r="EUK50" s="343"/>
      <c r="EUL50" s="344"/>
      <c r="EUM50" s="1172"/>
      <c r="EUN50" s="345"/>
      <c r="EUO50" s="346"/>
      <c r="EUP50" s="347"/>
      <c r="EUQ50" s="348"/>
      <c r="EUR50" s="349"/>
      <c r="EUS50" s="290"/>
      <c r="EUT50" s="288"/>
      <c r="EUU50" s="343"/>
      <c r="EUV50" s="344"/>
      <c r="EUW50" s="1172"/>
      <c r="EUX50" s="345"/>
      <c r="EUY50" s="346"/>
      <c r="EUZ50" s="347"/>
      <c r="EVA50" s="348"/>
      <c r="EVB50" s="349"/>
      <c r="EVC50" s="290"/>
      <c r="EVD50" s="288"/>
      <c r="EVE50" s="343"/>
      <c r="EVF50" s="344"/>
      <c r="EVG50" s="1172"/>
      <c r="EVH50" s="345"/>
      <c r="EVI50" s="346"/>
      <c r="EVJ50" s="347"/>
      <c r="EVK50" s="348"/>
      <c r="EVL50" s="349"/>
      <c r="EVM50" s="290"/>
      <c r="EVN50" s="288"/>
      <c r="EVO50" s="343"/>
      <c r="EVP50" s="344"/>
      <c r="EVQ50" s="1172"/>
      <c r="EVR50" s="345"/>
      <c r="EVS50" s="346"/>
      <c r="EVT50" s="347"/>
      <c r="EVU50" s="348"/>
      <c r="EVV50" s="349"/>
      <c r="EVW50" s="290"/>
      <c r="EVX50" s="288"/>
      <c r="EVY50" s="343"/>
      <c r="EVZ50" s="344"/>
      <c r="EWA50" s="1172"/>
      <c r="EWB50" s="345"/>
      <c r="EWC50" s="346"/>
      <c r="EWD50" s="347"/>
      <c r="EWE50" s="348"/>
      <c r="EWF50" s="349"/>
      <c r="EWG50" s="290"/>
      <c r="EWH50" s="288"/>
      <c r="EWI50" s="343"/>
      <c r="EWJ50" s="344"/>
      <c r="EWK50" s="1172"/>
      <c r="EWL50" s="345"/>
      <c r="EWM50" s="346"/>
      <c r="EWN50" s="347"/>
      <c r="EWO50" s="348"/>
      <c r="EWP50" s="349"/>
      <c r="EWQ50" s="290"/>
      <c r="EWR50" s="288"/>
      <c r="EWS50" s="343"/>
      <c r="EWT50" s="344"/>
      <c r="EWU50" s="1172"/>
      <c r="EWV50" s="345"/>
      <c r="EWW50" s="346"/>
      <c r="EWX50" s="347"/>
      <c r="EWY50" s="348"/>
      <c r="EWZ50" s="349"/>
      <c r="EXA50" s="290"/>
      <c r="EXB50" s="288"/>
      <c r="EXC50" s="343"/>
      <c r="EXD50" s="344"/>
      <c r="EXE50" s="1172"/>
      <c r="EXF50" s="345"/>
      <c r="EXG50" s="346"/>
      <c r="EXH50" s="347"/>
      <c r="EXI50" s="348"/>
      <c r="EXJ50" s="349"/>
      <c r="EXK50" s="290"/>
      <c r="EXL50" s="288"/>
      <c r="EXM50" s="343"/>
      <c r="EXN50" s="344"/>
      <c r="EXO50" s="1172"/>
      <c r="EXP50" s="345"/>
      <c r="EXQ50" s="346"/>
      <c r="EXR50" s="347"/>
      <c r="EXS50" s="348"/>
      <c r="EXT50" s="349"/>
      <c r="EXU50" s="290"/>
      <c r="EXV50" s="288"/>
      <c r="EXW50" s="343"/>
      <c r="EXX50" s="344"/>
      <c r="EXY50" s="1172"/>
      <c r="EXZ50" s="345"/>
      <c r="EYA50" s="346"/>
      <c r="EYB50" s="347"/>
      <c r="EYC50" s="348"/>
      <c r="EYD50" s="349"/>
      <c r="EYE50" s="290"/>
      <c r="EYF50" s="288"/>
      <c r="EYG50" s="343"/>
      <c r="EYH50" s="344"/>
      <c r="EYI50" s="1172"/>
      <c r="EYJ50" s="345"/>
      <c r="EYK50" s="346"/>
      <c r="EYL50" s="347"/>
      <c r="EYM50" s="348"/>
      <c r="EYN50" s="349"/>
      <c r="EYO50" s="290"/>
      <c r="EYP50" s="288"/>
      <c r="EYQ50" s="343"/>
      <c r="EYR50" s="344"/>
      <c r="EYS50" s="1172"/>
      <c r="EYT50" s="345"/>
      <c r="EYU50" s="346"/>
      <c r="EYV50" s="347"/>
      <c r="EYW50" s="348"/>
      <c r="EYX50" s="349"/>
      <c r="EYY50" s="290"/>
      <c r="EYZ50" s="288"/>
      <c r="EZA50" s="343"/>
      <c r="EZB50" s="344"/>
      <c r="EZC50" s="1172"/>
      <c r="EZD50" s="345"/>
      <c r="EZE50" s="346"/>
      <c r="EZF50" s="347"/>
      <c r="EZG50" s="348"/>
      <c r="EZH50" s="349"/>
      <c r="EZI50" s="290"/>
      <c r="EZJ50" s="288"/>
      <c r="EZK50" s="343"/>
      <c r="EZL50" s="344"/>
      <c r="EZM50" s="1172"/>
      <c r="EZN50" s="345"/>
      <c r="EZO50" s="346"/>
      <c r="EZP50" s="347"/>
      <c r="EZQ50" s="348"/>
      <c r="EZR50" s="349"/>
      <c r="EZS50" s="290"/>
      <c r="EZT50" s="288"/>
      <c r="EZU50" s="343"/>
      <c r="EZV50" s="344"/>
      <c r="EZW50" s="1172"/>
      <c r="EZX50" s="345"/>
      <c r="EZY50" s="346"/>
      <c r="EZZ50" s="347"/>
      <c r="FAA50" s="348"/>
      <c r="FAB50" s="349"/>
      <c r="FAC50" s="290"/>
      <c r="FAD50" s="288"/>
      <c r="FAE50" s="343"/>
      <c r="FAF50" s="344"/>
      <c r="FAG50" s="1172"/>
      <c r="FAH50" s="345"/>
      <c r="FAI50" s="346"/>
      <c r="FAJ50" s="347"/>
      <c r="FAK50" s="348"/>
      <c r="FAL50" s="349"/>
      <c r="FAM50" s="290"/>
      <c r="FAN50" s="288"/>
      <c r="FAO50" s="343"/>
      <c r="FAP50" s="344"/>
      <c r="FAQ50" s="1172"/>
      <c r="FAR50" s="345"/>
      <c r="FAS50" s="346"/>
      <c r="FAT50" s="347"/>
      <c r="FAU50" s="348"/>
      <c r="FAV50" s="349"/>
      <c r="FAW50" s="290"/>
      <c r="FAX50" s="288"/>
      <c r="FAY50" s="343"/>
      <c r="FAZ50" s="344"/>
      <c r="FBA50" s="1172"/>
      <c r="FBB50" s="345"/>
      <c r="FBC50" s="346"/>
      <c r="FBD50" s="347"/>
      <c r="FBE50" s="348"/>
      <c r="FBF50" s="349"/>
      <c r="FBG50" s="290"/>
      <c r="FBH50" s="288"/>
      <c r="FBI50" s="343"/>
      <c r="FBJ50" s="344"/>
      <c r="FBK50" s="1172"/>
      <c r="FBL50" s="345"/>
      <c r="FBM50" s="346"/>
      <c r="FBN50" s="347"/>
      <c r="FBO50" s="348"/>
      <c r="FBP50" s="349"/>
      <c r="FBQ50" s="290"/>
      <c r="FBR50" s="288"/>
      <c r="FBS50" s="343"/>
      <c r="FBT50" s="344"/>
      <c r="FBU50" s="1172"/>
      <c r="FBV50" s="345"/>
      <c r="FBW50" s="346"/>
      <c r="FBX50" s="347"/>
      <c r="FBY50" s="348"/>
      <c r="FBZ50" s="349"/>
      <c r="FCA50" s="290"/>
      <c r="FCB50" s="288"/>
      <c r="FCC50" s="343"/>
      <c r="FCD50" s="344"/>
      <c r="FCE50" s="1172"/>
      <c r="FCF50" s="345"/>
      <c r="FCG50" s="346"/>
      <c r="FCH50" s="347"/>
      <c r="FCI50" s="348"/>
      <c r="FCJ50" s="349"/>
      <c r="FCK50" s="290"/>
      <c r="FCL50" s="288"/>
      <c r="FCM50" s="343"/>
      <c r="FCN50" s="344"/>
      <c r="FCO50" s="1172"/>
      <c r="FCP50" s="345"/>
      <c r="FCQ50" s="346"/>
      <c r="FCR50" s="347"/>
      <c r="FCS50" s="348"/>
      <c r="FCT50" s="349"/>
      <c r="FCU50" s="290"/>
      <c r="FCV50" s="288"/>
      <c r="FCW50" s="343"/>
      <c r="FCX50" s="344"/>
      <c r="FCY50" s="1172"/>
      <c r="FCZ50" s="345"/>
      <c r="FDA50" s="346"/>
      <c r="FDB50" s="347"/>
      <c r="FDC50" s="348"/>
      <c r="FDD50" s="349"/>
      <c r="FDE50" s="290"/>
      <c r="FDF50" s="288"/>
      <c r="FDG50" s="343"/>
      <c r="FDH50" s="344"/>
      <c r="FDI50" s="1172"/>
      <c r="FDJ50" s="345"/>
      <c r="FDK50" s="346"/>
      <c r="FDL50" s="347"/>
      <c r="FDM50" s="348"/>
      <c r="FDN50" s="349"/>
      <c r="FDO50" s="290"/>
      <c r="FDP50" s="288"/>
      <c r="FDQ50" s="343"/>
      <c r="FDR50" s="344"/>
      <c r="FDS50" s="1172"/>
      <c r="FDT50" s="345"/>
      <c r="FDU50" s="346"/>
      <c r="FDV50" s="347"/>
      <c r="FDW50" s="348"/>
      <c r="FDX50" s="349"/>
      <c r="FDY50" s="290"/>
      <c r="FDZ50" s="288"/>
      <c r="FEA50" s="343"/>
      <c r="FEB50" s="344"/>
      <c r="FEC50" s="1172"/>
      <c r="FED50" s="345"/>
      <c r="FEE50" s="346"/>
      <c r="FEF50" s="347"/>
      <c r="FEG50" s="348"/>
      <c r="FEH50" s="349"/>
      <c r="FEI50" s="290"/>
      <c r="FEJ50" s="288"/>
      <c r="FEK50" s="343"/>
      <c r="FEL50" s="344"/>
      <c r="FEM50" s="1172"/>
      <c r="FEN50" s="345"/>
      <c r="FEO50" s="346"/>
      <c r="FEP50" s="347"/>
      <c r="FEQ50" s="348"/>
      <c r="FER50" s="349"/>
      <c r="FES50" s="290"/>
      <c r="FET50" s="288"/>
      <c r="FEU50" s="343"/>
      <c r="FEV50" s="344"/>
      <c r="FEW50" s="1172"/>
      <c r="FEX50" s="345"/>
      <c r="FEY50" s="346"/>
      <c r="FEZ50" s="347"/>
      <c r="FFA50" s="348"/>
      <c r="FFB50" s="349"/>
      <c r="FFC50" s="290"/>
      <c r="FFD50" s="288"/>
      <c r="FFE50" s="343"/>
      <c r="FFF50" s="344"/>
      <c r="FFG50" s="1172"/>
      <c r="FFH50" s="345"/>
      <c r="FFI50" s="346"/>
      <c r="FFJ50" s="347"/>
      <c r="FFK50" s="348"/>
      <c r="FFL50" s="349"/>
      <c r="FFM50" s="290"/>
      <c r="FFN50" s="288"/>
      <c r="FFO50" s="343"/>
      <c r="FFP50" s="344"/>
      <c r="FFQ50" s="1172"/>
      <c r="FFR50" s="345"/>
      <c r="FFS50" s="346"/>
      <c r="FFT50" s="347"/>
      <c r="FFU50" s="348"/>
      <c r="FFV50" s="349"/>
      <c r="FFW50" s="290"/>
      <c r="FFX50" s="288"/>
      <c r="FFY50" s="343"/>
      <c r="FFZ50" s="344"/>
      <c r="FGA50" s="1172"/>
      <c r="FGB50" s="345"/>
      <c r="FGC50" s="346"/>
      <c r="FGD50" s="347"/>
      <c r="FGE50" s="348"/>
      <c r="FGF50" s="349"/>
      <c r="FGG50" s="290"/>
      <c r="FGH50" s="288"/>
      <c r="FGI50" s="343"/>
      <c r="FGJ50" s="344"/>
      <c r="FGK50" s="1172"/>
      <c r="FGL50" s="345"/>
      <c r="FGM50" s="346"/>
      <c r="FGN50" s="347"/>
      <c r="FGO50" s="348"/>
      <c r="FGP50" s="349"/>
      <c r="FGQ50" s="290"/>
      <c r="FGR50" s="288"/>
      <c r="FGS50" s="343"/>
      <c r="FGT50" s="344"/>
      <c r="FGU50" s="1172"/>
      <c r="FGV50" s="345"/>
      <c r="FGW50" s="346"/>
      <c r="FGX50" s="347"/>
      <c r="FGY50" s="348"/>
      <c r="FGZ50" s="349"/>
      <c r="FHA50" s="290"/>
      <c r="FHB50" s="288"/>
      <c r="FHC50" s="343"/>
      <c r="FHD50" s="344"/>
      <c r="FHE50" s="1172"/>
      <c r="FHF50" s="345"/>
      <c r="FHG50" s="346"/>
      <c r="FHH50" s="347"/>
      <c r="FHI50" s="348"/>
      <c r="FHJ50" s="349"/>
      <c r="FHK50" s="290"/>
      <c r="FHL50" s="288"/>
      <c r="FHM50" s="343"/>
      <c r="FHN50" s="344"/>
      <c r="FHO50" s="1172"/>
      <c r="FHP50" s="345"/>
      <c r="FHQ50" s="346"/>
      <c r="FHR50" s="347"/>
      <c r="FHS50" s="348"/>
      <c r="FHT50" s="349"/>
      <c r="FHU50" s="290"/>
      <c r="FHV50" s="288"/>
      <c r="FHW50" s="343"/>
      <c r="FHX50" s="344"/>
      <c r="FHY50" s="1172"/>
      <c r="FHZ50" s="345"/>
      <c r="FIA50" s="346"/>
      <c r="FIB50" s="347"/>
      <c r="FIC50" s="348"/>
      <c r="FID50" s="349"/>
      <c r="FIE50" s="290"/>
      <c r="FIF50" s="288"/>
      <c r="FIG50" s="343"/>
      <c r="FIH50" s="344"/>
      <c r="FII50" s="1172"/>
      <c r="FIJ50" s="345"/>
      <c r="FIK50" s="346"/>
      <c r="FIL50" s="347"/>
      <c r="FIM50" s="348"/>
      <c r="FIN50" s="349"/>
      <c r="FIO50" s="290"/>
      <c r="FIP50" s="288"/>
      <c r="FIQ50" s="343"/>
      <c r="FIR50" s="344"/>
      <c r="FIS50" s="1172"/>
      <c r="FIT50" s="345"/>
      <c r="FIU50" s="346"/>
      <c r="FIV50" s="347"/>
      <c r="FIW50" s="348"/>
      <c r="FIX50" s="349"/>
      <c r="FIY50" s="290"/>
      <c r="FIZ50" s="288"/>
      <c r="FJA50" s="343"/>
      <c r="FJB50" s="344"/>
      <c r="FJC50" s="1172"/>
      <c r="FJD50" s="345"/>
      <c r="FJE50" s="346"/>
      <c r="FJF50" s="347"/>
      <c r="FJG50" s="348"/>
      <c r="FJH50" s="349"/>
      <c r="FJI50" s="290"/>
      <c r="FJJ50" s="288"/>
      <c r="FJK50" s="343"/>
      <c r="FJL50" s="344"/>
      <c r="FJM50" s="1172"/>
      <c r="FJN50" s="345"/>
      <c r="FJO50" s="346"/>
      <c r="FJP50" s="347"/>
      <c r="FJQ50" s="348"/>
      <c r="FJR50" s="349"/>
      <c r="FJS50" s="290"/>
      <c r="FJT50" s="288"/>
      <c r="FJU50" s="343"/>
      <c r="FJV50" s="344"/>
      <c r="FJW50" s="1172"/>
      <c r="FJX50" s="345"/>
      <c r="FJY50" s="346"/>
      <c r="FJZ50" s="347"/>
      <c r="FKA50" s="348"/>
      <c r="FKB50" s="349"/>
      <c r="FKC50" s="290"/>
      <c r="FKD50" s="288"/>
      <c r="FKE50" s="343"/>
      <c r="FKF50" s="344"/>
      <c r="FKG50" s="1172"/>
      <c r="FKH50" s="345"/>
      <c r="FKI50" s="346"/>
      <c r="FKJ50" s="347"/>
      <c r="FKK50" s="348"/>
      <c r="FKL50" s="349"/>
      <c r="FKM50" s="290"/>
      <c r="FKN50" s="288"/>
      <c r="FKO50" s="343"/>
      <c r="FKP50" s="344"/>
      <c r="FKQ50" s="1172"/>
      <c r="FKR50" s="345"/>
      <c r="FKS50" s="346"/>
      <c r="FKT50" s="347"/>
      <c r="FKU50" s="348"/>
      <c r="FKV50" s="349"/>
      <c r="FKW50" s="290"/>
      <c r="FKX50" s="288"/>
      <c r="FKY50" s="343"/>
      <c r="FKZ50" s="344"/>
      <c r="FLA50" s="1172"/>
      <c r="FLB50" s="345"/>
      <c r="FLC50" s="346"/>
      <c r="FLD50" s="347"/>
      <c r="FLE50" s="348"/>
      <c r="FLF50" s="349"/>
      <c r="FLG50" s="290"/>
      <c r="FLH50" s="288"/>
      <c r="FLI50" s="343"/>
      <c r="FLJ50" s="344"/>
      <c r="FLK50" s="1172"/>
      <c r="FLL50" s="345"/>
      <c r="FLM50" s="346"/>
      <c r="FLN50" s="347"/>
      <c r="FLO50" s="348"/>
      <c r="FLP50" s="349"/>
      <c r="FLQ50" s="290"/>
      <c r="FLR50" s="288"/>
      <c r="FLS50" s="343"/>
      <c r="FLT50" s="344"/>
      <c r="FLU50" s="1172"/>
      <c r="FLV50" s="345"/>
      <c r="FLW50" s="346"/>
      <c r="FLX50" s="347"/>
      <c r="FLY50" s="348"/>
      <c r="FLZ50" s="349"/>
      <c r="FMA50" s="290"/>
      <c r="FMB50" s="288"/>
      <c r="FMC50" s="343"/>
      <c r="FMD50" s="344"/>
      <c r="FME50" s="1172"/>
      <c r="FMF50" s="345"/>
      <c r="FMG50" s="346"/>
      <c r="FMH50" s="347"/>
      <c r="FMI50" s="348"/>
      <c r="FMJ50" s="349"/>
      <c r="FMK50" s="290"/>
      <c r="FML50" s="288"/>
      <c r="FMM50" s="343"/>
      <c r="FMN50" s="344"/>
      <c r="FMO50" s="1172"/>
      <c r="FMP50" s="345"/>
      <c r="FMQ50" s="346"/>
      <c r="FMR50" s="347"/>
      <c r="FMS50" s="348"/>
      <c r="FMT50" s="349"/>
      <c r="FMU50" s="290"/>
      <c r="FMV50" s="288"/>
      <c r="FMW50" s="343"/>
      <c r="FMX50" s="344"/>
      <c r="FMY50" s="1172"/>
      <c r="FMZ50" s="345"/>
      <c r="FNA50" s="346"/>
      <c r="FNB50" s="347"/>
      <c r="FNC50" s="348"/>
      <c r="FND50" s="349"/>
      <c r="FNE50" s="290"/>
      <c r="FNF50" s="288"/>
      <c r="FNG50" s="343"/>
      <c r="FNH50" s="344"/>
      <c r="FNI50" s="1172"/>
      <c r="FNJ50" s="345"/>
      <c r="FNK50" s="346"/>
      <c r="FNL50" s="347"/>
      <c r="FNM50" s="348"/>
      <c r="FNN50" s="349"/>
      <c r="FNO50" s="290"/>
      <c r="FNP50" s="288"/>
      <c r="FNQ50" s="343"/>
      <c r="FNR50" s="344"/>
      <c r="FNS50" s="1172"/>
      <c r="FNT50" s="345"/>
      <c r="FNU50" s="346"/>
      <c r="FNV50" s="347"/>
      <c r="FNW50" s="348"/>
      <c r="FNX50" s="349"/>
      <c r="FNY50" s="290"/>
      <c r="FNZ50" s="288"/>
      <c r="FOA50" s="343"/>
      <c r="FOB50" s="344"/>
      <c r="FOC50" s="1172"/>
      <c r="FOD50" s="345"/>
      <c r="FOE50" s="346"/>
      <c r="FOF50" s="347"/>
      <c r="FOG50" s="348"/>
      <c r="FOH50" s="349"/>
      <c r="FOI50" s="290"/>
      <c r="FOJ50" s="288"/>
      <c r="FOK50" s="343"/>
      <c r="FOL50" s="344"/>
      <c r="FOM50" s="1172"/>
      <c r="FON50" s="345"/>
      <c r="FOO50" s="346"/>
      <c r="FOP50" s="347"/>
      <c r="FOQ50" s="348"/>
      <c r="FOR50" s="349"/>
      <c r="FOS50" s="290"/>
      <c r="FOT50" s="288"/>
      <c r="FOU50" s="343"/>
      <c r="FOV50" s="344"/>
      <c r="FOW50" s="1172"/>
      <c r="FOX50" s="345"/>
      <c r="FOY50" s="346"/>
      <c r="FOZ50" s="347"/>
      <c r="FPA50" s="348"/>
      <c r="FPB50" s="349"/>
      <c r="FPC50" s="290"/>
      <c r="FPD50" s="288"/>
      <c r="FPE50" s="343"/>
      <c r="FPF50" s="344"/>
      <c r="FPG50" s="1172"/>
      <c r="FPH50" s="345"/>
      <c r="FPI50" s="346"/>
      <c r="FPJ50" s="347"/>
      <c r="FPK50" s="348"/>
      <c r="FPL50" s="349"/>
      <c r="FPM50" s="290"/>
      <c r="FPN50" s="288"/>
      <c r="FPO50" s="343"/>
      <c r="FPP50" s="344"/>
      <c r="FPQ50" s="1172"/>
      <c r="FPR50" s="345"/>
      <c r="FPS50" s="346"/>
      <c r="FPT50" s="347"/>
      <c r="FPU50" s="348"/>
      <c r="FPV50" s="349"/>
      <c r="FPW50" s="290"/>
      <c r="FPX50" s="288"/>
      <c r="FPY50" s="343"/>
      <c r="FPZ50" s="344"/>
      <c r="FQA50" s="1172"/>
      <c r="FQB50" s="345"/>
      <c r="FQC50" s="346"/>
      <c r="FQD50" s="347"/>
      <c r="FQE50" s="348"/>
      <c r="FQF50" s="349"/>
      <c r="FQG50" s="290"/>
      <c r="FQH50" s="288"/>
      <c r="FQI50" s="343"/>
      <c r="FQJ50" s="344"/>
      <c r="FQK50" s="1172"/>
      <c r="FQL50" s="345"/>
      <c r="FQM50" s="346"/>
      <c r="FQN50" s="347"/>
      <c r="FQO50" s="348"/>
      <c r="FQP50" s="349"/>
      <c r="FQQ50" s="290"/>
      <c r="FQR50" s="288"/>
      <c r="FQS50" s="343"/>
      <c r="FQT50" s="344"/>
      <c r="FQU50" s="1172"/>
      <c r="FQV50" s="345"/>
      <c r="FQW50" s="346"/>
      <c r="FQX50" s="347"/>
      <c r="FQY50" s="348"/>
      <c r="FQZ50" s="349"/>
      <c r="FRA50" s="290"/>
      <c r="FRB50" s="288"/>
      <c r="FRC50" s="343"/>
      <c r="FRD50" s="344"/>
      <c r="FRE50" s="1172"/>
      <c r="FRF50" s="345"/>
      <c r="FRG50" s="346"/>
      <c r="FRH50" s="347"/>
      <c r="FRI50" s="348"/>
      <c r="FRJ50" s="349"/>
      <c r="FRK50" s="290"/>
      <c r="FRL50" s="288"/>
      <c r="FRM50" s="343"/>
      <c r="FRN50" s="344"/>
      <c r="FRO50" s="1172"/>
      <c r="FRP50" s="345"/>
      <c r="FRQ50" s="346"/>
      <c r="FRR50" s="347"/>
      <c r="FRS50" s="348"/>
      <c r="FRT50" s="349"/>
      <c r="FRU50" s="290"/>
      <c r="FRV50" s="288"/>
      <c r="FRW50" s="343"/>
      <c r="FRX50" s="344"/>
      <c r="FRY50" s="1172"/>
      <c r="FRZ50" s="345"/>
      <c r="FSA50" s="346"/>
      <c r="FSB50" s="347"/>
      <c r="FSC50" s="348"/>
      <c r="FSD50" s="349"/>
      <c r="FSE50" s="290"/>
      <c r="FSF50" s="288"/>
      <c r="FSG50" s="343"/>
      <c r="FSH50" s="344"/>
      <c r="FSI50" s="1172"/>
      <c r="FSJ50" s="345"/>
      <c r="FSK50" s="346"/>
      <c r="FSL50" s="347"/>
      <c r="FSM50" s="348"/>
      <c r="FSN50" s="349"/>
      <c r="FSO50" s="290"/>
      <c r="FSP50" s="288"/>
      <c r="FSQ50" s="343"/>
      <c r="FSR50" s="344"/>
      <c r="FSS50" s="1172"/>
      <c r="FST50" s="345"/>
      <c r="FSU50" s="346"/>
      <c r="FSV50" s="347"/>
      <c r="FSW50" s="348"/>
      <c r="FSX50" s="349"/>
      <c r="FSY50" s="290"/>
      <c r="FSZ50" s="288"/>
      <c r="FTA50" s="343"/>
      <c r="FTB50" s="344"/>
      <c r="FTC50" s="1172"/>
      <c r="FTD50" s="345"/>
      <c r="FTE50" s="346"/>
      <c r="FTF50" s="347"/>
      <c r="FTG50" s="348"/>
      <c r="FTH50" s="349"/>
      <c r="FTI50" s="290"/>
      <c r="FTJ50" s="288"/>
      <c r="FTK50" s="343"/>
      <c r="FTL50" s="344"/>
      <c r="FTM50" s="1172"/>
      <c r="FTN50" s="345"/>
      <c r="FTO50" s="346"/>
      <c r="FTP50" s="347"/>
      <c r="FTQ50" s="348"/>
      <c r="FTR50" s="349"/>
      <c r="FTS50" s="290"/>
      <c r="FTT50" s="288"/>
      <c r="FTU50" s="343"/>
      <c r="FTV50" s="344"/>
      <c r="FTW50" s="1172"/>
      <c r="FTX50" s="345"/>
      <c r="FTY50" s="346"/>
      <c r="FTZ50" s="347"/>
      <c r="FUA50" s="348"/>
      <c r="FUB50" s="349"/>
      <c r="FUC50" s="290"/>
      <c r="FUD50" s="288"/>
      <c r="FUE50" s="343"/>
      <c r="FUF50" s="344"/>
      <c r="FUG50" s="1172"/>
      <c r="FUH50" s="345"/>
      <c r="FUI50" s="346"/>
      <c r="FUJ50" s="347"/>
      <c r="FUK50" s="348"/>
      <c r="FUL50" s="349"/>
      <c r="FUM50" s="290"/>
      <c r="FUN50" s="288"/>
      <c r="FUO50" s="343"/>
      <c r="FUP50" s="344"/>
      <c r="FUQ50" s="1172"/>
      <c r="FUR50" s="345"/>
      <c r="FUS50" s="346"/>
      <c r="FUT50" s="347"/>
      <c r="FUU50" s="348"/>
      <c r="FUV50" s="349"/>
      <c r="FUW50" s="290"/>
      <c r="FUX50" s="288"/>
      <c r="FUY50" s="343"/>
      <c r="FUZ50" s="344"/>
      <c r="FVA50" s="1172"/>
      <c r="FVB50" s="345"/>
      <c r="FVC50" s="346"/>
      <c r="FVD50" s="347"/>
      <c r="FVE50" s="348"/>
      <c r="FVF50" s="349"/>
      <c r="FVG50" s="290"/>
      <c r="FVH50" s="288"/>
      <c r="FVI50" s="343"/>
      <c r="FVJ50" s="344"/>
      <c r="FVK50" s="1172"/>
      <c r="FVL50" s="345"/>
      <c r="FVM50" s="346"/>
      <c r="FVN50" s="347"/>
      <c r="FVO50" s="348"/>
      <c r="FVP50" s="349"/>
      <c r="FVQ50" s="290"/>
      <c r="FVR50" s="288"/>
      <c r="FVS50" s="343"/>
      <c r="FVT50" s="344"/>
      <c r="FVU50" s="1172"/>
      <c r="FVV50" s="345"/>
      <c r="FVW50" s="346"/>
      <c r="FVX50" s="347"/>
      <c r="FVY50" s="348"/>
      <c r="FVZ50" s="349"/>
      <c r="FWA50" s="290"/>
      <c r="FWB50" s="288"/>
      <c r="FWC50" s="343"/>
      <c r="FWD50" s="344"/>
      <c r="FWE50" s="1172"/>
      <c r="FWF50" s="345"/>
      <c r="FWG50" s="346"/>
      <c r="FWH50" s="347"/>
      <c r="FWI50" s="348"/>
      <c r="FWJ50" s="349"/>
      <c r="FWK50" s="290"/>
      <c r="FWL50" s="288"/>
      <c r="FWM50" s="343"/>
      <c r="FWN50" s="344"/>
      <c r="FWO50" s="1172"/>
      <c r="FWP50" s="345"/>
      <c r="FWQ50" s="346"/>
      <c r="FWR50" s="347"/>
      <c r="FWS50" s="348"/>
      <c r="FWT50" s="349"/>
      <c r="FWU50" s="290"/>
      <c r="FWV50" s="288"/>
      <c r="FWW50" s="343"/>
      <c r="FWX50" s="344"/>
      <c r="FWY50" s="1172"/>
      <c r="FWZ50" s="345"/>
      <c r="FXA50" s="346"/>
      <c r="FXB50" s="347"/>
      <c r="FXC50" s="348"/>
      <c r="FXD50" s="349"/>
      <c r="FXE50" s="290"/>
      <c r="FXF50" s="288"/>
      <c r="FXG50" s="343"/>
      <c r="FXH50" s="344"/>
      <c r="FXI50" s="1172"/>
      <c r="FXJ50" s="345"/>
      <c r="FXK50" s="346"/>
      <c r="FXL50" s="347"/>
      <c r="FXM50" s="348"/>
      <c r="FXN50" s="349"/>
      <c r="FXO50" s="290"/>
      <c r="FXP50" s="288"/>
      <c r="FXQ50" s="343"/>
      <c r="FXR50" s="344"/>
      <c r="FXS50" s="1172"/>
      <c r="FXT50" s="345"/>
      <c r="FXU50" s="346"/>
      <c r="FXV50" s="347"/>
      <c r="FXW50" s="348"/>
      <c r="FXX50" s="349"/>
      <c r="FXY50" s="290"/>
      <c r="FXZ50" s="288"/>
      <c r="FYA50" s="343"/>
      <c r="FYB50" s="344"/>
      <c r="FYC50" s="1172"/>
      <c r="FYD50" s="345"/>
      <c r="FYE50" s="346"/>
      <c r="FYF50" s="347"/>
      <c r="FYG50" s="348"/>
      <c r="FYH50" s="349"/>
      <c r="FYI50" s="290"/>
      <c r="FYJ50" s="288"/>
      <c r="FYK50" s="343"/>
      <c r="FYL50" s="344"/>
      <c r="FYM50" s="1172"/>
      <c r="FYN50" s="345"/>
      <c r="FYO50" s="346"/>
      <c r="FYP50" s="347"/>
      <c r="FYQ50" s="348"/>
      <c r="FYR50" s="349"/>
      <c r="FYS50" s="290"/>
      <c r="FYT50" s="288"/>
      <c r="FYU50" s="343"/>
      <c r="FYV50" s="344"/>
      <c r="FYW50" s="1172"/>
      <c r="FYX50" s="345"/>
      <c r="FYY50" s="346"/>
      <c r="FYZ50" s="347"/>
      <c r="FZA50" s="348"/>
      <c r="FZB50" s="349"/>
      <c r="FZC50" s="290"/>
      <c r="FZD50" s="288"/>
      <c r="FZE50" s="343"/>
      <c r="FZF50" s="344"/>
      <c r="FZG50" s="1172"/>
      <c r="FZH50" s="345"/>
      <c r="FZI50" s="346"/>
      <c r="FZJ50" s="347"/>
      <c r="FZK50" s="348"/>
      <c r="FZL50" s="349"/>
      <c r="FZM50" s="290"/>
      <c r="FZN50" s="288"/>
      <c r="FZO50" s="343"/>
      <c r="FZP50" s="344"/>
      <c r="FZQ50" s="1172"/>
      <c r="FZR50" s="345"/>
      <c r="FZS50" s="346"/>
      <c r="FZT50" s="347"/>
      <c r="FZU50" s="348"/>
      <c r="FZV50" s="349"/>
      <c r="FZW50" s="290"/>
      <c r="FZX50" s="288"/>
      <c r="FZY50" s="343"/>
      <c r="FZZ50" s="344"/>
      <c r="GAA50" s="1172"/>
      <c r="GAB50" s="345"/>
      <c r="GAC50" s="346"/>
      <c r="GAD50" s="347"/>
      <c r="GAE50" s="348"/>
      <c r="GAF50" s="349"/>
      <c r="GAG50" s="290"/>
      <c r="GAH50" s="288"/>
      <c r="GAI50" s="343"/>
      <c r="GAJ50" s="344"/>
      <c r="GAK50" s="1172"/>
      <c r="GAL50" s="345"/>
      <c r="GAM50" s="346"/>
      <c r="GAN50" s="347"/>
      <c r="GAO50" s="348"/>
      <c r="GAP50" s="349"/>
      <c r="GAQ50" s="290"/>
      <c r="GAR50" s="288"/>
      <c r="GAS50" s="343"/>
      <c r="GAT50" s="344"/>
      <c r="GAU50" s="1172"/>
      <c r="GAV50" s="345"/>
      <c r="GAW50" s="346"/>
      <c r="GAX50" s="347"/>
      <c r="GAY50" s="348"/>
      <c r="GAZ50" s="349"/>
      <c r="GBA50" s="290"/>
      <c r="GBB50" s="288"/>
      <c r="GBC50" s="343"/>
      <c r="GBD50" s="344"/>
      <c r="GBE50" s="1172"/>
      <c r="GBF50" s="345"/>
      <c r="GBG50" s="346"/>
      <c r="GBH50" s="347"/>
      <c r="GBI50" s="348"/>
      <c r="GBJ50" s="349"/>
      <c r="GBK50" s="290"/>
      <c r="GBL50" s="288"/>
      <c r="GBM50" s="343"/>
      <c r="GBN50" s="344"/>
      <c r="GBO50" s="1172"/>
      <c r="GBP50" s="345"/>
      <c r="GBQ50" s="346"/>
      <c r="GBR50" s="347"/>
      <c r="GBS50" s="348"/>
      <c r="GBT50" s="349"/>
      <c r="GBU50" s="290"/>
      <c r="GBV50" s="288"/>
      <c r="GBW50" s="343"/>
      <c r="GBX50" s="344"/>
      <c r="GBY50" s="1172"/>
      <c r="GBZ50" s="345"/>
      <c r="GCA50" s="346"/>
      <c r="GCB50" s="347"/>
      <c r="GCC50" s="348"/>
      <c r="GCD50" s="349"/>
      <c r="GCE50" s="290"/>
      <c r="GCF50" s="288"/>
      <c r="GCG50" s="343"/>
      <c r="GCH50" s="344"/>
      <c r="GCI50" s="1172"/>
      <c r="GCJ50" s="345"/>
      <c r="GCK50" s="346"/>
      <c r="GCL50" s="347"/>
      <c r="GCM50" s="348"/>
      <c r="GCN50" s="349"/>
      <c r="GCO50" s="290"/>
      <c r="GCP50" s="288"/>
      <c r="GCQ50" s="343"/>
      <c r="GCR50" s="344"/>
      <c r="GCS50" s="1172"/>
      <c r="GCT50" s="345"/>
      <c r="GCU50" s="346"/>
      <c r="GCV50" s="347"/>
      <c r="GCW50" s="348"/>
      <c r="GCX50" s="349"/>
      <c r="GCY50" s="290"/>
      <c r="GCZ50" s="288"/>
      <c r="GDA50" s="343"/>
      <c r="GDB50" s="344"/>
      <c r="GDC50" s="1172"/>
      <c r="GDD50" s="345"/>
      <c r="GDE50" s="346"/>
      <c r="GDF50" s="347"/>
      <c r="GDG50" s="348"/>
      <c r="GDH50" s="349"/>
      <c r="GDI50" s="290"/>
      <c r="GDJ50" s="288"/>
      <c r="GDK50" s="343"/>
      <c r="GDL50" s="344"/>
      <c r="GDM50" s="1172"/>
      <c r="GDN50" s="345"/>
      <c r="GDO50" s="346"/>
      <c r="GDP50" s="347"/>
      <c r="GDQ50" s="348"/>
      <c r="GDR50" s="349"/>
      <c r="GDS50" s="290"/>
      <c r="GDT50" s="288"/>
      <c r="GDU50" s="343"/>
      <c r="GDV50" s="344"/>
      <c r="GDW50" s="1172"/>
      <c r="GDX50" s="345"/>
      <c r="GDY50" s="346"/>
      <c r="GDZ50" s="347"/>
      <c r="GEA50" s="348"/>
      <c r="GEB50" s="349"/>
      <c r="GEC50" s="290"/>
      <c r="GED50" s="288"/>
      <c r="GEE50" s="343"/>
      <c r="GEF50" s="344"/>
      <c r="GEG50" s="1172"/>
      <c r="GEH50" s="345"/>
      <c r="GEI50" s="346"/>
      <c r="GEJ50" s="347"/>
      <c r="GEK50" s="348"/>
      <c r="GEL50" s="349"/>
      <c r="GEM50" s="290"/>
      <c r="GEN50" s="288"/>
      <c r="GEO50" s="343"/>
      <c r="GEP50" s="344"/>
      <c r="GEQ50" s="1172"/>
      <c r="GER50" s="345"/>
      <c r="GES50" s="346"/>
      <c r="GET50" s="347"/>
      <c r="GEU50" s="348"/>
      <c r="GEV50" s="349"/>
      <c r="GEW50" s="290"/>
      <c r="GEX50" s="288"/>
      <c r="GEY50" s="343"/>
      <c r="GEZ50" s="344"/>
      <c r="GFA50" s="1172"/>
      <c r="GFB50" s="345"/>
      <c r="GFC50" s="346"/>
      <c r="GFD50" s="347"/>
      <c r="GFE50" s="348"/>
      <c r="GFF50" s="349"/>
      <c r="GFG50" s="290"/>
      <c r="GFH50" s="288"/>
      <c r="GFI50" s="343"/>
      <c r="GFJ50" s="344"/>
      <c r="GFK50" s="1172"/>
      <c r="GFL50" s="345"/>
      <c r="GFM50" s="346"/>
      <c r="GFN50" s="347"/>
      <c r="GFO50" s="348"/>
      <c r="GFP50" s="349"/>
      <c r="GFQ50" s="290"/>
      <c r="GFR50" s="288"/>
      <c r="GFS50" s="343"/>
      <c r="GFT50" s="344"/>
      <c r="GFU50" s="1172"/>
      <c r="GFV50" s="345"/>
      <c r="GFW50" s="346"/>
      <c r="GFX50" s="347"/>
      <c r="GFY50" s="348"/>
      <c r="GFZ50" s="349"/>
      <c r="GGA50" s="290"/>
      <c r="GGB50" s="288"/>
      <c r="GGC50" s="343"/>
      <c r="GGD50" s="344"/>
      <c r="GGE50" s="1172"/>
      <c r="GGF50" s="345"/>
      <c r="GGG50" s="346"/>
      <c r="GGH50" s="347"/>
      <c r="GGI50" s="348"/>
      <c r="GGJ50" s="349"/>
      <c r="GGK50" s="290"/>
      <c r="GGL50" s="288"/>
      <c r="GGM50" s="343"/>
      <c r="GGN50" s="344"/>
      <c r="GGO50" s="1172"/>
      <c r="GGP50" s="345"/>
      <c r="GGQ50" s="346"/>
      <c r="GGR50" s="347"/>
      <c r="GGS50" s="348"/>
      <c r="GGT50" s="349"/>
      <c r="GGU50" s="290"/>
      <c r="GGV50" s="288"/>
      <c r="GGW50" s="343"/>
      <c r="GGX50" s="344"/>
      <c r="GGY50" s="1172"/>
      <c r="GGZ50" s="345"/>
      <c r="GHA50" s="346"/>
      <c r="GHB50" s="347"/>
      <c r="GHC50" s="348"/>
      <c r="GHD50" s="349"/>
      <c r="GHE50" s="290"/>
      <c r="GHF50" s="288"/>
      <c r="GHG50" s="343"/>
      <c r="GHH50" s="344"/>
      <c r="GHI50" s="1172"/>
      <c r="GHJ50" s="345"/>
      <c r="GHK50" s="346"/>
      <c r="GHL50" s="347"/>
      <c r="GHM50" s="348"/>
      <c r="GHN50" s="349"/>
      <c r="GHO50" s="290"/>
      <c r="GHP50" s="288"/>
      <c r="GHQ50" s="343"/>
      <c r="GHR50" s="344"/>
      <c r="GHS50" s="1172"/>
      <c r="GHT50" s="345"/>
      <c r="GHU50" s="346"/>
      <c r="GHV50" s="347"/>
      <c r="GHW50" s="348"/>
      <c r="GHX50" s="349"/>
      <c r="GHY50" s="290"/>
      <c r="GHZ50" s="288"/>
      <c r="GIA50" s="343"/>
      <c r="GIB50" s="344"/>
      <c r="GIC50" s="1172"/>
      <c r="GID50" s="345"/>
      <c r="GIE50" s="346"/>
      <c r="GIF50" s="347"/>
      <c r="GIG50" s="348"/>
      <c r="GIH50" s="349"/>
      <c r="GII50" s="290"/>
      <c r="GIJ50" s="288"/>
      <c r="GIK50" s="343"/>
      <c r="GIL50" s="344"/>
      <c r="GIM50" s="1172"/>
      <c r="GIN50" s="345"/>
      <c r="GIO50" s="346"/>
      <c r="GIP50" s="347"/>
      <c r="GIQ50" s="348"/>
      <c r="GIR50" s="349"/>
      <c r="GIS50" s="290"/>
      <c r="GIT50" s="288"/>
      <c r="GIU50" s="343"/>
      <c r="GIV50" s="344"/>
      <c r="GIW50" s="1172"/>
      <c r="GIX50" s="345"/>
      <c r="GIY50" s="346"/>
      <c r="GIZ50" s="347"/>
      <c r="GJA50" s="348"/>
      <c r="GJB50" s="349"/>
      <c r="GJC50" s="290"/>
      <c r="GJD50" s="288"/>
      <c r="GJE50" s="343"/>
      <c r="GJF50" s="344"/>
      <c r="GJG50" s="1172"/>
      <c r="GJH50" s="345"/>
      <c r="GJI50" s="346"/>
      <c r="GJJ50" s="347"/>
      <c r="GJK50" s="348"/>
      <c r="GJL50" s="349"/>
      <c r="GJM50" s="290"/>
      <c r="GJN50" s="288"/>
      <c r="GJO50" s="343"/>
      <c r="GJP50" s="344"/>
      <c r="GJQ50" s="1172"/>
      <c r="GJR50" s="345"/>
      <c r="GJS50" s="346"/>
      <c r="GJT50" s="347"/>
      <c r="GJU50" s="348"/>
      <c r="GJV50" s="349"/>
      <c r="GJW50" s="290"/>
      <c r="GJX50" s="288"/>
      <c r="GJY50" s="343"/>
      <c r="GJZ50" s="344"/>
      <c r="GKA50" s="1172"/>
      <c r="GKB50" s="345"/>
      <c r="GKC50" s="346"/>
      <c r="GKD50" s="347"/>
      <c r="GKE50" s="348"/>
      <c r="GKF50" s="349"/>
      <c r="GKG50" s="290"/>
      <c r="GKH50" s="288"/>
      <c r="GKI50" s="343"/>
      <c r="GKJ50" s="344"/>
      <c r="GKK50" s="1172"/>
      <c r="GKL50" s="345"/>
      <c r="GKM50" s="346"/>
      <c r="GKN50" s="347"/>
      <c r="GKO50" s="348"/>
      <c r="GKP50" s="349"/>
      <c r="GKQ50" s="290"/>
      <c r="GKR50" s="288"/>
      <c r="GKS50" s="343"/>
      <c r="GKT50" s="344"/>
      <c r="GKU50" s="1172"/>
      <c r="GKV50" s="345"/>
      <c r="GKW50" s="346"/>
      <c r="GKX50" s="347"/>
      <c r="GKY50" s="348"/>
      <c r="GKZ50" s="349"/>
      <c r="GLA50" s="290"/>
      <c r="GLB50" s="288"/>
      <c r="GLC50" s="343"/>
      <c r="GLD50" s="344"/>
      <c r="GLE50" s="1172"/>
      <c r="GLF50" s="345"/>
      <c r="GLG50" s="346"/>
      <c r="GLH50" s="347"/>
      <c r="GLI50" s="348"/>
      <c r="GLJ50" s="349"/>
      <c r="GLK50" s="290"/>
      <c r="GLL50" s="288"/>
      <c r="GLM50" s="343"/>
      <c r="GLN50" s="344"/>
      <c r="GLO50" s="1172"/>
      <c r="GLP50" s="345"/>
      <c r="GLQ50" s="346"/>
      <c r="GLR50" s="347"/>
      <c r="GLS50" s="348"/>
      <c r="GLT50" s="349"/>
      <c r="GLU50" s="290"/>
      <c r="GLV50" s="288"/>
      <c r="GLW50" s="343"/>
      <c r="GLX50" s="344"/>
      <c r="GLY50" s="1172"/>
      <c r="GLZ50" s="345"/>
      <c r="GMA50" s="346"/>
      <c r="GMB50" s="347"/>
      <c r="GMC50" s="348"/>
      <c r="GMD50" s="349"/>
      <c r="GME50" s="290"/>
      <c r="GMF50" s="288"/>
      <c r="GMG50" s="343"/>
      <c r="GMH50" s="344"/>
      <c r="GMI50" s="1172"/>
      <c r="GMJ50" s="345"/>
      <c r="GMK50" s="346"/>
      <c r="GML50" s="347"/>
      <c r="GMM50" s="348"/>
      <c r="GMN50" s="349"/>
      <c r="GMO50" s="290"/>
      <c r="GMP50" s="288"/>
      <c r="GMQ50" s="343"/>
      <c r="GMR50" s="344"/>
      <c r="GMS50" s="1172"/>
      <c r="GMT50" s="345"/>
      <c r="GMU50" s="346"/>
      <c r="GMV50" s="347"/>
      <c r="GMW50" s="348"/>
      <c r="GMX50" s="349"/>
      <c r="GMY50" s="290"/>
      <c r="GMZ50" s="288"/>
      <c r="GNA50" s="343"/>
      <c r="GNB50" s="344"/>
      <c r="GNC50" s="1172"/>
      <c r="GND50" s="345"/>
      <c r="GNE50" s="346"/>
      <c r="GNF50" s="347"/>
      <c r="GNG50" s="348"/>
      <c r="GNH50" s="349"/>
      <c r="GNI50" s="290"/>
      <c r="GNJ50" s="288"/>
      <c r="GNK50" s="343"/>
      <c r="GNL50" s="344"/>
      <c r="GNM50" s="1172"/>
      <c r="GNN50" s="345"/>
      <c r="GNO50" s="346"/>
      <c r="GNP50" s="347"/>
      <c r="GNQ50" s="348"/>
      <c r="GNR50" s="349"/>
      <c r="GNS50" s="290"/>
      <c r="GNT50" s="288"/>
      <c r="GNU50" s="343"/>
      <c r="GNV50" s="344"/>
      <c r="GNW50" s="1172"/>
      <c r="GNX50" s="345"/>
      <c r="GNY50" s="346"/>
      <c r="GNZ50" s="347"/>
      <c r="GOA50" s="348"/>
      <c r="GOB50" s="349"/>
      <c r="GOC50" s="290"/>
      <c r="GOD50" s="288"/>
      <c r="GOE50" s="343"/>
      <c r="GOF50" s="344"/>
      <c r="GOG50" s="1172"/>
      <c r="GOH50" s="345"/>
      <c r="GOI50" s="346"/>
      <c r="GOJ50" s="347"/>
      <c r="GOK50" s="348"/>
      <c r="GOL50" s="349"/>
      <c r="GOM50" s="290"/>
      <c r="GON50" s="288"/>
      <c r="GOO50" s="343"/>
      <c r="GOP50" s="344"/>
      <c r="GOQ50" s="1172"/>
      <c r="GOR50" s="345"/>
      <c r="GOS50" s="346"/>
      <c r="GOT50" s="347"/>
      <c r="GOU50" s="348"/>
      <c r="GOV50" s="349"/>
      <c r="GOW50" s="290"/>
      <c r="GOX50" s="288"/>
      <c r="GOY50" s="343"/>
      <c r="GOZ50" s="344"/>
      <c r="GPA50" s="1172"/>
      <c r="GPB50" s="345"/>
      <c r="GPC50" s="346"/>
      <c r="GPD50" s="347"/>
      <c r="GPE50" s="348"/>
      <c r="GPF50" s="349"/>
      <c r="GPG50" s="290"/>
      <c r="GPH50" s="288"/>
      <c r="GPI50" s="343"/>
      <c r="GPJ50" s="344"/>
      <c r="GPK50" s="1172"/>
      <c r="GPL50" s="345"/>
      <c r="GPM50" s="346"/>
      <c r="GPN50" s="347"/>
      <c r="GPO50" s="348"/>
      <c r="GPP50" s="349"/>
      <c r="GPQ50" s="290"/>
      <c r="GPR50" s="288"/>
      <c r="GPS50" s="343"/>
      <c r="GPT50" s="344"/>
      <c r="GPU50" s="1172"/>
      <c r="GPV50" s="345"/>
      <c r="GPW50" s="346"/>
      <c r="GPX50" s="347"/>
      <c r="GPY50" s="348"/>
      <c r="GPZ50" s="349"/>
      <c r="GQA50" s="290"/>
      <c r="GQB50" s="288"/>
      <c r="GQC50" s="343"/>
      <c r="GQD50" s="344"/>
      <c r="GQE50" s="1172"/>
      <c r="GQF50" s="345"/>
      <c r="GQG50" s="346"/>
      <c r="GQH50" s="347"/>
      <c r="GQI50" s="348"/>
      <c r="GQJ50" s="349"/>
      <c r="GQK50" s="290"/>
      <c r="GQL50" s="288"/>
      <c r="GQM50" s="343"/>
      <c r="GQN50" s="344"/>
      <c r="GQO50" s="1172"/>
      <c r="GQP50" s="345"/>
      <c r="GQQ50" s="346"/>
      <c r="GQR50" s="347"/>
      <c r="GQS50" s="348"/>
      <c r="GQT50" s="349"/>
      <c r="GQU50" s="290"/>
      <c r="GQV50" s="288"/>
      <c r="GQW50" s="343"/>
      <c r="GQX50" s="344"/>
      <c r="GQY50" s="1172"/>
      <c r="GQZ50" s="345"/>
      <c r="GRA50" s="346"/>
      <c r="GRB50" s="347"/>
      <c r="GRC50" s="348"/>
      <c r="GRD50" s="349"/>
      <c r="GRE50" s="290"/>
      <c r="GRF50" s="288"/>
      <c r="GRG50" s="343"/>
      <c r="GRH50" s="344"/>
      <c r="GRI50" s="1172"/>
      <c r="GRJ50" s="345"/>
      <c r="GRK50" s="346"/>
      <c r="GRL50" s="347"/>
      <c r="GRM50" s="348"/>
      <c r="GRN50" s="349"/>
      <c r="GRO50" s="290"/>
      <c r="GRP50" s="288"/>
      <c r="GRQ50" s="343"/>
      <c r="GRR50" s="344"/>
      <c r="GRS50" s="1172"/>
      <c r="GRT50" s="345"/>
      <c r="GRU50" s="346"/>
      <c r="GRV50" s="347"/>
      <c r="GRW50" s="348"/>
      <c r="GRX50" s="349"/>
      <c r="GRY50" s="290"/>
      <c r="GRZ50" s="288"/>
      <c r="GSA50" s="343"/>
      <c r="GSB50" s="344"/>
      <c r="GSC50" s="1172"/>
      <c r="GSD50" s="345"/>
      <c r="GSE50" s="346"/>
      <c r="GSF50" s="347"/>
      <c r="GSG50" s="348"/>
      <c r="GSH50" s="349"/>
      <c r="GSI50" s="290"/>
      <c r="GSJ50" s="288"/>
      <c r="GSK50" s="343"/>
      <c r="GSL50" s="344"/>
      <c r="GSM50" s="1172"/>
      <c r="GSN50" s="345"/>
      <c r="GSO50" s="346"/>
      <c r="GSP50" s="347"/>
      <c r="GSQ50" s="348"/>
      <c r="GSR50" s="349"/>
      <c r="GSS50" s="290"/>
      <c r="GST50" s="288"/>
      <c r="GSU50" s="343"/>
      <c r="GSV50" s="344"/>
      <c r="GSW50" s="1172"/>
      <c r="GSX50" s="345"/>
      <c r="GSY50" s="346"/>
      <c r="GSZ50" s="347"/>
      <c r="GTA50" s="348"/>
      <c r="GTB50" s="349"/>
      <c r="GTC50" s="290"/>
      <c r="GTD50" s="288"/>
      <c r="GTE50" s="343"/>
      <c r="GTF50" s="344"/>
      <c r="GTG50" s="1172"/>
      <c r="GTH50" s="345"/>
      <c r="GTI50" s="346"/>
      <c r="GTJ50" s="347"/>
      <c r="GTK50" s="348"/>
      <c r="GTL50" s="349"/>
      <c r="GTM50" s="290"/>
      <c r="GTN50" s="288"/>
      <c r="GTO50" s="343"/>
      <c r="GTP50" s="344"/>
      <c r="GTQ50" s="1172"/>
      <c r="GTR50" s="345"/>
      <c r="GTS50" s="346"/>
      <c r="GTT50" s="347"/>
      <c r="GTU50" s="348"/>
      <c r="GTV50" s="349"/>
      <c r="GTW50" s="290"/>
      <c r="GTX50" s="288"/>
      <c r="GTY50" s="343"/>
      <c r="GTZ50" s="344"/>
      <c r="GUA50" s="1172"/>
      <c r="GUB50" s="345"/>
      <c r="GUC50" s="346"/>
      <c r="GUD50" s="347"/>
      <c r="GUE50" s="348"/>
      <c r="GUF50" s="349"/>
      <c r="GUG50" s="290"/>
      <c r="GUH50" s="288"/>
      <c r="GUI50" s="343"/>
      <c r="GUJ50" s="344"/>
      <c r="GUK50" s="1172"/>
      <c r="GUL50" s="345"/>
      <c r="GUM50" s="346"/>
      <c r="GUN50" s="347"/>
      <c r="GUO50" s="348"/>
      <c r="GUP50" s="349"/>
      <c r="GUQ50" s="290"/>
      <c r="GUR50" s="288"/>
      <c r="GUS50" s="343"/>
      <c r="GUT50" s="344"/>
      <c r="GUU50" s="1172"/>
      <c r="GUV50" s="345"/>
      <c r="GUW50" s="346"/>
      <c r="GUX50" s="347"/>
      <c r="GUY50" s="348"/>
      <c r="GUZ50" s="349"/>
      <c r="GVA50" s="290"/>
      <c r="GVB50" s="288"/>
      <c r="GVC50" s="343"/>
      <c r="GVD50" s="344"/>
      <c r="GVE50" s="1172"/>
      <c r="GVF50" s="345"/>
      <c r="GVG50" s="346"/>
      <c r="GVH50" s="347"/>
      <c r="GVI50" s="348"/>
      <c r="GVJ50" s="349"/>
      <c r="GVK50" s="290"/>
      <c r="GVL50" s="288"/>
      <c r="GVM50" s="343"/>
      <c r="GVN50" s="344"/>
      <c r="GVO50" s="1172"/>
      <c r="GVP50" s="345"/>
      <c r="GVQ50" s="346"/>
      <c r="GVR50" s="347"/>
      <c r="GVS50" s="348"/>
      <c r="GVT50" s="349"/>
      <c r="GVU50" s="290"/>
      <c r="GVV50" s="288"/>
      <c r="GVW50" s="343"/>
      <c r="GVX50" s="344"/>
      <c r="GVY50" s="1172"/>
      <c r="GVZ50" s="345"/>
      <c r="GWA50" s="346"/>
      <c r="GWB50" s="347"/>
      <c r="GWC50" s="348"/>
      <c r="GWD50" s="349"/>
      <c r="GWE50" s="290"/>
      <c r="GWF50" s="288"/>
      <c r="GWG50" s="343"/>
      <c r="GWH50" s="344"/>
      <c r="GWI50" s="1172"/>
      <c r="GWJ50" s="345"/>
      <c r="GWK50" s="346"/>
      <c r="GWL50" s="347"/>
      <c r="GWM50" s="348"/>
      <c r="GWN50" s="349"/>
      <c r="GWO50" s="290"/>
      <c r="GWP50" s="288"/>
      <c r="GWQ50" s="343"/>
      <c r="GWR50" s="344"/>
      <c r="GWS50" s="1172"/>
      <c r="GWT50" s="345"/>
      <c r="GWU50" s="346"/>
      <c r="GWV50" s="347"/>
      <c r="GWW50" s="348"/>
      <c r="GWX50" s="349"/>
      <c r="GWY50" s="290"/>
      <c r="GWZ50" s="288"/>
      <c r="GXA50" s="343"/>
      <c r="GXB50" s="344"/>
      <c r="GXC50" s="1172"/>
      <c r="GXD50" s="345"/>
      <c r="GXE50" s="346"/>
      <c r="GXF50" s="347"/>
      <c r="GXG50" s="348"/>
      <c r="GXH50" s="349"/>
      <c r="GXI50" s="290"/>
      <c r="GXJ50" s="288"/>
      <c r="GXK50" s="343"/>
      <c r="GXL50" s="344"/>
      <c r="GXM50" s="1172"/>
      <c r="GXN50" s="345"/>
      <c r="GXO50" s="346"/>
      <c r="GXP50" s="347"/>
      <c r="GXQ50" s="348"/>
      <c r="GXR50" s="349"/>
      <c r="GXS50" s="290"/>
      <c r="GXT50" s="288"/>
      <c r="GXU50" s="343"/>
      <c r="GXV50" s="344"/>
      <c r="GXW50" s="1172"/>
      <c r="GXX50" s="345"/>
      <c r="GXY50" s="346"/>
      <c r="GXZ50" s="347"/>
      <c r="GYA50" s="348"/>
      <c r="GYB50" s="349"/>
      <c r="GYC50" s="290"/>
      <c r="GYD50" s="288"/>
      <c r="GYE50" s="343"/>
      <c r="GYF50" s="344"/>
      <c r="GYG50" s="1172"/>
      <c r="GYH50" s="345"/>
      <c r="GYI50" s="346"/>
      <c r="GYJ50" s="347"/>
      <c r="GYK50" s="348"/>
      <c r="GYL50" s="349"/>
      <c r="GYM50" s="290"/>
      <c r="GYN50" s="288"/>
      <c r="GYO50" s="343"/>
      <c r="GYP50" s="344"/>
      <c r="GYQ50" s="1172"/>
      <c r="GYR50" s="345"/>
      <c r="GYS50" s="346"/>
      <c r="GYT50" s="347"/>
      <c r="GYU50" s="348"/>
      <c r="GYV50" s="349"/>
      <c r="GYW50" s="290"/>
      <c r="GYX50" s="288"/>
      <c r="GYY50" s="343"/>
      <c r="GYZ50" s="344"/>
      <c r="GZA50" s="1172"/>
      <c r="GZB50" s="345"/>
      <c r="GZC50" s="346"/>
      <c r="GZD50" s="347"/>
      <c r="GZE50" s="348"/>
      <c r="GZF50" s="349"/>
      <c r="GZG50" s="290"/>
      <c r="GZH50" s="288"/>
      <c r="GZI50" s="343"/>
      <c r="GZJ50" s="344"/>
      <c r="GZK50" s="1172"/>
      <c r="GZL50" s="345"/>
      <c r="GZM50" s="346"/>
      <c r="GZN50" s="347"/>
      <c r="GZO50" s="348"/>
      <c r="GZP50" s="349"/>
      <c r="GZQ50" s="290"/>
      <c r="GZR50" s="288"/>
      <c r="GZS50" s="343"/>
      <c r="GZT50" s="344"/>
      <c r="GZU50" s="1172"/>
      <c r="GZV50" s="345"/>
      <c r="GZW50" s="346"/>
      <c r="GZX50" s="347"/>
      <c r="GZY50" s="348"/>
      <c r="GZZ50" s="349"/>
      <c r="HAA50" s="290"/>
      <c r="HAB50" s="288"/>
      <c r="HAC50" s="343"/>
      <c r="HAD50" s="344"/>
      <c r="HAE50" s="1172"/>
      <c r="HAF50" s="345"/>
      <c r="HAG50" s="346"/>
      <c r="HAH50" s="347"/>
      <c r="HAI50" s="348"/>
      <c r="HAJ50" s="349"/>
      <c r="HAK50" s="290"/>
      <c r="HAL50" s="288"/>
      <c r="HAM50" s="343"/>
      <c r="HAN50" s="344"/>
      <c r="HAO50" s="1172"/>
      <c r="HAP50" s="345"/>
      <c r="HAQ50" s="346"/>
      <c r="HAR50" s="347"/>
      <c r="HAS50" s="348"/>
      <c r="HAT50" s="349"/>
      <c r="HAU50" s="290"/>
      <c r="HAV50" s="288"/>
      <c r="HAW50" s="343"/>
      <c r="HAX50" s="344"/>
      <c r="HAY50" s="1172"/>
      <c r="HAZ50" s="345"/>
      <c r="HBA50" s="346"/>
      <c r="HBB50" s="347"/>
      <c r="HBC50" s="348"/>
      <c r="HBD50" s="349"/>
      <c r="HBE50" s="290"/>
      <c r="HBF50" s="288"/>
      <c r="HBG50" s="343"/>
      <c r="HBH50" s="344"/>
      <c r="HBI50" s="1172"/>
      <c r="HBJ50" s="345"/>
      <c r="HBK50" s="346"/>
      <c r="HBL50" s="347"/>
      <c r="HBM50" s="348"/>
      <c r="HBN50" s="349"/>
      <c r="HBO50" s="290"/>
      <c r="HBP50" s="288"/>
      <c r="HBQ50" s="343"/>
      <c r="HBR50" s="344"/>
      <c r="HBS50" s="1172"/>
      <c r="HBT50" s="345"/>
      <c r="HBU50" s="346"/>
      <c r="HBV50" s="347"/>
      <c r="HBW50" s="348"/>
      <c r="HBX50" s="349"/>
      <c r="HBY50" s="290"/>
      <c r="HBZ50" s="288"/>
      <c r="HCA50" s="343"/>
      <c r="HCB50" s="344"/>
      <c r="HCC50" s="1172"/>
      <c r="HCD50" s="345"/>
      <c r="HCE50" s="346"/>
      <c r="HCF50" s="347"/>
      <c r="HCG50" s="348"/>
      <c r="HCH50" s="349"/>
      <c r="HCI50" s="290"/>
      <c r="HCJ50" s="288"/>
      <c r="HCK50" s="343"/>
      <c r="HCL50" s="344"/>
      <c r="HCM50" s="1172"/>
      <c r="HCN50" s="345"/>
      <c r="HCO50" s="346"/>
      <c r="HCP50" s="347"/>
      <c r="HCQ50" s="348"/>
      <c r="HCR50" s="349"/>
      <c r="HCS50" s="290"/>
      <c r="HCT50" s="288"/>
      <c r="HCU50" s="343"/>
      <c r="HCV50" s="344"/>
      <c r="HCW50" s="1172"/>
      <c r="HCX50" s="345"/>
      <c r="HCY50" s="346"/>
      <c r="HCZ50" s="347"/>
      <c r="HDA50" s="348"/>
      <c r="HDB50" s="349"/>
      <c r="HDC50" s="290"/>
      <c r="HDD50" s="288"/>
      <c r="HDE50" s="343"/>
      <c r="HDF50" s="344"/>
      <c r="HDG50" s="1172"/>
      <c r="HDH50" s="345"/>
      <c r="HDI50" s="346"/>
      <c r="HDJ50" s="347"/>
      <c r="HDK50" s="348"/>
      <c r="HDL50" s="349"/>
      <c r="HDM50" s="290"/>
      <c r="HDN50" s="288"/>
      <c r="HDO50" s="343"/>
      <c r="HDP50" s="344"/>
      <c r="HDQ50" s="1172"/>
      <c r="HDR50" s="345"/>
      <c r="HDS50" s="346"/>
      <c r="HDT50" s="347"/>
      <c r="HDU50" s="348"/>
      <c r="HDV50" s="349"/>
      <c r="HDW50" s="290"/>
      <c r="HDX50" s="288"/>
      <c r="HDY50" s="343"/>
      <c r="HDZ50" s="344"/>
      <c r="HEA50" s="1172"/>
      <c r="HEB50" s="345"/>
      <c r="HEC50" s="346"/>
      <c r="HED50" s="347"/>
      <c r="HEE50" s="348"/>
      <c r="HEF50" s="349"/>
      <c r="HEG50" s="290"/>
      <c r="HEH50" s="288"/>
      <c r="HEI50" s="343"/>
      <c r="HEJ50" s="344"/>
      <c r="HEK50" s="1172"/>
      <c r="HEL50" s="345"/>
      <c r="HEM50" s="346"/>
      <c r="HEN50" s="347"/>
      <c r="HEO50" s="348"/>
      <c r="HEP50" s="349"/>
      <c r="HEQ50" s="290"/>
      <c r="HER50" s="288"/>
      <c r="HES50" s="343"/>
      <c r="HET50" s="344"/>
      <c r="HEU50" s="1172"/>
      <c r="HEV50" s="345"/>
      <c r="HEW50" s="346"/>
      <c r="HEX50" s="347"/>
      <c r="HEY50" s="348"/>
      <c r="HEZ50" s="349"/>
      <c r="HFA50" s="290"/>
      <c r="HFB50" s="288"/>
      <c r="HFC50" s="343"/>
      <c r="HFD50" s="344"/>
      <c r="HFE50" s="1172"/>
      <c r="HFF50" s="345"/>
      <c r="HFG50" s="346"/>
      <c r="HFH50" s="347"/>
      <c r="HFI50" s="348"/>
      <c r="HFJ50" s="349"/>
      <c r="HFK50" s="290"/>
      <c r="HFL50" s="288"/>
      <c r="HFM50" s="343"/>
      <c r="HFN50" s="344"/>
      <c r="HFO50" s="1172"/>
      <c r="HFP50" s="345"/>
      <c r="HFQ50" s="346"/>
      <c r="HFR50" s="347"/>
      <c r="HFS50" s="348"/>
      <c r="HFT50" s="349"/>
      <c r="HFU50" s="290"/>
      <c r="HFV50" s="288"/>
      <c r="HFW50" s="343"/>
      <c r="HFX50" s="344"/>
      <c r="HFY50" s="1172"/>
      <c r="HFZ50" s="345"/>
      <c r="HGA50" s="346"/>
      <c r="HGB50" s="347"/>
      <c r="HGC50" s="348"/>
      <c r="HGD50" s="349"/>
      <c r="HGE50" s="290"/>
      <c r="HGF50" s="288"/>
      <c r="HGG50" s="343"/>
      <c r="HGH50" s="344"/>
      <c r="HGI50" s="1172"/>
      <c r="HGJ50" s="345"/>
      <c r="HGK50" s="346"/>
      <c r="HGL50" s="347"/>
      <c r="HGM50" s="348"/>
      <c r="HGN50" s="349"/>
      <c r="HGO50" s="290"/>
      <c r="HGP50" s="288"/>
      <c r="HGQ50" s="343"/>
      <c r="HGR50" s="344"/>
      <c r="HGS50" s="1172"/>
      <c r="HGT50" s="345"/>
      <c r="HGU50" s="346"/>
      <c r="HGV50" s="347"/>
      <c r="HGW50" s="348"/>
      <c r="HGX50" s="349"/>
      <c r="HGY50" s="290"/>
      <c r="HGZ50" s="288"/>
      <c r="HHA50" s="343"/>
      <c r="HHB50" s="344"/>
      <c r="HHC50" s="1172"/>
      <c r="HHD50" s="345"/>
      <c r="HHE50" s="346"/>
      <c r="HHF50" s="347"/>
      <c r="HHG50" s="348"/>
      <c r="HHH50" s="349"/>
      <c r="HHI50" s="290"/>
      <c r="HHJ50" s="288"/>
      <c r="HHK50" s="343"/>
      <c r="HHL50" s="344"/>
      <c r="HHM50" s="1172"/>
      <c r="HHN50" s="345"/>
      <c r="HHO50" s="346"/>
      <c r="HHP50" s="347"/>
      <c r="HHQ50" s="348"/>
      <c r="HHR50" s="349"/>
      <c r="HHS50" s="290"/>
      <c r="HHT50" s="288"/>
      <c r="HHU50" s="343"/>
      <c r="HHV50" s="344"/>
      <c r="HHW50" s="1172"/>
      <c r="HHX50" s="345"/>
      <c r="HHY50" s="346"/>
      <c r="HHZ50" s="347"/>
      <c r="HIA50" s="348"/>
      <c r="HIB50" s="349"/>
      <c r="HIC50" s="290"/>
      <c r="HID50" s="288"/>
      <c r="HIE50" s="343"/>
      <c r="HIF50" s="344"/>
      <c r="HIG50" s="1172"/>
      <c r="HIH50" s="345"/>
      <c r="HII50" s="346"/>
      <c r="HIJ50" s="347"/>
      <c r="HIK50" s="348"/>
      <c r="HIL50" s="349"/>
      <c r="HIM50" s="290"/>
      <c r="HIN50" s="288"/>
      <c r="HIO50" s="343"/>
      <c r="HIP50" s="344"/>
      <c r="HIQ50" s="1172"/>
      <c r="HIR50" s="345"/>
      <c r="HIS50" s="346"/>
      <c r="HIT50" s="347"/>
      <c r="HIU50" s="348"/>
      <c r="HIV50" s="349"/>
      <c r="HIW50" s="290"/>
      <c r="HIX50" s="288"/>
      <c r="HIY50" s="343"/>
      <c r="HIZ50" s="344"/>
      <c r="HJA50" s="1172"/>
      <c r="HJB50" s="345"/>
      <c r="HJC50" s="346"/>
      <c r="HJD50" s="347"/>
      <c r="HJE50" s="348"/>
      <c r="HJF50" s="349"/>
      <c r="HJG50" s="290"/>
      <c r="HJH50" s="288"/>
      <c r="HJI50" s="343"/>
      <c r="HJJ50" s="344"/>
      <c r="HJK50" s="1172"/>
      <c r="HJL50" s="345"/>
      <c r="HJM50" s="346"/>
      <c r="HJN50" s="347"/>
      <c r="HJO50" s="348"/>
      <c r="HJP50" s="349"/>
      <c r="HJQ50" s="290"/>
      <c r="HJR50" s="288"/>
      <c r="HJS50" s="343"/>
      <c r="HJT50" s="344"/>
      <c r="HJU50" s="1172"/>
      <c r="HJV50" s="345"/>
      <c r="HJW50" s="346"/>
      <c r="HJX50" s="347"/>
      <c r="HJY50" s="348"/>
      <c r="HJZ50" s="349"/>
      <c r="HKA50" s="290"/>
      <c r="HKB50" s="288"/>
      <c r="HKC50" s="343"/>
      <c r="HKD50" s="344"/>
      <c r="HKE50" s="1172"/>
      <c r="HKF50" s="345"/>
      <c r="HKG50" s="346"/>
      <c r="HKH50" s="347"/>
      <c r="HKI50" s="348"/>
      <c r="HKJ50" s="349"/>
      <c r="HKK50" s="290"/>
      <c r="HKL50" s="288"/>
      <c r="HKM50" s="343"/>
      <c r="HKN50" s="344"/>
      <c r="HKO50" s="1172"/>
      <c r="HKP50" s="345"/>
      <c r="HKQ50" s="346"/>
      <c r="HKR50" s="347"/>
      <c r="HKS50" s="348"/>
      <c r="HKT50" s="349"/>
      <c r="HKU50" s="290"/>
      <c r="HKV50" s="288"/>
      <c r="HKW50" s="343"/>
      <c r="HKX50" s="344"/>
      <c r="HKY50" s="1172"/>
      <c r="HKZ50" s="345"/>
      <c r="HLA50" s="346"/>
      <c r="HLB50" s="347"/>
      <c r="HLC50" s="348"/>
      <c r="HLD50" s="349"/>
      <c r="HLE50" s="290"/>
      <c r="HLF50" s="288"/>
      <c r="HLG50" s="343"/>
      <c r="HLH50" s="344"/>
      <c r="HLI50" s="1172"/>
      <c r="HLJ50" s="345"/>
      <c r="HLK50" s="346"/>
      <c r="HLL50" s="347"/>
      <c r="HLM50" s="348"/>
      <c r="HLN50" s="349"/>
      <c r="HLO50" s="290"/>
      <c r="HLP50" s="288"/>
      <c r="HLQ50" s="343"/>
      <c r="HLR50" s="344"/>
      <c r="HLS50" s="1172"/>
      <c r="HLT50" s="345"/>
      <c r="HLU50" s="346"/>
      <c r="HLV50" s="347"/>
      <c r="HLW50" s="348"/>
      <c r="HLX50" s="349"/>
      <c r="HLY50" s="290"/>
      <c r="HLZ50" s="288"/>
      <c r="HMA50" s="343"/>
      <c r="HMB50" s="344"/>
      <c r="HMC50" s="1172"/>
      <c r="HMD50" s="345"/>
      <c r="HME50" s="346"/>
      <c r="HMF50" s="347"/>
      <c r="HMG50" s="348"/>
      <c r="HMH50" s="349"/>
      <c r="HMI50" s="290"/>
      <c r="HMJ50" s="288"/>
      <c r="HMK50" s="343"/>
      <c r="HML50" s="344"/>
      <c r="HMM50" s="1172"/>
      <c r="HMN50" s="345"/>
      <c r="HMO50" s="346"/>
      <c r="HMP50" s="347"/>
      <c r="HMQ50" s="348"/>
      <c r="HMR50" s="349"/>
      <c r="HMS50" s="290"/>
      <c r="HMT50" s="288"/>
      <c r="HMU50" s="343"/>
      <c r="HMV50" s="344"/>
      <c r="HMW50" s="1172"/>
      <c r="HMX50" s="345"/>
      <c r="HMY50" s="346"/>
      <c r="HMZ50" s="347"/>
      <c r="HNA50" s="348"/>
      <c r="HNB50" s="349"/>
      <c r="HNC50" s="290"/>
      <c r="HND50" s="288"/>
      <c r="HNE50" s="343"/>
      <c r="HNF50" s="344"/>
      <c r="HNG50" s="1172"/>
      <c r="HNH50" s="345"/>
      <c r="HNI50" s="346"/>
      <c r="HNJ50" s="347"/>
      <c r="HNK50" s="348"/>
      <c r="HNL50" s="349"/>
      <c r="HNM50" s="290"/>
      <c r="HNN50" s="288"/>
      <c r="HNO50" s="343"/>
      <c r="HNP50" s="344"/>
      <c r="HNQ50" s="1172"/>
      <c r="HNR50" s="345"/>
      <c r="HNS50" s="346"/>
      <c r="HNT50" s="347"/>
      <c r="HNU50" s="348"/>
      <c r="HNV50" s="349"/>
      <c r="HNW50" s="290"/>
      <c r="HNX50" s="288"/>
      <c r="HNY50" s="343"/>
      <c r="HNZ50" s="344"/>
      <c r="HOA50" s="1172"/>
      <c r="HOB50" s="345"/>
      <c r="HOC50" s="346"/>
      <c r="HOD50" s="347"/>
      <c r="HOE50" s="348"/>
      <c r="HOF50" s="349"/>
      <c r="HOG50" s="290"/>
      <c r="HOH50" s="288"/>
      <c r="HOI50" s="343"/>
      <c r="HOJ50" s="344"/>
      <c r="HOK50" s="1172"/>
      <c r="HOL50" s="345"/>
      <c r="HOM50" s="346"/>
      <c r="HON50" s="347"/>
      <c r="HOO50" s="348"/>
      <c r="HOP50" s="349"/>
      <c r="HOQ50" s="290"/>
      <c r="HOR50" s="288"/>
      <c r="HOS50" s="343"/>
      <c r="HOT50" s="344"/>
      <c r="HOU50" s="1172"/>
      <c r="HOV50" s="345"/>
      <c r="HOW50" s="346"/>
      <c r="HOX50" s="347"/>
      <c r="HOY50" s="348"/>
      <c r="HOZ50" s="349"/>
      <c r="HPA50" s="290"/>
      <c r="HPB50" s="288"/>
      <c r="HPC50" s="343"/>
      <c r="HPD50" s="344"/>
      <c r="HPE50" s="1172"/>
      <c r="HPF50" s="345"/>
      <c r="HPG50" s="346"/>
      <c r="HPH50" s="347"/>
      <c r="HPI50" s="348"/>
      <c r="HPJ50" s="349"/>
      <c r="HPK50" s="290"/>
      <c r="HPL50" s="288"/>
      <c r="HPM50" s="343"/>
      <c r="HPN50" s="344"/>
      <c r="HPO50" s="1172"/>
      <c r="HPP50" s="345"/>
      <c r="HPQ50" s="346"/>
      <c r="HPR50" s="347"/>
      <c r="HPS50" s="348"/>
      <c r="HPT50" s="349"/>
      <c r="HPU50" s="290"/>
      <c r="HPV50" s="288"/>
      <c r="HPW50" s="343"/>
      <c r="HPX50" s="344"/>
      <c r="HPY50" s="1172"/>
      <c r="HPZ50" s="345"/>
      <c r="HQA50" s="346"/>
      <c r="HQB50" s="347"/>
      <c r="HQC50" s="348"/>
      <c r="HQD50" s="349"/>
      <c r="HQE50" s="290"/>
      <c r="HQF50" s="288"/>
      <c r="HQG50" s="343"/>
      <c r="HQH50" s="344"/>
      <c r="HQI50" s="1172"/>
      <c r="HQJ50" s="345"/>
      <c r="HQK50" s="346"/>
      <c r="HQL50" s="347"/>
      <c r="HQM50" s="348"/>
      <c r="HQN50" s="349"/>
      <c r="HQO50" s="290"/>
      <c r="HQP50" s="288"/>
      <c r="HQQ50" s="343"/>
      <c r="HQR50" s="344"/>
      <c r="HQS50" s="1172"/>
      <c r="HQT50" s="345"/>
      <c r="HQU50" s="346"/>
      <c r="HQV50" s="347"/>
      <c r="HQW50" s="348"/>
      <c r="HQX50" s="349"/>
      <c r="HQY50" s="290"/>
      <c r="HQZ50" s="288"/>
      <c r="HRA50" s="343"/>
      <c r="HRB50" s="344"/>
      <c r="HRC50" s="1172"/>
      <c r="HRD50" s="345"/>
      <c r="HRE50" s="346"/>
      <c r="HRF50" s="347"/>
      <c r="HRG50" s="348"/>
      <c r="HRH50" s="349"/>
      <c r="HRI50" s="290"/>
      <c r="HRJ50" s="288"/>
      <c r="HRK50" s="343"/>
      <c r="HRL50" s="344"/>
      <c r="HRM50" s="1172"/>
      <c r="HRN50" s="345"/>
      <c r="HRO50" s="346"/>
      <c r="HRP50" s="347"/>
      <c r="HRQ50" s="348"/>
      <c r="HRR50" s="349"/>
      <c r="HRS50" s="290"/>
      <c r="HRT50" s="288"/>
      <c r="HRU50" s="343"/>
      <c r="HRV50" s="344"/>
      <c r="HRW50" s="1172"/>
      <c r="HRX50" s="345"/>
      <c r="HRY50" s="346"/>
      <c r="HRZ50" s="347"/>
      <c r="HSA50" s="348"/>
      <c r="HSB50" s="349"/>
      <c r="HSC50" s="290"/>
      <c r="HSD50" s="288"/>
      <c r="HSE50" s="343"/>
      <c r="HSF50" s="344"/>
      <c r="HSG50" s="1172"/>
      <c r="HSH50" s="345"/>
      <c r="HSI50" s="346"/>
      <c r="HSJ50" s="347"/>
      <c r="HSK50" s="348"/>
      <c r="HSL50" s="349"/>
      <c r="HSM50" s="290"/>
      <c r="HSN50" s="288"/>
      <c r="HSO50" s="343"/>
      <c r="HSP50" s="344"/>
      <c r="HSQ50" s="1172"/>
      <c r="HSR50" s="345"/>
      <c r="HSS50" s="346"/>
      <c r="HST50" s="347"/>
      <c r="HSU50" s="348"/>
      <c r="HSV50" s="349"/>
      <c r="HSW50" s="290"/>
      <c r="HSX50" s="288"/>
      <c r="HSY50" s="343"/>
      <c r="HSZ50" s="344"/>
      <c r="HTA50" s="1172"/>
      <c r="HTB50" s="345"/>
      <c r="HTC50" s="346"/>
      <c r="HTD50" s="347"/>
      <c r="HTE50" s="348"/>
      <c r="HTF50" s="349"/>
      <c r="HTG50" s="290"/>
      <c r="HTH50" s="288"/>
      <c r="HTI50" s="343"/>
      <c r="HTJ50" s="344"/>
      <c r="HTK50" s="1172"/>
      <c r="HTL50" s="345"/>
      <c r="HTM50" s="346"/>
      <c r="HTN50" s="347"/>
      <c r="HTO50" s="348"/>
      <c r="HTP50" s="349"/>
      <c r="HTQ50" s="290"/>
      <c r="HTR50" s="288"/>
      <c r="HTS50" s="343"/>
      <c r="HTT50" s="344"/>
      <c r="HTU50" s="1172"/>
      <c r="HTV50" s="345"/>
      <c r="HTW50" s="346"/>
      <c r="HTX50" s="347"/>
      <c r="HTY50" s="348"/>
      <c r="HTZ50" s="349"/>
      <c r="HUA50" s="290"/>
      <c r="HUB50" s="288"/>
      <c r="HUC50" s="343"/>
      <c r="HUD50" s="344"/>
      <c r="HUE50" s="1172"/>
      <c r="HUF50" s="345"/>
      <c r="HUG50" s="346"/>
      <c r="HUH50" s="347"/>
      <c r="HUI50" s="348"/>
      <c r="HUJ50" s="349"/>
      <c r="HUK50" s="290"/>
      <c r="HUL50" s="288"/>
      <c r="HUM50" s="343"/>
      <c r="HUN50" s="344"/>
      <c r="HUO50" s="1172"/>
      <c r="HUP50" s="345"/>
      <c r="HUQ50" s="346"/>
      <c r="HUR50" s="347"/>
      <c r="HUS50" s="348"/>
      <c r="HUT50" s="349"/>
      <c r="HUU50" s="290"/>
      <c r="HUV50" s="288"/>
      <c r="HUW50" s="343"/>
      <c r="HUX50" s="344"/>
      <c r="HUY50" s="1172"/>
      <c r="HUZ50" s="345"/>
      <c r="HVA50" s="346"/>
      <c r="HVB50" s="347"/>
      <c r="HVC50" s="348"/>
      <c r="HVD50" s="349"/>
      <c r="HVE50" s="290"/>
      <c r="HVF50" s="288"/>
      <c r="HVG50" s="343"/>
      <c r="HVH50" s="344"/>
      <c r="HVI50" s="1172"/>
      <c r="HVJ50" s="345"/>
      <c r="HVK50" s="346"/>
      <c r="HVL50" s="347"/>
      <c r="HVM50" s="348"/>
      <c r="HVN50" s="349"/>
      <c r="HVO50" s="290"/>
      <c r="HVP50" s="288"/>
      <c r="HVQ50" s="343"/>
      <c r="HVR50" s="344"/>
      <c r="HVS50" s="1172"/>
      <c r="HVT50" s="345"/>
      <c r="HVU50" s="346"/>
      <c r="HVV50" s="347"/>
      <c r="HVW50" s="348"/>
      <c r="HVX50" s="349"/>
      <c r="HVY50" s="290"/>
      <c r="HVZ50" s="288"/>
      <c r="HWA50" s="343"/>
      <c r="HWB50" s="344"/>
      <c r="HWC50" s="1172"/>
      <c r="HWD50" s="345"/>
      <c r="HWE50" s="346"/>
      <c r="HWF50" s="347"/>
      <c r="HWG50" s="348"/>
      <c r="HWH50" s="349"/>
      <c r="HWI50" s="290"/>
      <c r="HWJ50" s="288"/>
      <c r="HWK50" s="343"/>
      <c r="HWL50" s="344"/>
      <c r="HWM50" s="1172"/>
      <c r="HWN50" s="345"/>
      <c r="HWO50" s="346"/>
      <c r="HWP50" s="347"/>
      <c r="HWQ50" s="348"/>
      <c r="HWR50" s="349"/>
      <c r="HWS50" s="290"/>
      <c r="HWT50" s="288"/>
      <c r="HWU50" s="343"/>
      <c r="HWV50" s="344"/>
      <c r="HWW50" s="1172"/>
      <c r="HWX50" s="345"/>
      <c r="HWY50" s="346"/>
      <c r="HWZ50" s="347"/>
      <c r="HXA50" s="348"/>
      <c r="HXB50" s="349"/>
      <c r="HXC50" s="290"/>
      <c r="HXD50" s="288"/>
      <c r="HXE50" s="343"/>
      <c r="HXF50" s="344"/>
      <c r="HXG50" s="1172"/>
      <c r="HXH50" s="345"/>
      <c r="HXI50" s="346"/>
      <c r="HXJ50" s="347"/>
      <c r="HXK50" s="348"/>
      <c r="HXL50" s="349"/>
      <c r="HXM50" s="290"/>
      <c r="HXN50" s="288"/>
      <c r="HXO50" s="343"/>
      <c r="HXP50" s="344"/>
      <c r="HXQ50" s="1172"/>
      <c r="HXR50" s="345"/>
      <c r="HXS50" s="346"/>
      <c r="HXT50" s="347"/>
      <c r="HXU50" s="348"/>
      <c r="HXV50" s="349"/>
      <c r="HXW50" s="290"/>
      <c r="HXX50" s="288"/>
      <c r="HXY50" s="343"/>
      <c r="HXZ50" s="344"/>
      <c r="HYA50" s="1172"/>
      <c r="HYB50" s="345"/>
      <c r="HYC50" s="346"/>
      <c r="HYD50" s="347"/>
      <c r="HYE50" s="348"/>
      <c r="HYF50" s="349"/>
      <c r="HYG50" s="290"/>
      <c r="HYH50" s="288"/>
      <c r="HYI50" s="343"/>
      <c r="HYJ50" s="344"/>
      <c r="HYK50" s="1172"/>
      <c r="HYL50" s="345"/>
      <c r="HYM50" s="346"/>
      <c r="HYN50" s="347"/>
      <c r="HYO50" s="348"/>
      <c r="HYP50" s="349"/>
      <c r="HYQ50" s="290"/>
      <c r="HYR50" s="288"/>
      <c r="HYS50" s="343"/>
      <c r="HYT50" s="344"/>
      <c r="HYU50" s="1172"/>
      <c r="HYV50" s="345"/>
      <c r="HYW50" s="346"/>
      <c r="HYX50" s="347"/>
      <c r="HYY50" s="348"/>
      <c r="HYZ50" s="349"/>
      <c r="HZA50" s="290"/>
      <c r="HZB50" s="288"/>
      <c r="HZC50" s="343"/>
      <c r="HZD50" s="344"/>
      <c r="HZE50" s="1172"/>
      <c r="HZF50" s="345"/>
      <c r="HZG50" s="346"/>
      <c r="HZH50" s="347"/>
      <c r="HZI50" s="348"/>
      <c r="HZJ50" s="349"/>
      <c r="HZK50" s="290"/>
      <c r="HZL50" s="288"/>
      <c r="HZM50" s="343"/>
      <c r="HZN50" s="344"/>
      <c r="HZO50" s="1172"/>
      <c r="HZP50" s="345"/>
      <c r="HZQ50" s="346"/>
      <c r="HZR50" s="347"/>
      <c r="HZS50" s="348"/>
      <c r="HZT50" s="349"/>
      <c r="HZU50" s="290"/>
      <c r="HZV50" s="288"/>
      <c r="HZW50" s="343"/>
      <c r="HZX50" s="344"/>
      <c r="HZY50" s="1172"/>
      <c r="HZZ50" s="345"/>
      <c r="IAA50" s="346"/>
      <c r="IAB50" s="347"/>
      <c r="IAC50" s="348"/>
      <c r="IAD50" s="349"/>
      <c r="IAE50" s="290"/>
      <c r="IAF50" s="288"/>
      <c r="IAG50" s="343"/>
      <c r="IAH50" s="344"/>
      <c r="IAI50" s="1172"/>
      <c r="IAJ50" s="345"/>
      <c r="IAK50" s="346"/>
      <c r="IAL50" s="347"/>
      <c r="IAM50" s="348"/>
      <c r="IAN50" s="349"/>
      <c r="IAO50" s="290"/>
      <c r="IAP50" s="288"/>
      <c r="IAQ50" s="343"/>
      <c r="IAR50" s="344"/>
      <c r="IAS50" s="1172"/>
      <c r="IAT50" s="345"/>
      <c r="IAU50" s="346"/>
      <c r="IAV50" s="347"/>
      <c r="IAW50" s="348"/>
      <c r="IAX50" s="349"/>
      <c r="IAY50" s="290"/>
      <c r="IAZ50" s="288"/>
      <c r="IBA50" s="343"/>
      <c r="IBB50" s="344"/>
      <c r="IBC50" s="1172"/>
      <c r="IBD50" s="345"/>
      <c r="IBE50" s="346"/>
      <c r="IBF50" s="347"/>
      <c r="IBG50" s="348"/>
      <c r="IBH50" s="349"/>
      <c r="IBI50" s="290"/>
      <c r="IBJ50" s="288"/>
      <c r="IBK50" s="343"/>
      <c r="IBL50" s="344"/>
      <c r="IBM50" s="1172"/>
      <c r="IBN50" s="345"/>
      <c r="IBO50" s="346"/>
      <c r="IBP50" s="347"/>
      <c r="IBQ50" s="348"/>
      <c r="IBR50" s="349"/>
      <c r="IBS50" s="290"/>
      <c r="IBT50" s="288"/>
      <c r="IBU50" s="343"/>
      <c r="IBV50" s="344"/>
      <c r="IBW50" s="1172"/>
      <c r="IBX50" s="345"/>
      <c r="IBY50" s="346"/>
      <c r="IBZ50" s="347"/>
      <c r="ICA50" s="348"/>
      <c r="ICB50" s="349"/>
      <c r="ICC50" s="290"/>
      <c r="ICD50" s="288"/>
      <c r="ICE50" s="343"/>
      <c r="ICF50" s="344"/>
      <c r="ICG50" s="1172"/>
      <c r="ICH50" s="345"/>
      <c r="ICI50" s="346"/>
      <c r="ICJ50" s="347"/>
      <c r="ICK50" s="348"/>
      <c r="ICL50" s="349"/>
      <c r="ICM50" s="290"/>
      <c r="ICN50" s="288"/>
      <c r="ICO50" s="343"/>
      <c r="ICP50" s="344"/>
      <c r="ICQ50" s="1172"/>
      <c r="ICR50" s="345"/>
      <c r="ICS50" s="346"/>
      <c r="ICT50" s="347"/>
      <c r="ICU50" s="348"/>
      <c r="ICV50" s="349"/>
      <c r="ICW50" s="290"/>
      <c r="ICX50" s="288"/>
      <c r="ICY50" s="343"/>
      <c r="ICZ50" s="344"/>
      <c r="IDA50" s="1172"/>
      <c r="IDB50" s="345"/>
      <c r="IDC50" s="346"/>
      <c r="IDD50" s="347"/>
      <c r="IDE50" s="348"/>
      <c r="IDF50" s="349"/>
      <c r="IDG50" s="290"/>
      <c r="IDH50" s="288"/>
      <c r="IDI50" s="343"/>
      <c r="IDJ50" s="344"/>
      <c r="IDK50" s="1172"/>
      <c r="IDL50" s="345"/>
      <c r="IDM50" s="346"/>
      <c r="IDN50" s="347"/>
      <c r="IDO50" s="348"/>
      <c r="IDP50" s="349"/>
      <c r="IDQ50" s="290"/>
      <c r="IDR50" s="288"/>
      <c r="IDS50" s="343"/>
      <c r="IDT50" s="344"/>
      <c r="IDU50" s="1172"/>
      <c r="IDV50" s="345"/>
      <c r="IDW50" s="346"/>
      <c r="IDX50" s="347"/>
      <c r="IDY50" s="348"/>
      <c r="IDZ50" s="349"/>
      <c r="IEA50" s="290"/>
      <c r="IEB50" s="288"/>
      <c r="IEC50" s="343"/>
      <c r="IED50" s="344"/>
      <c r="IEE50" s="1172"/>
      <c r="IEF50" s="345"/>
      <c r="IEG50" s="346"/>
      <c r="IEH50" s="347"/>
      <c r="IEI50" s="348"/>
      <c r="IEJ50" s="349"/>
      <c r="IEK50" s="290"/>
      <c r="IEL50" s="288"/>
      <c r="IEM50" s="343"/>
      <c r="IEN50" s="344"/>
      <c r="IEO50" s="1172"/>
      <c r="IEP50" s="345"/>
      <c r="IEQ50" s="346"/>
      <c r="IER50" s="347"/>
      <c r="IES50" s="348"/>
      <c r="IET50" s="349"/>
      <c r="IEU50" s="290"/>
      <c r="IEV50" s="288"/>
      <c r="IEW50" s="343"/>
      <c r="IEX50" s="344"/>
      <c r="IEY50" s="1172"/>
      <c r="IEZ50" s="345"/>
      <c r="IFA50" s="346"/>
      <c r="IFB50" s="347"/>
      <c r="IFC50" s="348"/>
      <c r="IFD50" s="349"/>
      <c r="IFE50" s="290"/>
      <c r="IFF50" s="288"/>
      <c r="IFG50" s="343"/>
      <c r="IFH50" s="344"/>
      <c r="IFI50" s="1172"/>
      <c r="IFJ50" s="345"/>
      <c r="IFK50" s="346"/>
      <c r="IFL50" s="347"/>
      <c r="IFM50" s="348"/>
      <c r="IFN50" s="349"/>
      <c r="IFO50" s="290"/>
      <c r="IFP50" s="288"/>
      <c r="IFQ50" s="343"/>
      <c r="IFR50" s="344"/>
      <c r="IFS50" s="1172"/>
      <c r="IFT50" s="345"/>
      <c r="IFU50" s="346"/>
      <c r="IFV50" s="347"/>
      <c r="IFW50" s="348"/>
      <c r="IFX50" s="349"/>
      <c r="IFY50" s="290"/>
      <c r="IFZ50" s="288"/>
      <c r="IGA50" s="343"/>
      <c r="IGB50" s="344"/>
      <c r="IGC50" s="1172"/>
      <c r="IGD50" s="345"/>
      <c r="IGE50" s="346"/>
      <c r="IGF50" s="347"/>
      <c r="IGG50" s="348"/>
      <c r="IGH50" s="349"/>
      <c r="IGI50" s="290"/>
      <c r="IGJ50" s="288"/>
      <c r="IGK50" s="343"/>
      <c r="IGL50" s="344"/>
      <c r="IGM50" s="1172"/>
      <c r="IGN50" s="345"/>
      <c r="IGO50" s="346"/>
      <c r="IGP50" s="347"/>
      <c r="IGQ50" s="348"/>
      <c r="IGR50" s="349"/>
      <c r="IGS50" s="290"/>
      <c r="IGT50" s="288"/>
      <c r="IGU50" s="343"/>
      <c r="IGV50" s="344"/>
      <c r="IGW50" s="1172"/>
      <c r="IGX50" s="345"/>
      <c r="IGY50" s="346"/>
      <c r="IGZ50" s="347"/>
      <c r="IHA50" s="348"/>
      <c r="IHB50" s="349"/>
      <c r="IHC50" s="290"/>
      <c r="IHD50" s="288"/>
      <c r="IHE50" s="343"/>
      <c r="IHF50" s="344"/>
      <c r="IHG50" s="1172"/>
      <c r="IHH50" s="345"/>
      <c r="IHI50" s="346"/>
      <c r="IHJ50" s="347"/>
      <c r="IHK50" s="348"/>
      <c r="IHL50" s="349"/>
      <c r="IHM50" s="290"/>
      <c r="IHN50" s="288"/>
      <c r="IHO50" s="343"/>
      <c r="IHP50" s="344"/>
      <c r="IHQ50" s="1172"/>
      <c r="IHR50" s="345"/>
      <c r="IHS50" s="346"/>
      <c r="IHT50" s="347"/>
      <c r="IHU50" s="348"/>
      <c r="IHV50" s="349"/>
      <c r="IHW50" s="290"/>
      <c r="IHX50" s="288"/>
      <c r="IHY50" s="343"/>
      <c r="IHZ50" s="344"/>
      <c r="IIA50" s="1172"/>
      <c r="IIB50" s="345"/>
      <c r="IIC50" s="346"/>
      <c r="IID50" s="347"/>
      <c r="IIE50" s="348"/>
      <c r="IIF50" s="349"/>
      <c r="IIG50" s="290"/>
      <c r="IIH50" s="288"/>
      <c r="III50" s="343"/>
      <c r="IIJ50" s="344"/>
      <c r="IIK50" s="1172"/>
      <c r="IIL50" s="345"/>
      <c r="IIM50" s="346"/>
      <c r="IIN50" s="347"/>
      <c r="IIO50" s="348"/>
      <c r="IIP50" s="349"/>
      <c r="IIQ50" s="290"/>
      <c r="IIR50" s="288"/>
      <c r="IIS50" s="343"/>
      <c r="IIT50" s="344"/>
      <c r="IIU50" s="1172"/>
      <c r="IIV50" s="345"/>
      <c r="IIW50" s="346"/>
      <c r="IIX50" s="347"/>
      <c r="IIY50" s="348"/>
      <c r="IIZ50" s="349"/>
      <c r="IJA50" s="290"/>
      <c r="IJB50" s="288"/>
      <c r="IJC50" s="343"/>
      <c r="IJD50" s="344"/>
      <c r="IJE50" s="1172"/>
      <c r="IJF50" s="345"/>
      <c r="IJG50" s="346"/>
      <c r="IJH50" s="347"/>
      <c r="IJI50" s="348"/>
      <c r="IJJ50" s="349"/>
      <c r="IJK50" s="290"/>
      <c r="IJL50" s="288"/>
      <c r="IJM50" s="343"/>
      <c r="IJN50" s="344"/>
      <c r="IJO50" s="1172"/>
      <c r="IJP50" s="345"/>
      <c r="IJQ50" s="346"/>
      <c r="IJR50" s="347"/>
      <c r="IJS50" s="348"/>
      <c r="IJT50" s="349"/>
      <c r="IJU50" s="290"/>
      <c r="IJV50" s="288"/>
      <c r="IJW50" s="343"/>
      <c r="IJX50" s="344"/>
      <c r="IJY50" s="1172"/>
      <c r="IJZ50" s="345"/>
      <c r="IKA50" s="346"/>
      <c r="IKB50" s="347"/>
      <c r="IKC50" s="348"/>
      <c r="IKD50" s="349"/>
      <c r="IKE50" s="290"/>
      <c r="IKF50" s="288"/>
      <c r="IKG50" s="343"/>
      <c r="IKH50" s="344"/>
      <c r="IKI50" s="1172"/>
      <c r="IKJ50" s="345"/>
      <c r="IKK50" s="346"/>
      <c r="IKL50" s="347"/>
      <c r="IKM50" s="348"/>
      <c r="IKN50" s="349"/>
      <c r="IKO50" s="290"/>
      <c r="IKP50" s="288"/>
      <c r="IKQ50" s="343"/>
      <c r="IKR50" s="344"/>
      <c r="IKS50" s="1172"/>
      <c r="IKT50" s="345"/>
      <c r="IKU50" s="346"/>
      <c r="IKV50" s="347"/>
      <c r="IKW50" s="348"/>
      <c r="IKX50" s="349"/>
      <c r="IKY50" s="290"/>
      <c r="IKZ50" s="288"/>
      <c r="ILA50" s="343"/>
      <c r="ILB50" s="344"/>
      <c r="ILC50" s="1172"/>
      <c r="ILD50" s="345"/>
      <c r="ILE50" s="346"/>
      <c r="ILF50" s="347"/>
      <c r="ILG50" s="348"/>
      <c r="ILH50" s="349"/>
      <c r="ILI50" s="290"/>
      <c r="ILJ50" s="288"/>
      <c r="ILK50" s="343"/>
      <c r="ILL50" s="344"/>
      <c r="ILM50" s="1172"/>
      <c r="ILN50" s="345"/>
      <c r="ILO50" s="346"/>
      <c r="ILP50" s="347"/>
      <c r="ILQ50" s="348"/>
      <c r="ILR50" s="349"/>
      <c r="ILS50" s="290"/>
      <c r="ILT50" s="288"/>
      <c r="ILU50" s="343"/>
      <c r="ILV50" s="344"/>
      <c r="ILW50" s="1172"/>
      <c r="ILX50" s="345"/>
      <c r="ILY50" s="346"/>
      <c r="ILZ50" s="347"/>
      <c r="IMA50" s="348"/>
      <c r="IMB50" s="349"/>
      <c r="IMC50" s="290"/>
      <c r="IMD50" s="288"/>
      <c r="IME50" s="343"/>
      <c r="IMF50" s="344"/>
      <c r="IMG50" s="1172"/>
      <c r="IMH50" s="345"/>
      <c r="IMI50" s="346"/>
      <c r="IMJ50" s="347"/>
      <c r="IMK50" s="348"/>
      <c r="IML50" s="349"/>
      <c r="IMM50" s="290"/>
      <c r="IMN50" s="288"/>
      <c r="IMO50" s="343"/>
      <c r="IMP50" s="344"/>
      <c r="IMQ50" s="1172"/>
      <c r="IMR50" s="345"/>
      <c r="IMS50" s="346"/>
      <c r="IMT50" s="347"/>
      <c r="IMU50" s="348"/>
      <c r="IMV50" s="349"/>
      <c r="IMW50" s="290"/>
      <c r="IMX50" s="288"/>
      <c r="IMY50" s="343"/>
      <c r="IMZ50" s="344"/>
      <c r="INA50" s="1172"/>
      <c r="INB50" s="345"/>
      <c r="INC50" s="346"/>
      <c r="IND50" s="347"/>
      <c r="INE50" s="348"/>
      <c r="INF50" s="349"/>
      <c r="ING50" s="290"/>
      <c r="INH50" s="288"/>
      <c r="INI50" s="343"/>
      <c r="INJ50" s="344"/>
      <c r="INK50" s="1172"/>
      <c r="INL50" s="345"/>
      <c r="INM50" s="346"/>
      <c r="INN50" s="347"/>
      <c r="INO50" s="348"/>
      <c r="INP50" s="349"/>
      <c r="INQ50" s="290"/>
      <c r="INR50" s="288"/>
      <c r="INS50" s="343"/>
      <c r="INT50" s="344"/>
      <c r="INU50" s="1172"/>
      <c r="INV50" s="345"/>
      <c r="INW50" s="346"/>
      <c r="INX50" s="347"/>
      <c r="INY50" s="348"/>
      <c r="INZ50" s="349"/>
      <c r="IOA50" s="290"/>
      <c r="IOB50" s="288"/>
      <c r="IOC50" s="343"/>
      <c r="IOD50" s="344"/>
      <c r="IOE50" s="1172"/>
      <c r="IOF50" s="345"/>
      <c r="IOG50" s="346"/>
      <c r="IOH50" s="347"/>
      <c r="IOI50" s="348"/>
      <c r="IOJ50" s="349"/>
      <c r="IOK50" s="290"/>
      <c r="IOL50" s="288"/>
      <c r="IOM50" s="343"/>
      <c r="ION50" s="344"/>
      <c r="IOO50" s="1172"/>
      <c r="IOP50" s="345"/>
      <c r="IOQ50" s="346"/>
      <c r="IOR50" s="347"/>
      <c r="IOS50" s="348"/>
      <c r="IOT50" s="349"/>
      <c r="IOU50" s="290"/>
      <c r="IOV50" s="288"/>
      <c r="IOW50" s="343"/>
      <c r="IOX50" s="344"/>
      <c r="IOY50" s="1172"/>
      <c r="IOZ50" s="345"/>
      <c r="IPA50" s="346"/>
      <c r="IPB50" s="347"/>
      <c r="IPC50" s="348"/>
      <c r="IPD50" s="349"/>
      <c r="IPE50" s="290"/>
      <c r="IPF50" s="288"/>
      <c r="IPG50" s="343"/>
      <c r="IPH50" s="344"/>
      <c r="IPI50" s="1172"/>
      <c r="IPJ50" s="345"/>
      <c r="IPK50" s="346"/>
      <c r="IPL50" s="347"/>
      <c r="IPM50" s="348"/>
      <c r="IPN50" s="349"/>
      <c r="IPO50" s="290"/>
      <c r="IPP50" s="288"/>
      <c r="IPQ50" s="343"/>
      <c r="IPR50" s="344"/>
      <c r="IPS50" s="1172"/>
      <c r="IPT50" s="345"/>
      <c r="IPU50" s="346"/>
      <c r="IPV50" s="347"/>
      <c r="IPW50" s="348"/>
      <c r="IPX50" s="349"/>
      <c r="IPY50" s="290"/>
      <c r="IPZ50" s="288"/>
      <c r="IQA50" s="343"/>
      <c r="IQB50" s="344"/>
      <c r="IQC50" s="1172"/>
      <c r="IQD50" s="345"/>
      <c r="IQE50" s="346"/>
      <c r="IQF50" s="347"/>
      <c r="IQG50" s="348"/>
      <c r="IQH50" s="349"/>
      <c r="IQI50" s="290"/>
      <c r="IQJ50" s="288"/>
      <c r="IQK50" s="343"/>
      <c r="IQL50" s="344"/>
      <c r="IQM50" s="1172"/>
      <c r="IQN50" s="345"/>
      <c r="IQO50" s="346"/>
      <c r="IQP50" s="347"/>
      <c r="IQQ50" s="348"/>
      <c r="IQR50" s="349"/>
      <c r="IQS50" s="290"/>
      <c r="IQT50" s="288"/>
      <c r="IQU50" s="343"/>
      <c r="IQV50" s="344"/>
      <c r="IQW50" s="1172"/>
      <c r="IQX50" s="345"/>
      <c r="IQY50" s="346"/>
      <c r="IQZ50" s="347"/>
      <c r="IRA50" s="348"/>
      <c r="IRB50" s="349"/>
      <c r="IRC50" s="290"/>
      <c r="IRD50" s="288"/>
      <c r="IRE50" s="343"/>
      <c r="IRF50" s="344"/>
      <c r="IRG50" s="1172"/>
      <c r="IRH50" s="345"/>
      <c r="IRI50" s="346"/>
      <c r="IRJ50" s="347"/>
      <c r="IRK50" s="348"/>
      <c r="IRL50" s="349"/>
      <c r="IRM50" s="290"/>
      <c r="IRN50" s="288"/>
      <c r="IRO50" s="343"/>
      <c r="IRP50" s="344"/>
      <c r="IRQ50" s="1172"/>
      <c r="IRR50" s="345"/>
      <c r="IRS50" s="346"/>
      <c r="IRT50" s="347"/>
      <c r="IRU50" s="348"/>
      <c r="IRV50" s="349"/>
      <c r="IRW50" s="290"/>
      <c r="IRX50" s="288"/>
      <c r="IRY50" s="343"/>
      <c r="IRZ50" s="344"/>
      <c r="ISA50" s="1172"/>
      <c r="ISB50" s="345"/>
      <c r="ISC50" s="346"/>
      <c r="ISD50" s="347"/>
      <c r="ISE50" s="348"/>
      <c r="ISF50" s="349"/>
      <c r="ISG50" s="290"/>
      <c r="ISH50" s="288"/>
      <c r="ISI50" s="343"/>
      <c r="ISJ50" s="344"/>
      <c r="ISK50" s="1172"/>
      <c r="ISL50" s="345"/>
      <c r="ISM50" s="346"/>
      <c r="ISN50" s="347"/>
      <c r="ISO50" s="348"/>
      <c r="ISP50" s="349"/>
      <c r="ISQ50" s="290"/>
      <c r="ISR50" s="288"/>
      <c r="ISS50" s="343"/>
      <c r="IST50" s="344"/>
      <c r="ISU50" s="1172"/>
      <c r="ISV50" s="345"/>
      <c r="ISW50" s="346"/>
      <c r="ISX50" s="347"/>
      <c r="ISY50" s="348"/>
      <c r="ISZ50" s="349"/>
      <c r="ITA50" s="290"/>
      <c r="ITB50" s="288"/>
      <c r="ITC50" s="343"/>
      <c r="ITD50" s="344"/>
      <c r="ITE50" s="1172"/>
      <c r="ITF50" s="345"/>
      <c r="ITG50" s="346"/>
      <c r="ITH50" s="347"/>
      <c r="ITI50" s="348"/>
      <c r="ITJ50" s="349"/>
      <c r="ITK50" s="290"/>
      <c r="ITL50" s="288"/>
      <c r="ITM50" s="343"/>
      <c r="ITN50" s="344"/>
      <c r="ITO50" s="1172"/>
      <c r="ITP50" s="345"/>
      <c r="ITQ50" s="346"/>
      <c r="ITR50" s="347"/>
      <c r="ITS50" s="348"/>
      <c r="ITT50" s="349"/>
      <c r="ITU50" s="290"/>
      <c r="ITV50" s="288"/>
      <c r="ITW50" s="343"/>
      <c r="ITX50" s="344"/>
      <c r="ITY50" s="1172"/>
      <c r="ITZ50" s="345"/>
      <c r="IUA50" s="346"/>
      <c r="IUB50" s="347"/>
      <c r="IUC50" s="348"/>
      <c r="IUD50" s="349"/>
      <c r="IUE50" s="290"/>
      <c r="IUF50" s="288"/>
      <c r="IUG50" s="343"/>
      <c r="IUH50" s="344"/>
      <c r="IUI50" s="1172"/>
      <c r="IUJ50" s="345"/>
      <c r="IUK50" s="346"/>
      <c r="IUL50" s="347"/>
      <c r="IUM50" s="348"/>
      <c r="IUN50" s="349"/>
      <c r="IUO50" s="290"/>
      <c r="IUP50" s="288"/>
      <c r="IUQ50" s="343"/>
      <c r="IUR50" s="344"/>
      <c r="IUS50" s="1172"/>
      <c r="IUT50" s="345"/>
      <c r="IUU50" s="346"/>
      <c r="IUV50" s="347"/>
      <c r="IUW50" s="348"/>
      <c r="IUX50" s="349"/>
      <c r="IUY50" s="290"/>
      <c r="IUZ50" s="288"/>
      <c r="IVA50" s="343"/>
      <c r="IVB50" s="344"/>
      <c r="IVC50" s="1172"/>
      <c r="IVD50" s="345"/>
      <c r="IVE50" s="346"/>
      <c r="IVF50" s="347"/>
      <c r="IVG50" s="348"/>
      <c r="IVH50" s="349"/>
      <c r="IVI50" s="290"/>
      <c r="IVJ50" s="288"/>
      <c r="IVK50" s="343"/>
      <c r="IVL50" s="344"/>
      <c r="IVM50" s="1172"/>
      <c r="IVN50" s="345"/>
      <c r="IVO50" s="346"/>
      <c r="IVP50" s="347"/>
      <c r="IVQ50" s="348"/>
      <c r="IVR50" s="349"/>
      <c r="IVS50" s="290"/>
      <c r="IVT50" s="288"/>
      <c r="IVU50" s="343"/>
      <c r="IVV50" s="344"/>
      <c r="IVW50" s="1172"/>
      <c r="IVX50" s="345"/>
      <c r="IVY50" s="346"/>
      <c r="IVZ50" s="347"/>
      <c r="IWA50" s="348"/>
      <c r="IWB50" s="349"/>
      <c r="IWC50" s="290"/>
      <c r="IWD50" s="288"/>
      <c r="IWE50" s="343"/>
      <c r="IWF50" s="344"/>
      <c r="IWG50" s="1172"/>
      <c r="IWH50" s="345"/>
      <c r="IWI50" s="346"/>
      <c r="IWJ50" s="347"/>
      <c r="IWK50" s="348"/>
      <c r="IWL50" s="349"/>
      <c r="IWM50" s="290"/>
      <c r="IWN50" s="288"/>
      <c r="IWO50" s="343"/>
      <c r="IWP50" s="344"/>
      <c r="IWQ50" s="1172"/>
      <c r="IWR50" s="345"/>
      <c r="IWS50" s="346"/>
      <c r="IWT50" s="347"/>
      <c r="IWU50" s="348"/>
      <c r="IWV50" s="349"/>
      <c r="IWW50" s="290"/>
      <c r="IWX50" s="288"/>
      <c r="IWY50" s="343"/>
      <c r="IWZ50" s="344"/>
      <c r="IXA50" s="1172"/>
      <c r="IXB50" s="345"/>
      <c r="IXC50" s="346"/>
      <c r="IXD50" s="347"/>
      <c r="IXE50" s="348"/>
      <c r="IXF50" s="349"/>
      <c r="IXG50" s="290"/>
      <c r="IXH50" s="288"/>
      <c r="IXI50" s="343"/>
      <c r="IXJ50" s="344"/>
      <c r="IXK50" s="1172"/>
      <c r="IXL50" s="345"/>
      <c r="IXM50" s="346"/>
      <c r="IXN50" s="347"/>
      <c r="IXO50" s="348"/>
      <c r="IXP50" s="349"/>
      <c r="IXQ50" s="290"/>
      <c r="IXR50" s="288"/>
      <c r="IXS50" s="343"/>
      <c r="IXT50" s="344"/>
      <c r="IXU50" s="1172"/>
      <c r="IXV50" s="345"/>
      <c r="IXW50" s="346"/>
      <c r="IXX50" s="347"/>
      <c r="IXY50" s="348"/>
      <c r="IXZ50" s="349"/>
      <c r="IYA50" s="290"/>
      <c r="IYB50" s="288"/>
      <c r="IYC50" s="343"/>
      <c r="IYD50" s="344"/>
      <c r="IYE50" s="1172"/>
      <c r="IYF50" s="345"/>
      <c r="IYG50" s="346"/>
      <c r="IYH50" s="347"/>
      <c r="IYI50" s="348"/>
      <c r="IYJ50" s="349"/>
      <c r="IYK50" s="290"/>
      <c r="IYL50" s="288"/>
      <c r="IYM50" s="343"/>
      <c r="IYN50" s="344"/>
      <c r="IYO50" s="1172"/>
      <c r="IYP50" s="345"/>
      <c r="IYQ50" s="346"/>
      <c r="IYR50" s="347"/>
      <c r="IYS50" s="348"/>
      <c r="IYT50" s="349"/>
      <c r="IYU50" s="290"/>
      <c r="IYV50" s="288"/>
      <c r="IYW50" s="343"/>
      <c r="IYX50" s="344"/>
      <c r="IYY50" s="1172"/>
      <c r="IYZ50" s="345"/>
      <c r="IZA50" s="346"/>
      <c r="IZB50" s="347"/>
      <c r="IZC50" s="348"/>
      <c r="IZD50" s="349"/>
      <c r="IZE50" s="290"/>
      <c r="IZF50" s="288"/>
      <c r="IZG50" s="343"/>
      <c r="IZH50" s="344"/>
      <c r="IZI50" s="1172"/>
      <c r="IZJ50" s="345"/>
      <c r="IZK50" s="346"/>
      <c r="IZL50" s="347"/>
      <c r="IZM50" s="348"/>
      <c r="IZN50" s="349"/>
      <c r="IZO50" s="290"/>
      <c r="IZP50" s="288"/>
      <c r="IZQ50" s="343"/>
      <c r="IZR50" s="344"/>
      <c r="IZS50" s="1172"/>
      <c r="IZT50" s="345"/>
      <c r="IZU50" s="346"/>
      <c r="IZV50" s="347"/>
      <c r="IZW50" s="348"/>
      <c r="IZX50" s="349"/>
      <c r="IZY50" s="290"/>
      <c r="IZZ50" s="288"/>
      <c r="JAA50" s="343"/>
      <c r="JAB50" s="344"/>
      <c r="JAC50" s="1172"/>
      <c r="JAD50" s="345"/>
      <c r="JAE50" s="346"/>
      <c r="JAF50" s="347"/>
      <c r="JAG50" s="348"/>
      <c r="JAH50" s="349"/>
      <c r="JAI50" s="290"/>
      <c r="JAJ50" s="288"/>
      <c r="JAK50" s="343"/>
      <c r="JAL50" s="344"/>
      <c r="JAM50" s="1172"/>
      <c r="JAN50" s="345"/>
      <c r="JAO50" s="346"/>
      <c r="JAP50" s="347"/>
      <c r="JAQ50" s="348"/>
      <c r="JAR50" s="349"/>
      <c r="JAS50" s="290"/>
      <c r="JAT50" s="288"/>
      <c r="JAU50" s="343"/>
      <c r="JAV50" s="344"/>
      <c r="JAW50" s="1172"/>
      <c r="JAX50" s="345"/>
      <c r="JAY50" s="346"/>
      <c r="JAZ50" s="347"/>
      <c r="JBA50" s="348"/>
      <c r="JBB50" s="349"/>
      <c r="JBC50" s="290"/>
      <c r="JBD50" s="288"/>
      <c r="JBE50" s="343"/>
      <c r="JBF50" s="344"/>
      <c r="JBG50" s="1172"/>
      <c r="JBH50" s="345"/>
      <c r="JBI50" s="346"/>
      <c r="JBJ50" s="347"/>
      <c r="JBK50" s="348"/>
      <c r="JBL50" s="349"/>
      <c r="JBM50" s="290"/>
      <c r="JBN50" s="288"/>
      <c r="JBO50" s="343"/>
      <c r="JBP50" s="344"/>
      <c r="JBQ50" s="1172"/>
      <c r="JBR50" s="345"/>
      <c r="JBS50" s="346"/>
      <c r="JBT50" s="347"/>
      <c r="JBU50" s="348"/>
      <c r="JBV50" s="349"/>
      <c r="JBW50" s="290"/>
      <c r="JBX50" s="288"/>
      <c r="JBY50" s="343"/>
      <c r="JBZ50" s="344"/>
      <c r="JCA50" s="1172"/>
      <c r="JCB50" s="345"/>
      <c r="JCC50" s="346"/>
      <c r="JCD50" s="347"/>
      <c r="JCE50" s="348"/>
      <c r="JCF50" s="349"/>
      <c r="JCG50" s="290"/>
      <c r="JCH50" s="288"/>
      <c r="JCI50" s="343"/>
      <c r="JCJ50" s="344"/>
      <c r="JCK50" s="1172"/>
      <c r="JCL50" s="345"/>
      <c r="JCM50" s="346"/>
      <c r="JCN50" s="347"/>
      <c r="JCO50" s="348"/>
      <c r="JCP50" s="349"/>
      <c r="JCQ50" s="290"/>
      <c r="JCR50" s="288"/>
      <c r="JCS50" s="343"/>
      <c r="JCT50" s="344"/>
      <c r="JCU50" s="1172"/>
      <c r="JCV50" s="345"/>
      <c r="JCW50" s="346"/>
      <c r="JCX50" s="347"/>
      <c r="JCY50" s="348"/>
      <c r="JCZ50" s="349"/>
      <c r="JDA50" s="290"/>
      <c r="JDB50" s="288"/>
      <c r="JDC50" s="343"/>
      <c r="JDD50" s="344"/>
      <c r="JDE50" s="1172"/>
      <c r="JDF50" s="345"/>
      <c r="JDG50" s="346"/>
      <c r="JDH50" s="347"/>
      <c r="JDI50" s="348"/>
      <c r="JDJ50" s="349"/>
      <c r="JDK50" s="290"/>
      <c r="JDL50" s="288"/>
      <c r="JDM50" s="343"/>
      <c r="JDN50" s="344"/>
      <c r="JDO50" s="1172"/>
      <c r="JDP50" s="345"/>
      <c r="JDQ50" s="346"/>
      <c r="JDR50" s="347"/>
      <c r="JDS50" s="348"/>
      <c r="JDT50" s="349"/>
      <c r="JDU50" s="290"/>
      <c r="JDV50" s="288"/>
      <c r="JDW50" s="343"/>
      <c r="JDX50" s="344"/>
      <c r="JDY50" s="1172"/>
      <c r="JDZ50" s="345"/>
      <c r="JEA50" s="346"/>
      <c r="JEB50" s="347"/>
      <c r="JEC50" s="348"/>
      <c r="JED50" s="349"/>
      <c r="JEE50" s="290"/>
      <c r="JEF50" s="288"/>
      <c r="JEG50" s="343"/>
      <c r="JEH50" s="344"/>
      <c r="JEI50" s="1172"/>
      <c r="JEJ50" s="345"/>
      <c r="JEK50" s="346"/>
      <c r="JEL50" s="347"/>
      <c r="JEM50" s="348"/>
      <c r="JEN50" s="349"/>
      <c r="JEO50" s="290"/>
      <c r="JEP50" s="288"/>
      <c r="JEQ50" s="343"/>
      <c r="JER50" s="344"/>
      <c r="JES50" s="1172"/>
      <c r="JET50" s="345"/>
      <c r="JEU50" s="346"/>
      <c r="JEV50" s="347"/>
      <c r="JEW50" s="348"/>
      <c r="JEX50" s="349"/>
      <c r="JEY50" s="290"/>
      <c r="JEZ50" s="288"/>
      <c r="JFA50" s="343"/>
      <c r="JFB50" s="344"/>
      <c r="JFC50" s="1172"/>
      <c r="JFD50" s="345"/>
      <c r="JFE50" s="346"/>
      <c r="JFF50" s="347"/>
      <c r="JFG50" s="348"/>
      <c r="JFH50" s="349"/>
      <c r="JFI50" s="290"/>
      <c r="JFJ50" s="288"/>
      <c r="JFK50" s="343"/>
      <c r="JFL50" s="344"/>
      <c r="JFM50" s="1172"/>
      <c r="JFN50" s="345"/>
      <c r="JFO50" s="346"/>
      <c r="JFP50" s="347"/>
      <c r="JFQ50" s="348"/>
      <c r="JFR50" s="349"/>
      <c r="JFS50" s="290"/>
      <c r="JFT50" s="288"/>
      <c r="JFU50" s="343"/>
      <c r="JFV50" s="344"/>
      <c r="JFW50" s="1172"/>
      <c r="JFX50" s="345"/>
      <c r="JFY50" s="346"/>
      <c r="JFZ50" s="347"/>
      <c r="JGA50" s="348"/>
      <c r="JGB50" s="349"/>
      <c r="JGC50" s="290"/>
      <c r="JGD50" s="288"/>
      <c r="JGE50" s="343"/>
      <c r="JGF50" s="344"/>
      <c r="JGG50" s="1172"/>
      <c r="JGH50" s="345"/>
      <c r="JGI50" s="346"/>
      <c r="JGJ50" s="347"/>
      <c r="JGK50" s="348"/>
      <c r="JGL50" s="349"/>
      <c r="JGM50" s="290"/>
      <c r="JGN50" s="288"/>
      <c r="JGO50" s="343"/>
      <c r="JGP50" s="344"/>
      <c r="JGQ50" s="1172"/>
      <c r="JGR50" s="345"/>
      <c r="JGS50" s="346"/>
      <c r="JGT50" s="347"/>
      <c r="JGU50" s="348"/>
      <c r="JGV50" s="349"/>
      <c r="JGW50" s="290"/>
      <c r="JGX50" s="288"/>
      <c r="JGY50" s="343"/>
      <c r="JGZ50" s="344"/>
      <c r="JHA50" s="1172"/>
      <c r="JHB50" s="345"/>
      <c r="JHC50" s="346"/>
      <c r="JHD50" s="347"/>
      <c r="JHE50" s="348"/>
      <c r="JHF50" s="349"/>
      <c r="JHG50" s="290"/>
      <c r="JHH50" s="288"/>
      <c r="JHI50" s="343"/>
      <c r="JHJ50" s="344"/>
      <c r="JHK50" s="1172"/>
      <c r="JHL50" s="345"/>
      <c r="JHM50" s="346"/>
      <c r="JHN50" s="347"/>
      <c r="JHO50" s="348"/>
      <c r="JHP50" s="349"/>
      <c r="JHQ50" s="290"/>
      <c r="JHR50" s="288"/>
      <c r="JHS50" s="343"/>
      <c r="JHT50" s="344"/>
      <c r="JHU50" s="1172"/>
      <c r="JHV50" s="345"/>
      <c r="JHW50" s="346"/>
      <c r="JHX50" s="347"/>
      <c r="JHY50" s="348"/>
      <c r="JHZ50" s="349"/>
      <c r="JIA50" s="290"/>
      <c r="JIB50" s="288"/>
      <c r="JIC50" s="343"/>
      <c r="JID50" s="344"/>
      <c r="JIE50" s="1172"/>
      <c r="JIF50" s="345"/>
      <c r="JIG50" s="346"/>
      <c r="JIH50" s="347"/>
      <c r="JII50" s="348"/>
      <c r="JIJ50" s="349"/>
      <c r="JIK50" s="290"/>
      <c r="JIL50" s="288"/>
      <c r="JIM50" s="343"/>
      <c r="JIN50" s="344"/>
      <c r="JIO50" s="1172"/>
      <c r="JIP50" s="345"/>
      <c r="JIQ50" s="346"/>
      <c r="JIR50" s="347"/>
      <c r="JIS50" s="348"/>
      <c r="JIT50" s="349"/>
      <c r="JIU50" s="290"/>
      <c r="JIV50" s="288"/>
      <c r="JIW50" s="343"/>
      <c r="JIX50" s="344"/>
      <c r="JIY50" s="1172"/>
      <c r="JIZ50" s="345"/>
      <c r="JJA50" s="346"/>
      <c r="JJB50" s="347"/>
      <c r="JJC50" s="348"/>
      <c r="JJD50" s="349"/>
      <c r="JJE50" s="290"/>
      <c r="JJF50" s="288"/>
      <c r="JJG50" s="343"/>
      <c r="JJH50" s="344"/>
      <c r="JJI50" s="1172"/>
      <c r="JJJ50" s="345"/>
      <c r="JJK50" s="346"/>
      <c r="JJL50" s="347"/>
      <c r="JJM50" s="348"/>
      <c r="JJN50" s="349"/>
      <c r="JJO50" s="290"/>
      <c r="JJP50" s="288"/>
      <c r="JJQ50" s="343"/>
      <c r="JJR50" s="344"/>
      <c r="JJS50" s="1172"/>
      <c r="JJT50" s="345"/>
      <c r="JJU50" s="346"/>
      <c r="JJV50" s="347"/>
      <c r="JJW50" s="348"/>
      <c r="JJX50" s="349"/>
      <c r="JJY50" s="290"/>
      <c r="JJZ50" s="288"/>
      <c r="JKA50" s="343"/>
      <c r="JKB50" s="344"/>
      <c r="JKC50" s="1172"/>
      <c r="JKD50" s="345"/>
      <c r="JKE50" s="346"/>
      <c r="JKF50" s="347"/>
      <c r="JKG50" s="348"/>
      <c r="JKH50" s="349"/>
      <c r="JKI50" s="290"/>
      <c r="JKJ50" s="288"/>
      <c r="JKK50" s="343"/>
      <c r="JKL50" s="344"/>
      <c r="JKM50" s="1172"/>
      <c r="JKN50" s="345"/>
      <c r="JKO50" s="346"/>
      <c r="JKP50" s="347"/>
      <c r="JKQ50" s="348"/>
      <c r="JKR50" s="349"/>
      <c r="JKS50" s="290"/>
      <c r="JKT50" s="288"/>
      <c r="JKU50" s="343"/>
      <c r="JKV50" s="344"/>
      <c r="JKW50" s="1172"/>
      <c r="JKX50" s="345"/>
      <c r="JKY50" s="346"/>
      <c r="JKZ50" s="347"/>
      <c r="JLA50" s="348"/>
      <c r="JLB50" s="349"/>
      <c r="JLC50" s="290"/>
      <c r="JLD50" s="288"/>
      <c r="JLE50" s="343"/>
      <c r="JLF50" s="344"/>
      <c r="JLG50" s="1172"/>
      <c r="JLH50" s="345"/>
      <c r="JLI50" s="346"/>
      <c r="JLJ50" s="347"/>
      <c r="JLK50" s="348"/>
      <c r="JLL50" s="349"/>
      <c r="JLM50" s="290"/>
      <c r="JLN50" s="288"/>
      <c r="JLO50" s="343"/>
      <c r="JLP50" s="344"/>
      <c r="JLQ50" s="1172"/>
      <c r="JLR50" s="345"/>
      <c r="JLS50" s="346"/>
      <c r="JLT50" s="347"/>
      <c r="JLU50" s="348"/>
      <c r="JLV50" s="349"/>
      <c r="JLW50" s="290"/>
      <c r="JLX50" s="288"/>
      <c r="JLY50" s="343"/>
      <c r="JLZ50" s="344"/>
      <c r="JMA50" s="1172"/>
      <c r="JMB50" s="345"/>
      <c r="JMC50" s="346"/>
      <c r="JMD50" s="347"/>
      <c r="JME50" s="348"/>
      <c r="JMF50" s="349"/>
      <c r="JMG50" s="290"/>
      <c r="JMH50" s="288"/>
      <c r="JMI50" s="343"/>
      <c r="JMJ50" s="344"/>
      <c r="JMK50" s="1172"/>
      <c r="JML50" s="345"/>
      <c r="JMM50" s="346"/>
      <c r="JMN50" s="347"/>
      <c r="JMO50" s="348"/>
      <c r="JMP50" s="349"/>
      <c r="JMQ50" s="290"/>
      <c r="JMR50" s="288"/>
      <c r="JMS50" s="343"/>
      <c r="JMT50" s="344"/>
      <c r="JMU50" s="1172"/>
      <c r="JMV50" s="345"/>
      <c r="JMW50" s="346"/>
      <c r="JMX50" s="347"/>
      <c r="JMY50" s="348"/>
      <c r="JMZ50" s="349"/>
      <c r="JNA50" s="290"/>
      <c r="JNB50" s="288"/>
      <c r="JNC50" s="343"/>
      <c r="JND50" s="344"/>
      <c r="JNE50" s="1172"/>
      <c r="JNF50" s="345"/>
      <c r="JNG50" s="346"/>
      <c r="JNH50" s="347"/>
      <c r="JNI50" s="348"/>
      <c r="JNJ50" s="349"/>
      <c r="JNK50" s="290"/>
      <c r="JNL50" s="288"/>
      <c r="JNM50" s="343"/>
      <c r="JNN50" s="344"/>
      <c r="JNO50" s="1172"/>
      <c r="JNP50" s="345"/>
      <c r="JNQ50" s="346"/>
      <c r="JNR50" s="347"/>
      <c r="JNS50" s="348"/>
      <c r="JNT50" s="349"/>
      <c r="JNU50" s="290"/>
      <c r="JNV50" s="288"/>
      <c r="JNW50" s="343"/>
      <c r="JNX50" s="344"/>
      <c r="JNY50" s="1172"/>
      <c r="JNZ50" s="345"/>
      <c r="JOA50" s="346"/>
      <c r="JOB50" s="347"/>
      <c r="JOC50" s="348"/>
      <c r="JOD50" s="349"/>
      <c r="JOE50" s="290"/>
      <c r="JOF50" s="288"/>
      <c r="JOG50" s="343"/>
      <c r="JOH50" s="344"/>
      <c r="JOI50" s="1172"/>
      <c r="JOJ50" s="345"/>
      <c r="JOK50" s="346"/>
      <c r="JOL50" s="347"/>
      <c r="JOM50" s="348"/>
      <c r="JON50" s="349"/>
      <c r="JOO50" s="290"/>
      <c r="JOP50" s="288"/>
      <c r="JOQ50" s="343"/>
      <c r="JOR50" s="344"/>
      <c r="JOS50" s="1172"/>
      <c r="JOT50" s="345"/>
      <c r="JOU50" s="346"/>
      <c r="JOV50" s="347"/>
      <c r="JOW50" s="348"/>
      <c r="JOX50" s="349"/>
      <c r="JOY50" s="290"/>
      <c r="JOZ50" s="288"/>
      <c r="JPA50" s="343"/>
      <c r="JPB50" s="344"/>
      <c r="JPC50" s="1172"/>
      <c r="JPD50" s="345"/>
      <c r="JPE50" s="346"/>
      <c r="JPF50" s="347"/>
      <c r="JPG50" s="348"/>
      <c r="JPH50" s="349"/>
      <c r="JPI50" s="290"/>
      <c r="JPJ50" s="288"/>
      <c r="JPK50" s="343"/>
      <c r="JPL50" s="344"/>
      <c r="JPM50" s="1172"/>
      <c r="JPN50" s="345"/>
      <c r="JPO50" s="346"/>
      <c r="JPP50" s="347"/>
      <c r="JPQ50" s="348"/>
      <c r="JPR50" s="349"/>
      <c r="JPS50" s="290"/>
      <c r="JPT50" s="288"/>
      <c r="JPU50" s="343"/>
      <c r="JPV50" s="344"/>
      <c r="JPW50" s="1172"/>
      <c r="JPX50" s="345"/>
      <c r="JPY50" s="346"/>
      <c r="JPZ50" s="347"/>
      <c r="JQA50" s="348"/>
      <c r="JQB50" s="349"/>
      <c r="JQC50" s="290"/>
      <c r="JQD50" s="288"/>
      <c r="JQE50" s="343"/>
      <c r="JQF50" s="344"/>
      <c r="JQG50" s="1172"/>
      <c r="JQH50" s="345"/>
      <c r="JQI50" s="346"/>
      <c r="JQJ50" s="347"/>
      <c r="JQK50" s="348"/>
      <c r="JQL50" s="349"/>
      <c r="JQM50" s="290"/>
      <c r="JQN50" s="288"/>
      <c r="JQO50" s="343"/>
      <c r="JQP50" s="344"/>
      <c r="JQQ50" s="1172"/>
      <c r="JQR50" s="345"/>
      <c r="JQS50" s="346"/>
      <c r="JQT50" s="347"/>
      <c r="JQU50" s="348"/>
      <c r="JQV50" s="349"/>
      <c r="JQW50" s="290"/>
      <c r="JQX50" s="288"/>
      <c r="JQY50" s="343"/>
      <c r="JQZ50" s="344"/>
      <c r="JRA50" s="1172"/>
      <c r="JRB50" s="345"/>
      <c r="JRC50" s="346"/>
      <c r="JRD50" s="347"/>
      <c r="JRE50" s="348"/>
      <c r="JRF50" s="349"/>
      <c r="JRG50" s="290"/>
      <c r="JRH50" s="288"/>
      <c r="JRI50" s="343"/>
      <c r="JRJ50" s="344"/>
      <c r="JRK50" s="1172"/>
      <c r="JRL50" s="345"/>
      <c r="JRM50" s="346"/>
      <c r="JRN50" s="347"/>
      <c r="JRO50" s="348"/>
      <c r="JRP50" s="349"/>
      <c r="JRQ50" s="290"/>
      <c r="JRR50" s="288"/>
      <c r="JRS50" s="343"/>
      <c r="JRT50" s="344"/>
      <c r="JRU50" s="1172"/>
      <c r="JRV50" s="345"/>
      <c r="JRW50" s="346"/>
      <c r="JRX50" s="347"/>
      <c r="JRY50" s="348"/>
      <c r="JRZ50" s="349"/>
      <c r="JSA50" s="290"/>
      <c r="JSB50" s="288"/>
      <c r="JSC50" s="343"/>
      <c r="JSD50" s="344"/>
      <c r="JSE50" s="1172"/>
      <c r="JSF50" s="345"/>
      <c r="JSG50" s="346"/>
      <c r="JSH50" s="347"/>
      <c r="JSI50" s="348"/>
      <c r="JSJ50" s="349"/>
      <c r="JSK50" s="290"/>
      <c r="JSL50" s="288"/>
      <c r="JSM50" s="343"/>
      <c r="JSN50" s="344"/>
      <c r="JSO50" s="1172"/>
      <c r="JSP50" s="345"/>
      <c r="JSQ50" s="346"/>
      <c r="JSR50" s="347"/>
      <c r="JSS50" s="348"/>
      <c r="JST50" s="349"/>
      <c r="JSU50" s="290"/>
      <c r="JSV50" s="288"/>
      <c r="JSW50" s="343"/>
      <c r="JSX50" s="344"/>
      <c r="JSY50" s="1172"/>
      <c r="JSZ50" s="345"/>
      <c r="JTA50" s="346"/>
      <c r="JTB50" s="347"/>
      <c r="JTC50" s="348"/>
      <c r="JTD50" s="349"/>
      <c r="JTE50" s="290"/>
      <c r="JTF50" s="288"/>
      <c r="JTG50" s="343"/>
      <c r="JTH50" s="344"/>
      <c r="JTI50" s="1172"/>
      <c r="JTJ50" s="345"/>
      <c r="JTK50" s="346"/>
      <c r="JTL50" s="347"/>
      <c r="JTM50" s="348"/>
      <c r="JTN50" s="349"/>
      <c r="JTO50" s="290"/>
      <c r="JTP50" s="288"/>
      <c r="JTQ50" s="343"/>
      <c r="JTR50" s="344"/>
      <c r="JTS50" s="1172"/>
      <c r="JTT50" s="345"/>
      <c r="JTU50" s="346"/>
      <c r="JTV50" s="347"/>
      <c r="JTW50" s="348"/>
      <c r="JTX50" s="349"/>
      <c r="JTY50" s="290"/>
      <c r="JTZ50" s="288"/>
      <c r="JUA50" s="343"/>
      <c r="JUB50" s="344"/>
      <c r="JUC50" s="1172"/>
      <c r="JUD50" s="345"/>
      <c r="JUE50" s="346"/>
      <c r="JUF50" s="347"/>
      <c r="JUG50" s="348"/>
      <c r="JUH50" s="349"/>
      <c r="JUI50" s="290"/>
      <c r="JUJ50" s="288"/>
      <c r="JUK50" s="343"/>
      <c r="JUL50" s="344"/>
      <c r="JUM50" s="1172"/>
      <c r="JUN50" s="345"/>
      <c r="JUO50" s="346"/>
      <c r="JUP50" s="347"/>
      <c r="JUQ50" s="348"/>
      <c r="JUR50" s="349"/>
      <c r="JUS50" s="290"/>
      <c r="JUT50" s="288"/>
      <c r="JUU50" s="343"/>
      <c r="JUV50" s="344"/>
      <c r="JUW50" s="1172"/>
      <c r="JUX50" s="345"/>
      <c r="JUY50" s="346"/>
      <c r="JUZ50" s="347"/>
      <c r="JVA50" s="348"/>
      <c r="JVB50" s="349"/>
      <c r="JVC50" s="290"/>
      <c r="JVD50" s="288"/>
      <c r="JVE50" s="343"/>
      <c r="JVF50" s="344"/>
      <c r="JVG50" s="1172"/>
      <c r="JVH50" s="345"/>
      <c r="JVI50" s="346"/>
      <c r="JVJ50" s="347"/>
      <c r="JVK50" s="348"/>
      <c r="JVL50" s="349"/>
      <c r="JVM50" s="290"/>
      <c r="JVN50" s="288"/>
      <c r="JVO50" s="343"/>
      <c r="JVP50" s="344"/>
      <c r="JVQ50" s="1172"/>
      <c r="JVR50" s="345"/>
      <c r="JVS50" s="346"/>
      <c r="JVT50" s="347"/>
      <c r="JVU50" s="348"/>
      <c r="JVV50" s="349"/>
      <c r="JVW50" s="290"/>
      <c r="JVX50" s="288"/>
      <c r="JVY50" s="343"/>
      <c r="JVZ50" s="344"/>
      <c r="JWA50" s="1172"/>
      <c r="JWB50" s="345"/>
      <c r="JWC50" s="346"/>
      <c r="JWD50" s="347"/>
      <c r="JWE50" s="348"/>
      <c r="JWF50" s="349"/>
      <c r="JWG50" s="290"/>
      <c r="JWH50" s="288"/>
      <c r="JWI50" s="343"/>
      <c r="JWJ50" s="344"/>
      <c r="JWK50" s="1172"/>
      <c r="JWL50" s="345"/>
      <c r="JWM50" s="346"/>
      <c r="JWN50" s="347"/>
      <c r="JWO50" s="348"/>
      <c r="JWP50" s="349"/>
      <c r="JWQ50" s="290"/>
      <c r="JWR50" s="288"/>
      <c r="JWS50" s="343"/>
      <c r="JWT50" s="344"/>
      <c r="JWU50" s="1172"/>
      <c r="JWV50" s="345"/>
      <c r="JWW50" s="346"/>
      <c r="JWX50" s="347"/>
      <c r="JWY50" s="348"/>
      <c r="JWZ50" s="349"/>
      <c r="JXA50" s="290"/>
      <c r="JXB50" s="288"/>
      <c r="JXC50" s="343"/>
      <c r="JXD50" s="344"/>
      <c r="JXE50" s="1172"/>
      <c r="JXF50" s="345"/>
      <c r="JXG50" s="346"/>
      <c r="JXH50" s="347"/>
      <c r="JXI50" s="348"/>
      <c r="JXJ50" s="349"/>
      <c r="JXK50" s="290"/>
      <c r="JXL50" s="288"/>
      <c r="JXM50" s="343"/>
      <c r="JXN50" s="344"/>
      <c r="JXO50" s="1172"/>
      <c r="JXP50" s="345"/>
      <c r="JXQ50" s="346"/>
      <c r="JXR50" s="347"/>
      <c r="JXS50" s="348"/>
      <c r="JXT50" s="349"/>
      <c r="JXU50" s="290"/>
      <c r="JXV50" s="288"/>
      <c r="JXW50" s="343"/>
      <c r="JXX50" s="344"/>
      <c r="JXY50" s="1172"/>
      <c r="JXZ50" s="345"/>
      <c r="JYA50" s="346"/>
      <c r="JYB50" s="347"/>
      <c r="JYC50" s="348"/>
      <c r="JYD50" s="349"/>
      <c r="JYE50" s="290"/>
      <c r="JYF50" s="288"/>
      <c r="JYG50" s="343"/>
      <c r="JYH50" s="344"/>
      <c r="JYI50" s="1172"/>
      <c r="JYJ50" s="345"/>
      <c r="JYK50" s="346"/>
      <c r="JYL50" s="347"/>
      <c r="JYM50" s="348"/>
      <c r="JYN50" s="349"/>
      <c r="JYO50" s="290"/>
      <c r="JYP50" s="288"/>
      <c r="JYQ50" s="343"/>
      <c r="JYR50" s="344"/>
      <c r="JYS50" s="1172"/>
      <c r="JYT50" s="345"/>
      <c r="JYU50" s="346"/>
      <c r="JYV50" s="347"/>
      <c r="JYW50" s="348"/>
      <c r="JYX50" s="349"/>
      <c r="JYY50" s="290"/>
      <c r="JYZ50" s="288"/>
      <c r="JZA50" s="343"/>
      <c r="JZB50" s="344"/>
      <c r="JZC50" s="1172"/>
      <c r="JZD50" s="345"/>
      <c r="JZE50" s="346"/>
      <c r="JZF50" s="347"/>
      <c r="JZG50" s="348"/>
      <c r="JZH50" s="349"/>
      <c r="JZI50" s="290"/>
      <c r="JZJ50" s="288"/>
      <c r="JZK50" s="343"/>
      <c r="JZL50" s="344"/>
      <c r="JZM50" s="1172"/>
      <c r="JZN50" s="345"/>
      <c r="JZO50" s="346"/>
      <c r="JZP50" s="347"/>
      <c r="JZQ50" s="348"/>
      <c r="JZR50" s="349"/>
      <c r="JZS50" s="290"/>
      <c r="JZT50" s="288"/>
      <c r="JZU50" s="343"/>
      <c r="JZV50" s="344"/>
      <c r="JZW50" s="1172"/>
      <c r="JZX50" s="345"/>
      <c r="JZY50" s="346"/>
      <c r="JZZ50" s="347"/>
      <c r="KAA50" s="348"/>
      <c r="KAB50" s="349"/>
      <c r="KAC50" s="290"/>
      <c r="KAD50" s="288"/>
      <c r="KAE50" s="343"/>
      <c r="KAF50" s="344"/>
      <c r="KAG50" s="1172"/>
      <c r="KAH50" s="345"/>
      <c r="KAI50" s="346"/>
      <c r="KAJ50" s="347"/>
      <c r="KAK50" s="348"/>
      <c r="KAL50" s="349"/>
      <c r="KAM50" s="290"/>
      <c r="KAN50" s="288"/>
      <c r="KAO50" s="343"/>
      <c r="KAP50" s="344"/>
      <c r="KAQ50" s="1172"/>
      <c r="KAR50" s="345"/>
      <c r="KAS50" s="346"/>
      <c r="KAT50" s="347"/>
      <c r="KAU50" s="348"/>
      <c r="KAV50" s="349"/>
      <c r="KAW50" s="290"/>
      <c r="KAX50" s="288"/>
      <c r="KAY50" s="343"/>
      <c r="KAZ50" s="344"/>
      <c r="KBA50" s="1172"/>
      <c r="KBB50" s="345"/>
      <c r="KBC50" s="346"/>
      <c r="KBD50" s="347"/>
      <c r="KBE50" s="348"/>
      <c r="KBF50" s="349"/>
      <c r="KBG50" s="290"/>
      <c r="KBH50" s="288"/>
      <c r="KBI50" s="343"/>
      <c r="KBJ50" s="344"/>
      <c r="KBK50" s="1172"/>
      <c r="KBL50" s="345"/>
      <c r="KBM50" s="346"/>
      <c r="KBN50" s="347"/>
      <c r="KBO50" s="348"/>
      <c r="KBP50" s="349"/>
      <c r="KBQ50" s="290"/>
      <c r="KBR50" s="288"/>
      <c r="KBS50" s="343"/>
      <c r="KBT50" s="344"/>
      <c r="KBU50" s="1172"/>
      <c r="KBV50" s="345"/>
      <c r="KBW50" s="346"/>
      <c r="KBX50" s="347"/>
      <c r="KBY50" s="348"/>
      <c r="KBZ50" s="349"/>
      <c r="KCA50" s="290"/>
      <c r="KCB50" s="288"/>
      <c r="KCC50" s="343"/>
      <c r="KCD50" s="344"/>
      <c r="KCE50" s="1172"/>
      <c r="KCF50" s="345"/>
      <c r="KCG50" s="346"/>
      <c r="KCH50" s="347"/>
      <c r="KCI50" s="348"/>
      <c r="KCJ50" s="349"/>
      <c r="KCK50" s="290"/>
      <c r="KCL50" s="288"/>
      <c r="KCM50" s="343"/>
      <c r="KCN50" s="344"/>
      <c r="KCO50" s="1172"/>
      <c r="KCP50" s="345"/>
      <c r="KCQ50" s="346"/>
      <c r="KCR50" s="347"/>
      <c r="KCS50" s="348"/>
      <c r="KCT50" s="349"/>
      <c r="KCU50" s="290"/>
      <c r="KCV50" s="288"/>
      <c r="KCW50" s="343"/>
      <c r="KCX50" s="344"/>
      <c r="KCY50" s="1172"/>
      <c r="KCZ50" s="345"/>
      <c r="KDA50" s="346"/>
      <c r="KDB50" s="347"/>
      <c r="KDC50" s="348"/>
      <c r="KDD50" s="349"/>
      <c r="KDE50" s="290"/>
      <c r="KDF50" s="288"/>
      <c r="KDG50" s="343"/>
      <c r="KDH50" s="344"/>
      <c r="KDI50" s="1172"/>
      <c r="KDJ50" s="345"/>
      <c r="KDK50" s="346"/>
      <c r="KDL50" s="347"/>
      <c r="KDM50" s="348"/>
      <c r="KDN50" s="349"/>
      <c r="KDO50" s="290"/>
      <c r="KDP50" s="288"/>
      <c r="KDQ50" s="343"/>
      <c r="KDR50" s="344"/>
      <c r="KDS50" s="1172"/>
      <c r="KDT50" s="345"/>
      <c r="KDU50" s="346"/>
      <c r="KDV50" s="347"/>
      <c r="KDW50" s="348"/>
      <c r="KDX50" s="349"/>
      <c r="KDY50" s="290"/>
      <c r="KDZ50" s="288"/>
      <c r="KEA50" s="343"/>
      <c r="KEB50" s="344"/>
      <c r="KEC50" s="1172"/>
      <c r="KED50" s="345"/>
      <c r="KEE50" s="346"/>
      <c r="KEF50" s="347"/>
      <c r="KEG50" s="348"/>
      <c r="KEH50" s="349"/>
      <c r="KEI50" s="290"/>
      <c r="KEJ50" s="288"/>
      <c r="KEK50" s="343"/>
      <c r="KEL50" s="344"/>
      <c r="KEM50" s="1172"/>
      <c r="KEN50" s="345"/>
      <c r="KEO50" s="346"/>
      <c r="KEP50" s="347"/>
      <c r="KEQ50" s="348"/>
      <c r="KER50" s="349"/>
      <c r="KES50" s="290"/>
      <c r="KET50" s="288"/>
      <c r="KEU50" s="343"/>
      <c r="KEV50" s="344"/>
      <c r="KEW50" s="1172"/>
      <c r="KEX50" s="345"/>
      <c r="KEY50" s="346"/>
      <c r="KEZ50" s="347"/>
      <c r="KFA50" s="348"/>
      <c r="KFB50" s="349"/>
      <c r="KFC50" s="290"/>
      <c r="KFD50" s="288"/>
      <c r="KFE50" s="343"/>
      <c r="KFF50" s="344"/>
      <c r="KFG50" s="1172"/>
      <c r="KFH50" s="345"/>
      <c r="KFI50" s="346"/>
      <c r="KFJ50" s="347"/>
      <c r="KFK50" s="348"/>
      <c r="KFL50" s="349"/>
      <c r="KFM50" s="290"/>
      <c r="KFN50" s="288"/>
      <c r="KFO50" s="343"/>
      <c r="KFP50" s="344"/>
      <c r="KFQ50" s="1172"/>
      <c r="KFR50" s="345"/>
      <c r="KFS50" s="346"/>
      <c r="KFT50" s="347"/>
      <c r="KFU50" s="348"/>
      <c r="KFV50" s="349"/>
      <c r="KFW50" s="290"/>
      <c r="KFX50" s="288"/>
      <c r="KFY50" s="343"/>
      <c r="KFZ50" s="344"/>
      <c r="KGA50" s="1172"/>
      <c r="KGB50" s="345"/>
      <c r="KGC50" s="346"/>
      <c r="KGD50" s="347"/>
      <c r="KGE50" s="348"/>
      <c r="KGF50" s="349"/>
      <c r="KGG50" s="290"/>
      <c r="KGH50" s="288"/>
      <c r="KGI50" s="343"/>
      <c r="KGJ50" s="344"/>
      <c r="KGK50" s="1172"/>
      <c r="KGL50" s="345"/>
      <c r="KGM50" s="346"/>
      <c r="KGN50" s="347"/>
      <c r="KGO50" s="348"/>
      <c r="KGP50" s="349"/>
      <c r="KGQ50" s="290"/>
      <c r="KGR50" s="288"/>
      <c r="KGS50" s="343"/>
      <c r="KGT50" s="344"/>
      <c r="KGU50" s="1172"/>
      <c r="KGV50" s="345"/>
      <c r="KGW50" s="346"/>
      <c r="KGX50" s="347"/>
      <c r="KGY50" s="348"/>
      <c r="KGZ50" s="349"/>
      <c r="KHA50" s="290"/>
      <c r="KHB50" s="288"/>
      <c r="KHC50" s="343"/>
      <c r="KHD50" s="344"/>
      <c r="KHE50" s="1172"/>
      <c r="KHF50" s="345"/>
      <c r="KHG50" s="346"/>
      <c r="KHH50" s="347"/>
      <c r="KHI50" s="348"/>
      <c r="KHJ50" s="349"/>
      <c r="KHK50" s="290"/>
      <c r="KHL50" s="288"/>
      <c r="KHM50" s="343"/>
      <c r="KHN50" s="344"/>
      <c r="KHO50" s="1172"/>
      <c r="KHP50" s="345"/>
      <c r="KHQ50" s="346"/>
      <c r="KHR50" s="347"/>
      <c r="KHS50" s="348"/>
      <c r="KHT50" s="349"/>
      <c r="KHU50" s="290"/>
      <c r="KHV50" s="288"/>
      <c r="KHW50" s="343"/>
      <c r="KHX50" s="344"/>
      <c r="KHY50" s="1172"/>
      <c r="KHZ50" s="345"/>
      <c r="KIA50" s="346"/>
      <c r="KIB50" s="347"/>
      <c r="KIC50" s="348"/>
      <c r="KID50" s="349"/>
      <c r="KIE50" s="290"/>
      <c r="KIF50" s="288"/>
      <c r="KIG50" s="343"/>
      <c r="KIH50" s="344"/>
      <c r="KII50" s="1172"/>
      <c r="KIJ50" s="345"/>
      <c r="KIK50" s="346"/>
      <c r="KIL50" s="347"/>
      <c r="KIM50" s="348"/>
      <c r="KIN50" s="349"/>
      <c r="KIO50" s="290"/>
      <c r="KIP50" s="288"/>
      <c r="KIQ50" s="343"/>
      <c r="KIR50" s="344"/>
      <c r="KIS50" s="1172"/>
      <c r="KIT50" s="345"/>
      <c r="KIU50" s="346"/>
      <c r="KIV50" s="347"/>
      <c r="KIW50" s="348"/>
      <c r="KIX50" s="349"/>
      <c r="KIY50" s="290"/>
      <c r="KIZ50" s="288"/>
      <c r="KJA50" s="343"/>
      <c r="KJB50" s="344"/>
      <c r="KJC50" s="1172"/>
      <c r="KJD50" s="345"/>
      <c r="KJE50" s="346"/>
      <c r="KJF50" s="347"/>
      <c r="KJG50" s="348"/>
      <c r="KJH50" s="349"/>
      <c r="KJI50" s="290"/>
      <c r="KJJ50" s="288"/>
      <c r="KJK50" s="343"/>
      <c r="KJL50" s="344"/>
      <c r="KJM50" s="1172"/>
      <c r="KJN50" s="345"/>
      <c r="KJO50" s="346"/>
      <c r="KJP50" s="347"/>
      <c r="KJQ50" s="348"/>
      <c r="KJR50" s="349"/>
      <c r="KJS50" s="290"/>
      <c r="KJT50" s="288"/>
      <c r="KJU50" s="343"/>
      <c r="KJV50" s="344"/>
      <c r="KJW50" s="1172"/>
      <c r="KJX50" s="345"/>
      <c r="KJY50" s="346"/>
      <c r="KJZ50" s="347"/>
      <c r="KKA50" s="348"/>
      <c r="KKB50" s="349"/>
      <c r="KKC50" s="290"/>
      <c r="KKD50" s="288"/>
      <c r="KKE50" s="343"/>
      <c r="KKF50" s="344"/>
      <c r="KKG50" s="1172"/>
      <c r="KKH50" s="345"/>
      <c r="KKI50" s="346"/>
      <c r="KKJ50" s="347"/>
      <c r="KKK50" s="348"/>
      <c r="KKL50" s="349"/>
      <c r="KKM50" s="290"/>
      <c r="KKN50" s="288"/>
      <c r="KKO50" s="343"/>
      <c r="KKP50" s="344"/>
      <c r="KKQ50" s="1172"/>
      <c r="KKR50" s="345"/>
      <c r="KKS50" s="346"/>
      <c r="KKT50" s="347"/>
      <c r="KKU50" s="348"/>
      <c r="KKV50" s="349"/>
      <c r="KKW50" s="290"/>
      <c r="KKX50" s="288"/>
      <c r="KKY50" s="343"/>
      <c r="KKZ50" s="344"/>
      <c r="KLA50" s="1172"/>
      <c r="KLB50" s="345"/>
      <c r="KLC50" s="346"/>
      <c r="KLD50" s="347"/>
      <c r="KLE50" s="348"/>
      <c r="KLF50" s="349"/>
      <c r="KLG50" s="290"/>
      <c r="KLH50" s="288"/>
      <c r="KLI50" s="343"/>
      <c r="KLJ50" s="344"/>
      <c r="KLK50" s="1172"/>
      <c r="KLL50" s="345"/>
      <c r="KLM50" s="346"/>
      <c r="KLN50" s="347"/>
      <c r="KLO50" s="348"/>
      <c r="KLP50" s="349"/>
      <c r="KLQ50" s="290"/>
      <c r="KLR50" s="288"/>
      <c r="KLS50" s="343"/>
      <c r="KLT50" s="344"/>
      <c r="KLU50" s="1172"/>
      <c r="KLV50" s="345"/>
      <c r="KLW50" s="346"/>
      <c r="KLX50" s="347"/>
      <c r="KLY50" s="348"/>
      <c r="KLZ50" s="349"/>
      <c r="KMA50" s="290"/>
      <c r="KMB50" s="288"/>
      <c r="KMC50" s="343"/>
      <c r="KMD50" s="344"/>
      <c r="KME50" s="1172"/>
      <c r="KMF50" s="345"/>
      <c r="KMG50" s="346"/>
      <c r="KMH50" s="347"/>
      <c r="KMI50" s="348"/>
      <c r="KMJ50" s="349"/>
      <c r="KMK50" s="290"/>
      <c r="KML50" s="288"/>
      <c r="KMM50" s="343"/>
      <c r="KMN50" s="344"/>
      <c r="KMO50" s="1172"/>
      <c r="KMP50" s="345"/>
      <c r="KMQ50" s="346"/>
      <c r="KMR50" s="347"/>
      <c r="KMS50" s="348"/>
      <c r="KMT50" s="349"/>
      <c r="KMU50" s="290"/>
      <c r="KMV50" s="288"/>
      <c r="KMW50" s="343"/>
      <c r="KMX50" s="344"/>
      <c r="KMY50" s="1172"/>
      <c r="KMZ50" s="345"/>
      <c r="KNA50" s="346"/>
      <c r="KNB50" s="347"/>
      <c r="KNC50" s="348"/>
      <c r="KND50" s="349"/>
      <c r="KNE50" s="290"/>
      <c r="KNF50" s="288"/>
      <c r="KNG50" s="343"/>
      <c r="KNH50" s="344"/>
      <c r="KNI50" s="1172"/>
      <c r="KNJ50" s="345"/>
      <c r="KNK50" s="346"/>
      <c r="KNL50" s="347"/>
      <c r="KNM50" s="348"/>
      <c r="KNN50" s="349"/>
      <c r="KNO50" s="290"/>
      <c r="KNP50" s="288"/>
      <c r="KNQ50" s="343"/>
      <c r="KNR50" s="344"/>
      <c r="KNS50" s="1172"/>
      <c r="KNT50" s="345"/>
      <c r="KNU50" s="346"/>
      <c r="KNV50" s="347"/>
      <c r="KNW50" s="348"/>
      <c r="KNX50" s="349"/>
      <c r="KNY50" s="290"/>
      <c r="KNZ50" s="288"/>
      <c r="KOA50" s="343"/>
      <c r="KOB50" s="344"/>
      <c r="KOC50" s="1172"/>
      <c r="KOD50" s="345"/>
      <c r="KOE50" s="346"/>
      <c r="KOF50" s="347"/>
      <c r="KOG50" s="348"/>
      <c r="KOH50" s="349"/>
      <c r="KOI50" s="290"/>
      <c r="KOJ50" s="288"/>
      <c r="KOK50" s="343"/>
      <c r="KOL50" s="344"/>
      <c r="KOM50" s="1172"/>
      <c r="KON50" s="345"/>
      <c r="KOO50" s="346"/>
      <c r="KOP50" s="347"/>
      <c r="KOQ50" s="348"/>
      <c r="KOR50" s="349"/>
      <c r="KOS50" s="290"/>
      <c r="KOT50" s="288"/>
      <c r="KOU50" s="343"/>
      <c r="KOV50" s="344"/>
      <c r="KOW50" s="1172"/>
      <c r="KOX50" s="345"/>
      <c r="KOY50" s="346"/>
      <c r="KOZ50" s="347"/>
      <c r="KPA50" s="348"/>
      <c r="KPB50" s="349"/>
      <c r="KPC50" s="290"/>
      <c r="KPD50" s="288"/>
      <c r="KPE50" s="343"/>
      <c r="KPF50" s="344"/>
      <c r="KPG50" s="1172"/>
      <c r="KPH50" s="345"/>
      <c r="KPI50" s="346"/>
      <c r="KPJ50" s="347"/>
      <c r="KPK50" s="348"/>
      <c r="KPL50" s="349"/>
      <c r="KPM50" s="290"/>
      <c r="KPN50" s="288"/>
      <c r="KPO50" s="343"/>
      <c r="KPP50" s="344"/>
      <c r="KPQ50" s="1172"/>
      <c r="KPR50" s="345"/>
      <c r="KPS50" s="346"/>
      <c r="KPT50" s="347"/>
      <c r="KPU50" s="348"/>
      <c r="KPV50" s="349"/>
      <c r="KPW50" s="290"/>
      <c r="KPX50" s="288"/>
      <c r="KPY50" s="343"/>
      <c r="KPZ50" s="344"/>
      <c r="KQA50" s="1172"/>
      <c r="KQB50" s="345"/>
      <c r="KQC50" s="346"/>
      <c r="KQD50" s="347"/>
      <c r="KQE50" s="348"/>
      <c r="KQF50" s="349"/>
      <c r="KQG50" s="290"/>
      <c r="KQH50" s="288"/>
      <c r="KQI50" s="343"/>
      <c r="KQJ50" s="344"/>
      <c r="KQK50" s="1172"/>
      <c r="KQL50" s="345"/>
      <c r="KQM50" s="346"/>
      <c r="KQN50" s="347"/>
      <c r="KQO50" s="348"/>
      <c r="KQP50" s="349"/>
      <c r="KQQ50" s="290"/>
      <c r="KQR50" s="288"/>
      <c r="KQS50" s="343"/>
      <c r="KQT50" s="344"/>
      <c r="KQU50" s="1172"/>
      <c r="KQV50" s="345"/>
      <c r="KQW50" s="346"/>
      <c r="KQX50" s="347"/>
      <c r="KQY50" s="348"/>
      <c r="KQZ50" s="349"/>
      <c r="KRA50" s="290"/>
      <c r="KRB50" s="288"/>
      <c r="KRC50" s="343"/>
      <c r="KRD50" s="344"/>
      <c r="KRE50" s="1172"/>
      <c r="KRF50" s="345"/>
      <c r="KRG50" s="346"/>
      <c r="KRH50" s="347"/>
      <c r="KRI50" s="348"/>
      <c r="KRJ50" s="349"/>
      <c r="KRK50" s="290"/>
      <c r="KRL50" s="288"/>
      <c r="KRM50" s="343"/>
      <c r="KRN50" s="344"/>
      <c r="KRO50" s="1172"/>
      <c r="KRP50" s="345"/>
      <c r="KRQ50" s="346"/>
      <c r="KRR50" s="347"/>
      <c r="KRS50" s="348"/>
      <c r="KRT50" s="349"/>
      <c r="KRU50" s="290"/>
      <c r="KRV50" s="288"/>
      <c r="KRW50" s="343"/>
      <c r="KRX50" s="344"/>
      <c r="KRY50" s="1172"/>
      <c r="KRZ50" s="345"/>
      <c r="KSA50" s="346"/>
      <c r="KSB50" s="347"/>
      <c r="KSC50" s="348"/>
      <c r="KSD50" s="349"/>
      <c r="KSE50" s="290"/>
      <c r="KSF50" s="288"/>
      <c r="KSG50" s="343"/>
      <c r="KSH50" s="344"/>
      <c r="KSI50" s="1172"/>
      <c r="KSJ50" s="345"/>
      <c r="KSK50" s="346"/>
      <c r="KSL50" s="347"/>
      <c r="KSM50" s="348"/>
      <c r="KSN50" s="349"/>
      <c r="KSO50" s="290"/>
      <c r="KSP50" s="288"/>
      <c r="KSQ50" s="343"/>
      <c r="KSR50" s="344"/>
      <c r="KSS50" s="1172"/>
      <c r="KST50" s="345"/>
      <c r="KSU50" s="346"/>
      <c r="KSV50" s="347"/>
      <c r="KSW50" s="348"/>
      <c r="KSX50" s="349"/>
      <c r="KSY50" s="290"/>
      <c r="KSZ50" s="288"/>
      <c r="KTA50" s="343"/>
      <c r="KTB50" s="344"/>
      <c r="KTC50" s="1172"/>
      <c r="KTD50" s="345"/>
      <c r="KTE50" s="346"/>
      <c r="KTF50" s="347"/>
      <c r="KTG50" s="348"/>
      <c r="KTH50" s="349"/>
      <c r="KTI50" s="290"/>
      <c r="KTJ50" s="288"/>
      <c r="KTK50" s="343"/>
      <c r="KTL50" s="344"/>
      <c r="KTM50" s="1172"/>
      <c r="KTN50" s="345"/>
      <c r="KTO50" s="346"/>
      <c r="KTP50" s="347"/>
      <c r="KTQ50" s="348"/>
      <c r="KTR50" s="349"/>
      <c r="KTS50" s="290"/>
      <c r="KTT50" s="288"/>
      <c r="KTU50" s="343"/>
      <c r="KTV50" s="344"/>
      <c r="KTW50" s="1172"/>
      <c r="KTX50" s="345"/>
      <c r="KTY50" s="346"/>
      <c r="KTZ50" s="347"/>
      <c r="KUA50" s="348"/>
      <c r="KUB50" s="349"/>
      <c r="KUC50" s="290"/>
      <c r="KUD50" s="288"/>
      <c r="KUE50" s="343"/>
      <c r="KUF50" s="344"/>
      <c r="KUG50" s="1172"/>
      <c r="KUH50" s="345"/>
      <c r="KUI50" s="346"/>
      <c r="KUJ50" s="347"/>
      <c r="KUK50" s="348"/>
      <c r="KUL50" s="349"/>
      <c r="KUM50" s="290"/>
      <c r="KUN50" s="288"/>
      <c r="KUO50" s="343"/>
      <c r="KUP50" s="344"/>
      <c r="KUQ50" s="1172"/>
      <c r="KUR50" s="345"/>
      <c r="KUS50" s="346"/>
      <c r="KUT50" s="347"/>
      <c r="KUU50" s="348"/>
      <c r="KUV50" s="349"/>
      <c r="KUW50" s="290"/>
      <c r="KUX50" s="288"/>
      <c r="KUY50" s="343"/>
      <c r="KUZ50" s="344"/>
      <c r="KVA50" s="1172"/>
      <c r="KVB50" s="345"/>
      <c r="KVC50" s="346"/>
      <c r="KVD50" s="347"/>
      <c r="KVE50" s="348"/>
      <c r="KVF50" s="349"/>
      <c r="KVG50" s="290"/>
      <c r="KVH50" s="288"/>
      <c r="KVI50" s="343"/>
      <c r="KVJ50" s="344"/>
      <c r="KVK50" s="1172"/>
      <c r="KVL50" s="345"/>
      <c r="KVM50" s="346"/>
      <c r="KVN50" s="347"/>
      <c r="KVO50" s="348"/>
      <c r="KVP50" s="349"/>
      <c r="KVQ50" s="290"/>
      <c r="KVR50" s="288"/>
      <c r="KVS50" s="343"/>
      <c r="KVT50" s="344"/>
      <c r="KVU50" s="1172"/>
      <c r="KVV50" s="345"/>
      <c r="KVW50" s="346"/>
      <c r="KVX50" s="347"/>
      <c r="KVY50" s="348"/>
      <c r="KVZ50" s="349"/>
      <c r="KWA50" s="290"/>
      <c r="KWB50" s="288"/>
      <c r="KWC50" s="343"/>
      <c r="KWD50" s="344"/>
      <c r="KWE50" s="1172"/>
      <c r="KWF50" s="345"/>
      <c r="KWG50" s="346"/>
      <c r="KWH50" s="347"/>
      <c r="KWI50" s="348"/>
      <c r="KWJ50" s="349"/>
      <c r="KWK50" s="290"/>
      <c r="KWL50" s="288"/>
      <c r="KWM50" s="343"/>
      <c r="KWN50" s="344"/>
      <c r="KWO50" s="1172"/>
      <c r="KWP50" s="345"/>
      <c r="KWQ50" s="346"/>
      <c r="KWR50" s="347"/>
      <c r="KWS50" s="348"/>
      <c r="KWT50" s="349"/>
      <c r="KWU50" s="290"/>
      <c r="KWV50" s="288"/>
      <c r="KWW50" s="343"/>
      <c r="KWX50" s="344"/>
      <c r="KWY50" s="1172"/>
      <c r="KWZ50" s="345"/>
      <c r="KXA50" s="346"/>
      <c r="KXB50" s="347"/>
      <c r="KXC50" s="348"/>
      <c r="KXD50" s="349"/>
      <c r="KXE50" s="290"/>
      <c r="KXF50" s="288"/>
      <c r="KXG50" s="343"/>
      <c r="KXH50" s="344"/>
      <c r="KXI50" s="1172"/>
      <c r="KXJ50" s="345"/>
      <c r="KXK50" s="346"/>
      <c r="KXL50" s="347"/>
      <c r="KXM50" s="348"/>
      <c r="KXN50" s="349"/>
      <c r="KXO50" s="290"/>
      <c r="KXP50" s="288"/>
      <c r="KXQ50" s="343"/>
      <c r="KXR50" s="344"/>
      <c r="KXS50" s="1172"/>
      <c r="KXT50" s="345"/>
      <c r="KXU50" s="346"/>
      <c r="KXV50" s="347"/>
      <c r="KXW50" s="348"/>
      <c r="KXX50" s="349"/>
      <c r="KXY50" s="290"/>
      <c r="KXZ50" s="288"/>
      <c r="KYA50" s="343"/>
      <c r="KYB50" s="344"/>
      <c r="KYC50" s="1172"/>
      <c r="KYD50" s="345"/>
      <c r="KYE50" s="346"/>
      <c r="KYF50" s="347"/>
      <c r="KYG50" s="348"/>
      <c r="KYH50" s="349"/>
      <c r="KYI50" s="290"/>
      <c r="KYJ50" s="288"/>
      <c r="KYK50" s="343"/>
      <c r="KYL50" s="344"/>
      <c r="KYM50" s="1172"/>
      <c r="KYN50" s="345"/>
      <c r="KYO50" s="346"/>
      <c r="KYP50" s="347"/>
      <c r="KYQ50" s="348"/>
      <c r="KYR50" s="349"/>
      <c r="KYS50" s="290"/>
      <c r="KYT50" s="288"/>
      <c r="KYU50" s="343"/>
      <c r="KYV50" s="344"/>
      <c r="KYW50" s="1172"/>
      <c r="KYX50" s="345"/>
      <c r="KYY50" s="346"/>
      <c r="KYZ50" s="347"/>
      <c r="KZA50" s="348"/>
      <c r="KZB50" s="349"/>
      <c r="KZC50" s="290"/>
      <c r="KZD50" s="288"/>
      <c r="KZE50" s="343"/>
      <c r="KZF50" s="344"/>
      <c r="KZG50" s="1172"/>
      <c r="KZH50" s="345"/>
      <c r="KZI50" s="346"/>
      <c r="KZJ50" s="347"/>
      <c r="KZK50" s="348"/>
      <c r="KZL50" s="349"/>
      <c r="KZM50" s="290"/>
      <c r="KZN50" s="288"/>
      <c r="KZO50" s="343"/>
      <c r="KZP50" s="344"/>
      <c r="KZQ50" s="1172"/>
      <c r="KZR50" s="345"/>
      <c r="KZS50" s="346"/>
      <c r="KZT50" s="347"/>
      <c r="KZU50" s="348"/>
      <c r="KZV50" s="349"/>
      <c r="KZW50" s="290"/>
      <c r="KZX50" s="288"/>
      <c r="KZY50" s="343"/>
      <c r="KZZ50" s="344"/>
      <c r="LAA50" s="1172"/>
      <c r="LAB50" s="345"/>
      <c r="LAC50" s="346"/>
      <c r="LAD50" s="347"/>
      <c r="LAE50" s="348"/>
      <c r="LAF50" s="349"/>
      <c r="LAG50" s="290"/>
      <c r="LAH50" s="288"/>
      <c r="LAI50" s="343"/>
      <c r="LAJ50" s="344"/>
      <c r="LAK50" s="1172"/>
      <c r="LAL50" s="345"/>
      <c r="LAM50" s="346"/>
      <c r="LAN50" s="347"/>
      <c r="LAO50" s="348"/>
      <c r="LAP50" s="349"/>
      <c r="LAQ50" s="290"/>
      <c r="LAR50" s="288"/>
      <c r="LAS50" s="343"/>
      <c r="LAT50" s="344"/>
      <c r="LAU50" s="1172"/>
      <c r="LAV50" s="345"/>
      <c r="LAW50" s="346"/>
      <c r="LAX50" s="347"/>
      <c r="LAY50" s="348"/>
      <c r="LAZ50" s="349"/>
      <c r="LBA50" s="290"/>
      <c r="LBB50" s="288"/>
      <c r="LBC50" s="343"/>
      <c r="LBD50" s="344"/>
      <c r="LBE50" s="1172"/>
      <c r="LBF50" s="345"/>
      <c r="LBG50" s="346"/>
      <c r="LBH50" s="347"/>
      <c r="LBI50" s="348"/>
      <c r="LBJ50" s="349"/>
      <c r="LBK50" s="290"/>
      <c r="LBL50" s="288"/>
      <c r="LBM50" s="343"/>
      <c r="LBN50" s="344"/>
      <c r="LBO50" s="1172"/>
      <c r="LBP50" s="345"/>
      <c r="LBQ50" s="346"/>
      <c r="LBR50" s="347"/>
      <c r="LBS50" s="348"/>
      <c r="LBT50" s="349"/>
      <c r="LBU50" s="290"/>
      <c r="LBV50" s="288"/>
      <c r="LBW50" s="343"/>
      <c r="LBX50" s="344"/>
      <c r="LBY50" s="1172"/>
      <c r="LBZ50" s="345"/>
      <c r="LCA50" s="346"/>
      <c r="LCB50" s="347"/>
      <c r="LCC50" s="348"/>
      <c r="LCD50" s="349"/>
      <c r="LCE50" s="290"/>
      <c r="LCF50" s="288"/>
      <c r="LCG50" s="343"/>
      <c r="LCH50" s="344"/>
      <c r="LCI50" s="1172"/>
      <c r="LCJ50" s="345"/>
      <c r="LCK50" s="346"/>
      <c r="LCL50" s="347"/>
      <c r="LCM50" s="348"/>
      <c r="LCN50" s="349"/>
      <c r="LCO50" s="290"/>
      <c r="LCP50" s="288"/>
      <c r="LCQ50" s="343"/>
      <c r="LCR50" s="344"/>
      <c r="LCS50" s="1172"/>
      <c r="LCT50" s="345"/>
      <c r="LCU50" s="346"/>
      <c r="LCV50" s="347"/>
      <c r="LCW50" s="348"/>
      <c r="LCX50" s="349"/>
      <c r="LCY50" s="290"/>
      <c r="LCZ50" s="288"/>
      <c r="LDA50" s="343"/>
      <c r="LDB50" s="344"/>
      <c r="LDC50" s="1172"/>
      <c r="LDD50" s="345"/>
      <c r="LDE50" s="346"/>
      <c r="LDF50" s="347"/>
      <c r="LDG50" s="348"/>
      <c r="LDH50" s="349"/>
      <c r="LDI50" s="290"/>
      <c r="LDJ50" s="288"/>
      <c r="LDK50" s="343"/>
      <c r="LDL50" s="344"/>
      <c r="LDM50" s="1172"/>
      <c r="LDN50" s="345"/>
      <c r="LDO50" s="346"/>
      <c r="LDP50" s="347"/>
      <c r="LDQ50" s="348"/>
      <c r="LDR50" s="349"/>
      <c r="LDS50" s="290"/>
      <c r="LDT50" s="288"/>
      <c r="LDU50" s="343"/>
      <c r="LDV50" s="344"/>
      <c r="LDW50" s="1172"/>
      <c r="LDX50" s="345"/>
      <c r="LDY50" s="346"/>
      <c r="LDZ50" s="347"/>
      <c r="LEA50" s="348"/>
      <c r="LEB50" s="349"/>
      <c r="LEC50" s="290"/>
      <c r="LED50" s="288"/>
      <c r="LEE50" s="343"/>
      <c r="LEF50" s="344"/>
      <c r="LEG50" s="1172"/>
      <c r="LEH50" s="345"/>
      <c r="LEI50" s="346"/>
      <c r="LEJ50" s="347"/>
      <c r="LEK50" s="348"/>
      <c r="LEL50" s="349"/>
      <c r="LEM50" s="290"/>
      <c r="LEN50" s="288"/>
      <c r="LEO50" s="343"/>
      <c r="LEP50" s="344"/>
      <c r="LEQ50" s="1172"/>
      <c r="LER50" s="345"/>
      <c r="LES50" s="346"/>
      <c r="LET50" s="347"/>
      <c r="LEU50" s="348"/>
      <c r="LEV50" s="349"/>
      <c r="LEW50" s="290"/>
      <c r="LEX50" s="288"/>
      <c r="LEY50" s="343"/>
      <c r="LEZ50" s="344"/>
      <c r="LFA50" s="1172"/>
      <c r="LFB50" s="345"/>
      <c r="LFC50" s="346"/>
      <c r="LFD50" s="347"/>
      <c r="LFE50" s="348"/>
      <c r="LFF50" s="349"/>
      <c r="LFG50" s="290"/>
      <c r="LFH50" s="288"/>
      <c r="LFI50" s="343"/>
      <c r="LFJ50" s="344"/>
      <c r="LFK50" s="1172"/>
      <c r="LFL50" s="345"/>
      <c r="LFM50" s="346"/>
      <c r="LFN50" s="347"/>
      <c r="LFO50" s="348"/>
      <c r="LFP50" s="349"/>
      <c r="LFQ50" s="290"/>
      <c r="LFR50" s="288"/>
      <c r="LFS50" s="343"/>
      <c r="LFT50" s="344"/>
      <c r="LFU50" s="1172"/>
      <c r="LFV50" s="345"/>
      <c r="LFW50" s="346"/>
      <c r="LFX50" s="347"/>
      <c r="LFY50" s="348"/>
      <c r="LFZ50" s="349"/>
      <c r="LGA50" s="290"/>
      <c r="LGB50" s="288"/>
      <c r="LGC50" s="343"/>
      <c r="LGD50" s="344"/>
      <c r="LGE50" s="1172"/>
      <c r="LGF50" s="345"/>
      <c r="LGG50" s="346"/>
      <c r="LGH50" s="347"/>
      <c r="LGI50" s="348"/>
      <c r="LGJ50" s="349"/>
      <c r="LGK50" s="290"/>
      <c r="LGL50" s="288"/>
      <c r="LGM50" s="343"/>
      <c r="LGN50" s="344"/>
      <c r="LGO50" s="1172"/>
      <c r="LGP50" s="345"/>
      <c r="LGQ50" s="346"/>
      <c r="LGR50" s="347"/>
      <c r="LGS50" s="348"/>
      <c r="LGT50" s="349"/>
      <c r="LGU50" s="290"/>
      <c r="LGV50" s="288"/>
      <c r="LGW50" s="343"/>
      <c r="LGX50" s="344"/>
      <c r="LGY50" s="1172"/>
      <c r="LGZ50" s="345"/>
      <c r="LHA50" s="346"/>
      <c r="LHB50" s="347"/>
      <c r="LHC50" s="348"/>
      <c r="LHD50" s="349"/>
      <c r="LHE50" s="290"/>
      <c r="LHF50" s="288"/>
      <c r="LHG50" s="343"/>
      <c r="LHH50" s="344"/>
      <c r="LHI50" s="1172"/>
      <c r="LHJ50" s="345"/>
      <c r="LHK50" s="346"/>
      <c r="LHL50" s="347"/>
      <c r="LHM50" s="348"/>
      <c r="LHN50" s="349"/>
      <c r="LHO50" s="290"/>
      <c r="LHP50" s="288"/>
      <c r="LHQ50" s="343"/>
      <c r="LHR50" s="344"/>
      <c r="LHS50" s="1172"/>
      <c r="LHT50" s="345"/>
      <c r="LHU50" s="346"/>
      <c r="LHV50" s="347"/>
      <c r="LHW50" s="348"/>
      <c r="LHX50" s="349"/>
      <c r="LHY50" s="290"/>
      <c r="LHZ50" s="288"/>
      <c r="LIA50" s="343"/>
      <c r="LIB50" s="344"/>
      <c r="LIC50" s="1172"/>
      <c r="LID50" s="345"/>
      <c r="LIE50" s="346"/>
      <c r="LIF50" s="347"/>
      <c r="LIG50" s="348"/>
      <c r="LIH50" s="349"/>
      <c r="LII50" s="290"/>
      <c r="LIJ50" s="288"/>
      <c r="LIK50" s="343"/>
      <c r="LIL50" s="344"/>
      <c r="LIM50" s="1172"/>
      <c r="LIN50" s="345"/>
      <c r="LIO50" s="346"/>
      <c r="LIP50" s="347"/>
      <c r="LIQ50" s="348"/>
      <c r="LIR50" s="349"/>
      <c r="LIS50" s="290"/>
      <c r="LIT50" s="288"/>
      <c r="LIU50" s="343"/>
      <c r="LIV50" s="344"/>
      <c r="LIW50" s="1172"/>
      <c r="LIX50" s="345"/>
      <c r="LIY50" s="346"/>
      <c r="LIZ50" s="347"/>
      <c r="LJA50" s="348"/>
      <c r="LJB50" s="349"/>
      <c r="LJC50" s="290"/>
      <c r="LJD50" s="288"/>
      <c r="LJE50" s="343"/>
      <c r="LJF50" s="344"/>
      <c r="LJG50" s="1172"/>
      <c r="LJH50" s="345"/>
      <c r="LJI50" s="346"/>
      <c r="LJJ50" s="347"/>
      <c r="LJK50" s="348"/>
      <c r="LJL50" s="349"/>
      <c r="LJM50" s="290"/>
      <c r="LJN50" s="288"/>
      <c r="LJO50" s="343"/>
      <c r="LJP50" s="344"/>
      <c r="LJQ50" s="1172"/>
      <c r="LJR50" s="345"/>
      <c r="LJS50" s="346"/>
      <c r="LJT50" s="347"/>
      <c r="LJU50" s="348"/>
      <c r="LJV50" s="349"/>
      <c r="LJW50" s="290"/>
      <c r="LJX50" s="288"/>
      <c r="LJY50" s="343"/>
      <c r="LJZ50" s="344"/>
      <c r="LKA50" s="1172"/>
      <c r="LKB50" s="345"/>
      <c r="LKC50" s="346"/>
      <c r="LKD50" s="347"/>
      <c r="LKE50" s="348"/>
      <c r="LKF50" s="349"/>
      <c r="LKG50" s="290"/>
      <c r="LKH50" s="288"/>
      <c r="LKI50" s="343"/>
      <c r="LKJ50" s="344"/>
      <c r="LKK50" s="1172"/>
      <c r="LKL50" s="345"/>
      <c r="LKM50" s="346"/>
      <c r="LKN50" s="347"/>
      <c r="LKO50" s="348"/>
      <c r="LKP50" s="349"/>
      <c r="LKQ50" s="290"/>
      <c r="LKR50" s="288"/>
      <c r="LKS50" s="343"/>
      <c r="LKT50" s="344"/>
      <c r="LKU50" s="1172"/>
      <c r="LKV50" s="345"/>
      <c r="LKW50" s="346"/>
      <c r="LKX50" s="347"/>
      <c r="LKY50" s="348"/>
      <c r="LKZ50" s="349"/>
      <c r="LLA50" s="290"/>
      <c r="LLB50" s="288"/>
      <c r="LLC50" s="343"/>
      <c r="LLD50" s="344"/>
      <c r="LLE50" s="1172"/>
      <c r="LLF50" s="345"/>
      <c r="LLG50" s="346"/>
      <c r="LLH50" s="347"/>
      <c r="LLI50" s="348"/>
      <c r="LLJ50" s="349"/>
      <c r="LLK50" s="290"/>
      <c r="LLL50" s="288"/>
      <c r="LLM50" s="343"/>
      <c r="LLN50" s="344"/>
      <c r="LLO50" s="1172"/>
      <c r="LLP50" s="345"/>
      <c r="LLQ50" s="346"/>
      <c r="LLR50" s="347"/>
      <c r="LLS50" s="348"/>
      <c r="LLT50" s="349"/>
      <c r="LLU50" s="290"/>
      <c r="LLV50" s="288"/>
      <c r="LLW50" s="343"/>
      <c r="LLX50" s="344"/>
      <c r="LLY50" s="1172"/>
      <c r="LLZ50" s="345"/>
      <c r="LMA50" s="346"/>
      <c r="LMB50" s="347"/>
      <c r="LMC50" s="348"/>
      <c r="LMD50" s="349"/>
      <c r="LME50" s="290"/>
      <c r="LMF50" s="288"/>
      <c r="LMG50" s="343"/>
      <c r="LMH50" s="344"/>
      <c r="LMI50" s="1172"/>
      <c r="LMJ50" s="345"/>
      <c r="LMK50" s="346"/>
      <c r="LML50" s="347"/>
      <c r="LMM50" s="348"/>
      <c r="LMN50" s="349"/>
      <c r="LMO50" s="290"/>
      <c r="LMP50" s="288"/>
      <c r="LMQ50" s="343"/>
      <c r="LMR50" s="344"/>
      <c r="LMS50" s="1172"/>
      <c r="LMT50" s="345"/>
      <c r="LMU50" s="346"/>
      <c r="LMV50" s="347"/>
      <c r="LMW50" s="348"/>
      <c r="LMX50" s="349"/>
      <c r="LMY50" s="290"/>
      <c r="LMZ50" s="288"/>
      <c r="LNA50" s="343"/>
      <c r="LNB50" s="344"/>
      <c r="LNC50" s="1172"/>
      <c r="LND50" s="345"/>
      <c r="LNE50" s="346"/>
      <c r="LNF50" s="347"/>
      <c r="LNG50" s="348"/>
      <c r="LNH50" s="349"/>
      <c r="LNI50" s="290"/>
      <c r="LNJ50" s="288"/>
      <c r="LNK50" s="343"/>
      <c r="LNL50" s="344"/>
      <c r="LNM50" s="1172"/>
      <c r="LNN50" s="345"/>
      <c r="LNO50" s="346"/>
      <c r="LNP50" s="347"/>
      <c r="LNQ50" s="348"/>
      <c r="LNR50" s="349"/>
      <c r="LNS50" s="290"/>
      <c r="LNT50" s="288"/>
      <c r="LNU50" s="343"/>
      <c r="LNV50" s="344"/>
      <c r="LNW50" s="1172"/>
      <c r="LNX50" s="345"/>
      <c r="LNY50" s="346"/>
      <c r="LNZ50" s="347"/>
      <c r="LOA50" s="348"/>
      <c r="LOB50" s="349"/>
      <c r="LOC50" s="290"/>
      <c r="LOD50" s="288"/>
      <c r="LOE50" s="343"/>
      <c r="LOF50" s="344"/>
      <c r="LOG50" s="1172"/>
      <c r="LOH50" s="345"/>
      <c r="LOI50" s="346"/>
      <c r="LOJ50" s="347"/>
      <c r="LOK50" s="348"/>
      <c r="LOL50" s="349"/>
      <c r="LOM50" s="290"/>
      <c r="LON50" s="288"/>
      <c r="LOO50" s="343"/>
      <c r="LOP50" s="344"/>
      <c r="LOQ50" s="1172"/>
      <c r="LOR50" s="345"/>
      <c r="LOS50" s="346"/>
      <c r="LOT50" s="347"/>
      <c r="LOU50" s="348"/>
      <c r="LOV50" s="349"/>
      <c r="LOW50" s="290"/>
      <c r="LOX50" s="288"/>
      <c r="LOY50" s="343"/>
      <c r="LOZ50" s="344"/>
      <c r="LPA50" s="1172"/>
      <c r="LPB50" s="345"/>
      <c r="LPC50" s="346"/>
      <c r="LPD50" s="347"/>
      <c r="LPE50" s="348"/>
      <c r="LPF50" s="349"/>
      <c r="LPG50" s="290"/>
      <c r="LPH50" s="288"/>
      <c r="LPI50" s="343"/>
      <c r="LPJ50" s="344"/>
      <c r="LPK50" s="1172"/>
      <c r="LPL50" s="345"/>
      <c r="LPM50" s="346"/>
      <c r="LPN50" s="347"/>
      <c r="LPO50" s="348"/>
      <c r="LPP50" s="349"/>
      <c r="LPQ50" s="290"/>
      <c r="LPR50" s="288"/>
      <c r="LPS50" s="343"/>
      <c r="LPT50" s="344"/>
      <c r="LPU50" s="1172"/>
      <c r="LPV50" s="345"/>
      <c r="LPW50" s="346"/>
      <c r="LPX50" s="347"/>
      <c r="LPY50" s="348"/>
      <c r="LPZ50" s="349"/>
      <c r="LQA50" s="290"/>
      <c r="LQB50" s="288"/>
      <c r="LQC50" s="343"/>
      <c r="LQD50" s="344"/>
      <c r="LQE50" s="1172"/>
      <c r="LQF50" s="345"/>
      <c r="LQG50" s="346"/>
      <c r="LQH50" s="347"/>
      <c r="LQI50" s="348"/>
      <c r="LQJ50" s="349"/>
      <c r="LQK50" s="290"/>
      <c r="LQL50" s="288"/>
      <c r="LQM50" s="343"/>
      <c r="LQN50" s="344"/>
      <c r="LQO50" s="1172"/>
      <c r="LQP50" s="345"/>
      <c r="LQQ50" s="346"/>
      <c r="LQR50" s="347"/>
      <c r="LQS50" s="348"/>
      <c r="LQT50" s="349"/>
      <c r="LQU50" s="290"/>
      <c r="LQV50" s="288"/>
      <c r="LQW50" s="343"/>
      <c r="LQX50" s="344"/>
      <c r="LQY50" s="1172"/>
      <c r="LQZ50" s="345"/>
      <c r="LRA50" s="346"/>
      <c r="LRB50" s="347"/>
      <c r="LRC50" s="348"/>
      <c r="LRD50" s="349"/>
      <c r="LRE50" s="290"/>
      <c r="LRF50" s="288"/>
      <c r="LRG50" s="343"/>
      <c r="LRH50" s="344"/>
      <c r="LRI50" s="1172"/>
      <c r="LRJ50" s="345"/>
      <c r="LRK50" s="346"/>
      <c r="LRL50" s="347"/>
      <c r="LRM50" s="348"/>
      <c r="LRN50" s="349"/>
      <c r="LRO50" s="290"/>
      <c r="LRP50" s="288"/>
      <c r="LRQ50" s="343"/>
      <c r="LRR50" s="344"/>
      <c r="LRS50" s="1172"/>
      <c r="LRT50" s="345"/>
      <c r="LRU50" s="346"/>
      <c r="LRV50" s="347"/>
      <c r="LRW50" s="348"/>
      <c r="LRX50" s="349"/>
      <c r="LRY50" s="290"/>
      <c r="LRZ50" s="288"/>
      <c r="LSA50" s="343"/>
      <c r="LSB50" s="344"/>
      <c r="LSC50" s="1172"/>
      <c r="LSD50" s="345"/>
      <c r="LSE50" s="346"/>
      <c r="LSF50" s="347"/>
      <c r="LSG50" s="348"/>
      <c r="LSH50" s="349"/>
      <c r="LSI50" s="290"/>
      <c r="LSJ50" s="288"/>
      <c r="LSK50" s="343"/>
      <c r="LSL50" s="344"/>
      <c r="LSM50" s="1172"/>
      <c r="LSN50" s="345"/>
      <c r="LSO50" s="346"/>
      <c r="LSP50" s="347"/>
      <c r="LSQ50" s="348"/>
      <c r="LSR50" s="349"/>
      <c r="LSS50" s="290"/>
      <c r="LST50" s="288"/>
      <c r="LSU50" s="343"/>
      <c r="LSV50" s="344"/>
      <c r="LSW50" s="1172"/>
      <c r="LSX50" s="345"/>
      <c r="LSY50" s="346"/>
      <c r="LSZ50" s="347"/>
      <c r="LTA50" s="348"/>
      <c r="LTB50" s="349"/>
      <c r="LTC50" s="290"/>
      <c r="LTD50" s="288"/>
      <c r="LTE50" s="343"/>
      <c r="LTF50" s="344"/>
      <c r="LTG50" s="1172"/>
      <c r="LTH50" s="345"/>
      <c r="LTI50" s="346"/>
      <c r="LTJ50" s="347"/>
      <c r="LTK50" s="348"/>
      <c r="LTL50" s="349"/>
      <c r="LTM50" s="290"/>
      <c r="LTN50" s="288"/>
      <c r="LTO50" s="343"/>
      <c r="LTP50" s="344"/>
      <c r="LTQ50" s="1172"/>
      <c r="LTR50" s="345"/>
      <c r="LTS50" s="346"/>
      <c r="LTT50" s="347"/>
      <c r="LTU50" s="348"/>
      <c r="LTV50" s="349"/>
      <c r="LTW50" s="290"/>
      <c r="LTX50" s="288"/>
      <c r="LTY50" s="343"/>
      <c r="LTZ50" s="344"/>
      <c r="LUA50" s="1172"/>
      <c r="LUB50" s="345"/>
      <c r="LUC50" s="346"/>
      <c r="LUD50" s="347"/>
      <c r="LUE50" s="348"/>
      <c r="LUF50" s="349"/>
      <c r="LUG50" s="290"/>
      <c r="LUH50" s="288"/>
      <c r="LUI50" s="343"/>
      <c r="LUJ50" s="344"/>
      <c r="LUK50" s="1172"/>
      <c r="LUL50" s="345"/>
      <c r="LUM50" s="346"/>
      <c r="LUN50" s="347"/>
      <c r="LUO50" s="348"/>
      <c r="LUP50" s="349"/>
      <c r="LUQ50" s="290"/>
      <c r="LUR50" s="288"/>
      <c r="LUS50" s="343"/>
      <c r="LUT50" s="344"/>
      <c r="LUU50" s="1172"/>
      <c r="LUV50" s="345"/>
      <c r="LUW50" s="346"/>
      <c r="LUX50" s="347"/>
      <c r="LUY50" s="348"/>
      <c r="LUZ50" s="349"/>
      <c r="LVA50" s="290"/>
      <c r="LVB50" s="288"/>
      <c r="LVC50" s="343"/>
      <c r="LVD50" s="344"/>
      <c r="LVE50" s="1172"/>
      <c r="LVF50" s="345"/>
      <c r="LVG50" s="346"/>
      <c r="LVH50" s="347"/>
      <c r="LVI50" s="348"/>
      <c r="LVJ50" s="349"/>
      <c r="LVK50" s="290"/>
      <c r="LVL50" s="288"/>
      <c r="LVM50" s="343"/>
      <c r="LVN50" s="344"/>
      <c r="LVO50" s="1172"/>
      <c r="LVP50" s="345"/>
      <c r="LVQ50" s="346"/>
      <c r="LVR50" s="347"/>
      <c r="LVS50" s="348"/>
      <c r="LVT50" s="349"/>
      <c r="LVU50" s="290"/>
      <c r="LVV50" s="288"/>
      <c r="LVW50" s="343"/>
      <c r="LVX50" s="344"/>
      <c r="LVY50" s="1172"/>
      <c r="LVZ50" s="345"/>
      <c r="LWA50" s="346"/>
      <c r="LWB50" s="347"/>
      <c r="LWC50" s="348"/>
      <c r="LWD50" s="349"/>
      <c r="LWE50" s="290"/>
      <c r="LWF50" s="288"/>
      <c r="LWG50" s="343"/>
      <c r="LWH50" s="344"/>
      <c r="LWI50" s="1172"/>
      <c r="LWJ50" s="345"/>
      <c r="LWK50" s="346"/>
      <c r="LWL50" s="347"/>
      <c r="LWM50" s="348"/>
      <c r="LWN50" s="349"/>
      <c r="LWO50" s="290"/>
      <c r="LWP50" s="288"/>
      <c r="LWQ50" s="343"/>
      <c r="LWR50" s="344"/>
      <c r="LWS50" s="1172"/>
      <c r="LWT50" s="345"/>
      <c r="LWU50" s="346"/>
      <c r="LWV50" s="347"/>
      <c r="LWW50" s="348"/>
      <c r="LWX50" s="349"/>
      <c r="LWY50" s="290"/>
      <c r="LWZ50" s="288"/>
      <c r="LXA50" s="343"/>
      <c r="LXB50" s="344"/>
      <c r="LXC50" s="1172"/>
      <c r="LXD50" s="345"/>
      <c r="LXE50" s="346"/>
      <c r="LXF50" s="347"/>
      <c r="LXG50" s="348"/>
      <c r="LXH50" s="349"/>
      <c r="LXI50" s="290"/>
      <c r="LXJ50" s="288"/>
      <c r="LXK50" s="343"/>
      <c r="LXL50" s="344"/>
      <c r="LXM50" s="1172"/>
      <c r="LXN50" s="345"/>
      <c r="LXO50" s="346"/>
      <c r="LXP50" s="347"/>
      <c r="LXQ50" s="348"/>
      <c r="LXR50" s="349"/>
      <c r="LXS50" s="290"/>
      <c r="LXT50" s="288"/>
      <c r="LXU50" s="343"/>
      <c r="LXV50" s="344"/>
      <c r="LXW50" s="1172"/>
      <c r="LXX50" s="345"/>
      <c r="LXY50" s="346"/>
      <c r="LXZ50" s="347"/>
      <c r="LYA50" s="348"/>
      <c r="LYB50" s="349"/>
      <c r="LYC50" s="290"/>
      <c r="LYD50" s="288"/>
      <c r="LYE50" s="343"/>
      <c r="LYF50" s="344"/>
      <c r="LYG50" s="1172"/>
      <c r="LYH50" s="345"/>
      <c r="LYI50" s="346"/>
      <c r="LYJ50" s="347"/>
      <c r="LYK50" s="348"/>
      <c r="LYL50" s="349"/>
      <c r="LYM50" s="290"/>
      <c r="LYN50" s="288"/>
      <c r="LYO50" s="343"/>
      <c r="LYP50" s="344"/>
      <c r="LYQ50" s="1172"/>
      <c r="LYR50" s="345"/>
      <c r="LYS50" s="346"/>
      <c r="LYT50" s="347"/>
      <c r="LYU50" s="348"/>
      <c r="LYV50" s="349"/>
      <c r="LYW50" s="290"/>
      <c r="LYX50" s="288"/>
      <c r="LYY50" s="343"/>
      <c r="LYZ50" s="344"/>
      <c r="LZA50" s="1172"/>
      <c r="LZB50" s="345"/>
      <c r="LZC50" s="346"/>
      <c r="LZD50" s="347"/>
      <c r="LZE50" s="348"/>
      <c r="LZF50" s="349"/>
      <c r="LZG50" s="290"/>
      <c r="LZH50" s="288"/>
      <c r="LZI50" s="343"/>
      <c r="LZJ50" s="344"/>
      <c r="LZK50" s="1172"/>
      <c r="LZL50" s="345"/>
      <c r="LZM50" s="346"/>
      <c r="LZN50" s="347"/>
      <c r="LZO50" s="348"/>
      <c r="LZP50" s="349"/>
      <c r="LZQ50" s="290"/>
      <c r="LZR50" s="288"/>
      <c r="LZS50" s="343"/>
      <c r="LZT50" s="344"/>
      <c r="LZU50" s="1172"/>
      <c r="LZV50" s="345"/>
      <c r="LZW50" s="346"/>
      <c r="LZX50" s="347"/>
      <c r="LZY50" s="348"/>
      <c r="LZZ50" s="349"/>
      <c r="MAA50" s="290"/>
      <c r="MAB50" s="288"/>
      <c r="MAC50" s="343"/>
      <c r="MAD50" s="344"/>
      <c r="MAE50" s="1172"/>
      <c r="MAF50" s="345"/>
      <c r="MAG50" s="346"/>
      <c r="MAH50" s="347"/>
      <c r="MAI50" s="348"/>
      <c r="MAJ50" s="349"/>
      <c r="MAK50" s="290"/>
      <c r="MAL50" s="288"/>
      <c r="MAM50" s="343"/>
      <c r="MAN50" s="344"/>
      <c r="MAO50" s="1172"/>
      <c r="MAP50" s="345"/>
      <c r="MAQ50" s="346"/>
      <c r="MAR50" s="347"/>
      <c r="MAS50" s="348"/>
      <c r="MAT50" s="349"/>
      <c r="MAU50" s="290"/>
      <c r="MAV50" s="288"/>
      <c r="MAW50" s="343"/>
      <c r="MAX50" s="344"/>
      <c r="MAY50" s="1172"/>
      <c r="MAZ50" s="345"/>
      <c r="MBA50" s="346"/>
      <c r="MBB50" s="347"/>
      <c r="MBC50" s="348"/>
      <c r="MBD50" s="349"/>
      <c r="MBE50" s="290"/>
      <c r="MBF50" s="288"/>
      <c r="MBG50" s="343"/>
      <c r="MBH50" s="344"/>
      <c r="MBI50" s="1172"/>
      <c r="MBJ50" s="345"/>
      <c r="MBK50" s="346"/>
      <c r="MBL50" s="347"/>
      <c r="MBM50" s="348"/>
      <c r="MBN50" s="349"/>
      <c r="MBO50" s="290"/>
      <c r="MBP50" s="288"/>
      <c r="MBQ50" s="343"/>
      <c r="MBR50" s="344"/>
      <c r="MBS50" s="1172"/>
      <c r="MBT50" s="345"/>
      <c r="MBU50" s="346"/>
      <c r="MBV50" s="347"/>
      <c r="MBW50" s="348"/>
      <c r="MBX50" s="349"/>
      <c r="MBY50" s="290"/>
      <c r="MBZ50" s="288"/>
      <c r="MCA50" s="343"/>
      <c r="MCB50" s="344"/>
      <c r="MCC50" s="1172"/>
      <c r="MCD50" s="345"/>
      <c r="MCE50" s="346"/>
      <c r="MCF50" s="347"/>
      <c r="MCG50" s="348"/>
      <c r="MCH50" s="349"/>
      <c r="MCI50" s="290"/>
      <c r="MCJ50" s="288"/>
      <c r="MCK50" s="343"/>
      <c r="MCL50" s="344"/>
      <c r="MCM50" s="1172"/>
      <c r="MCN50" s="345"/>
      <c r="MCO50" s="346"/>
      <c r="MCP50" s="347"/>
      <c r="MCQ50" s="348"/>
      <c r="MCR50" s="349"/>
      <c r="MCS50" s="290"/>
      <c r="MCT50" s="288"/>
      <c r="MCU50" s="343"/>
      <c r="MCV50" s="344"/>
      <c r="MCW50" s="1172"/>
      <c r="MCX50" s="345"/>
      <c r="MCY50" s="346"/>
      <c r="MCZ50" s="347"/>
      <c r="MDA50" s="348"/>
      <c r="MDB50" s="349"/>
      <c r="MDC50" s="290"/>
      <c r="MDD50" s="288"/>
      <c r="MDE50" s="343"/>
      <c r="MDF50" s="344"/>
      <c r="MDG50" s="1172"/>
      <c r="MDH50" s="345"/>
      <c r="MDI50" s="346"/>
      <c r="MDJ50" s="347"/>
      <c r="MDK50" s="348"/>
      <c r="MDL50" s="349"/>
      <c r="MDM50" s="290"/>
      <c r="MDN50" s="288"/>
      <c r="MDO50" s="343"/>
      <c r="MDP50" s="344"/>
      <c r="MDQ50" s="1172"/>
      <c r="MDR50" s="345"/>
      <c r="MDS50" s="346"/>
      <c r="MDT50" s="347"/>
      <c r="MDU50" s="348"/>
      <c r="MDV50" s="349"/>
      <c r="MDW50" s="290"/>
      <c r="MDX50" s="288"/>
      <c r="MDY50" s="343"/>
      <c r="MDZ50" s="344"/>
      <c r="MEA50" s="1172"/>
      <c r="MEB50" s="345"/>
      <c r="MEC50" s="346"/>
      <c r="MED50" s="347"/>
      <c r="MEE50" s="348"/>
      <c r="MEF50" s="349"/>
      <c r="MEG50" s="290"/>
      <c r="MEH50" s="288"/>
      <c r="MEI50" s="343"/>
      <c r="MEJ50" s="344"/>
      <c r="MEK50" s="1172"/>
      <c r="MEL50" s="345"/>
      <c r="MEM50" s="346"/>
      <c r="MEN50" s="347"/>
      <c r="MEO50" s="348"/>
      <c r="MEP50" s="349"/>
      <c r="MEQ50" s="290"/>
      <c r="MER50" s="288"/>
      <c r="MES50" s="343"/>
      <c r="MET50" s="344"/>
      <c r="MEU50" s="1172"/>
      <c r="MEV50" s="345"/>
      <c r="MEW50" s="346"/>
      <c r="MEX50" s="347"/>
      <c r="MEY50" s="348"/>
      <c r="MEZ50" s="349"/>
      <c r="MFA50" s="290"/>
      <c r="MFB50" s="288"/>
      <c r="MFC50" s="343"/>
      <c r="MFD50" s="344"/>
      <c r="MFE50" s="1172"/>
      <c r="MFF50" s="345"/>
      <c r="MFG50" s="346"/>
      <c r="MFH50" s="347"/>
      <c r="MFI50" s="348"/>
      <c r="MFJ50" s="349"/>
      <c r="MFK50" s="290"/>
      <c r="MFL50" s="288"/>
      <c r="MFM50" s="343"/>
      <c r="MFN50" s="344"/>
      <c r="MFO50" s="1172"/>
      <c r="MFP50" s="345"/>
      <c r="MFQ50" s="346"/>
      <c r="MFR50" s="347"/>
      <c r="MFS50" s="348"/>
      <c r="MFT50" s="349"/>
      <c r="MFU50" s="290"/>
      <c r="MFV50" s="288"/>
      <c r="MFW50" s="343"/>
      <c r="MFX50" s="344"/>
      <c r="MFY50" s="1172"/>
      <c r="MFZ50" s="345"/>
      <c r="MGA50" s="346"/>
      <c r="MGB50" s="347"/>
      <c r="MGC50" s="348"/>
      <c r="MGD50" s="349"/>
      <c r="MGE50" s="290"/>
      <c r="MGF50" s="288"/>
      <c r="MGG50" s="343"/>
      <c r="MGH50" s="344"/>
      <c r="MGI50" s="1172"/>
      <c r="MGJ50" s="345"/>
      <c r="MGK50" s="346"/>
      <c r="MGL50" s="347"/>
      <c r="MGM50" s="348"/>
      <c r="MGN50" s="349"/>
      <c r="MGO50" s="290"/>
      <c r="MGP50" s="288"/>
      <c r="MGQ50" s="343"/>
      <c r="MGR50" s="344"/>
      <c r="MGS50" s="1172"/>
      <c r="MGT50" s="345"/>
      <c r="MGU50" s="346"/>
      <c r="MGV50" s="347"/>
      <c r="MGW50" s="348"/>
      <c r="MGX50" s="349"/>
      <c r="MGY50" s="290"/>
      <c r="MGZ50" s="288"/>
      <c r="MHA50" s="343"/>
      <c r="MHB50" s="344"/>
      <c r="MHC50" s="1172"/>
      <c r="MHD50" s="345"/>
      <c r="MHE50" s="346"/>
      <c r="MHF50" s="347"/>
      <c r="MHG50" s="348"/>
      <c r="MHH50" s="349"/>
      <c r="MHI50" s="290"/>
      <c r="MHJ50" s="288"/>
      <c r="MHK50" s="343"/>
      <c r="MHL50" s="344"/>
      <c r="MHM50" s="1172"/>
      <c r="MHN50" s="345"/>
      <c r="MHO50" s="346"/>
      <c r="MHP50" s="347"/>
      <c r="MHQ50" s="348"/>
      <c r="MHR50" s="349"/>
      <c r="MHS50" s="290"/>
      <c r="MHT50" s="288"/>
      <c r="MHU50" s="343"/>
      <c r="MHV50" s="344"/>
      <c r="MHW50" s="1172"/>
      <c r="MHX50" s="345"/>
      <c r="MHY50" s="346"/>
      <c r="MHZ50" s="347"/>
      <c r="MIA50" s="348"/>
      <c r="MIB50" s="349"/>
      <c r="MIC50" s="290"/>
      <c r="MID50" s="288"/>
      <c r="MIE50" s="343"/>
      <c r="MIF50" s="344"/>
      <c r="MIG50" s="1172"/>
      <c r="MIH50" s="345"/>
      <c r="MII50" s="346"/>
      <c r="MIJ50" s="347"/>
      <c r="MIK50" s="348"/>
      <c r="MIL50" s="349"/>
      <c r="MIM50" s="290"/>
      <c r="MIN50" s="288"/>
      <c r="MIO50" s="343"/>
      <c r="MIP50" s="344"/>
      <c r="MIQ50" s="1172"/>
      <c r="MIR50" s="345"/>
      <c r="MIS50" s="346"/>
      <c r="MIT50" s="347"/>
      <c r="MIU50" s="348"/>
      <c r="MIV50" s="349"/>
      <c r="MIW50" s="290"/>
      <c r="MIX50" s="288"/>
      <c r="MIY50" s="343"/>
      <c r="MIZ50" s="344"/>
      <c r="MJA50" s="1172"/>
      <c r="MJB50" s="345"/>
      <c r="MJC50" s="346"/>
      <c r="MJD50" s="347"/>
      <c r="MJE50" s="348"/>
      <c r="MJF50" s="349"/>
      <c r="MJG50" s="290"/>
      <c r="MJH50" s="288"/>
      <c r="MJI50" s="343"/>
      <c r="MJJ50" s="344"/>
      <c r="MJK50" s="1172"/>
      <c r="MJL50" s="345"/>
      <c r="MJM50" s="346"/>
      <c r="MJN50" s="347"/>
      <c r="MJO50" s="348"/>
      <c r="MJP50" s="349"/>
      <c r="MJQ50" s="290"/>
      <c r="MJR50" s="288"/>
      <c r="MJS50" s="343"/>
      <c r="MJT50" s="344"/>
      <c r="MJU50" s="1172"/>
      <c r="MJV50" s="345"/>
      <c r="MJW50" s="346"/>
      <c r="MJX50" s="347"/>
      <c r="MJY50" s="348"/>
      <c r="MJZ50" s="349"/>
      <c r="MKA50" s="290"/>
      <c r="MKB50" s="288"/>
      <c r="MKC50" s="343"/>
      <c r="MKD50" s="344"/>
      <c r="MKE50" s="1172"/>
      <c r="MKF50" s="345"/>
      <c r="MKG50" s="346"/>
      <c r="MKH50" s="347"/>
      <c r="MKI50" s="348"/>
      <c r="MKJ50" s="349"/>
      <c r="MKK50" s="290"/>
      <c r="MKL50" s="288"/>
      <c r="MKM50" s="343"/>
      <c r="MKN50" s="344"/>
      <c r="MKO50" s="1172"/>
      <c r="MKP50" s="345"/>
      <c r="MKQ50" s="346"/>
      <c r="MKR50" s="347"/>
      <c r="MKS50" s="348"/>
      <c r="MKT50" s="349"/>
      <c r="MKU50" s="290"/>
      <c r="MKV50" s="288"/>
      <c r="MKW50" s="343"/>
      <c r="MKX50" s="344"/>
      <c r="MKY50" s="1172"/>
      <c r="MKZ50" s="345"/>
      <c r="MLA50" s="346"/>
      <c r="MLB50" s="347"/>
      <c r="MLC50" s="348"/>
      <c r="MLD50" s="349"/>
      <c r="MLE50" s="290"/>
      <c r="MLF50" s="288"/>
      <c r="MLG50" s="343"/>
      <c r="MLH50" s="344"/>
      <c r="MLI50" s="1172"/>
      <c r="MLJ50" s="345"/>
      <c r="MLK50" s="346"/>
      <c r="MLL50" s="347"/>
      <c r="MLM50" s="348"/>
      <c r="MLN50" s="349"/>
      <c r="MLO50" s="290"/>
      <c r="MLP50" s="288"/>
      <c r="MLQ50" s="343"/>
      <c r="MLR50" s="344"/>
      <c r="MLS50" s="1172"/>
      <c r="MLT50" s="345"/>
      <c r="MLU50" s="346"/>
      <c r="MLV50" s="347"/>
      <c r="MLW50" s="348"/>
      <c r="MLX50" s="349"/>
      <c r="MLY50" s="290"/>
      <c r="MLZ50" s="288"/>
      <c r="MMA50" s="343"/>
      <c r="MMB50" s="344"/>
      <c r="MMC50" s="1172"/>
      <c r="MMD50" s="345"/>
      <c r="MME50" s="346"/>
      <c r="MMF50" s="347"/>
      <c r="MMG50" s="348"/>
      <c r="MMH50" s="349"/>
      <c r="MMI50" s="290"/>
      <c r="MMJ50" s="288"/>
      <c r="MMK50" s="343"/>
      <c r="MML50" s="344"/>
      <c r="MMM50" s="1172"/>
      <c r="MMN50" s="345"/>
      <c r="MMO50" s="346"/>
      <c r="MMP50" s="347"/>
      <c r="MMQ50" s="348"/>
      <c r="MMR50" s="349"/>
      <c r="MMS50" s="290"/>
      <c r="MMT50" s="288"/>
      <c r="MMU50" s="343"/>
      <c r="MMV50" s="344"/>
      <c r="MMW50" s="1172"/>
      <c r="MMX50" s="345"/>
      <c r="MMY50" s="346"/>
      <c r="MMZ50" s="347"/>
      <c r="MNA50" s="348"/>
      <c r="MNB50" s="349"/>
      <c r="MNC50" s="290"/>
      <c r="MND50" s="288"/>
      <c r="MNE50" s="343"/>
      <c r="MNF50" s="344"/>
      <c r="MNG50" s="1172"/>
      <c r="MNH50" s="345"/>
      <c r="MNI50" s="346"/>
      <c r="MNJ50" s="347"/>
      <c r="MNK50" s="348"/>
      <c r="MNL50" s="349"/>
      <c r="MNM50" s="290"/>
      <c r="MNN50" s="288"/>
      <c r="MNO50" s="343"/>
      <c r="MNP50" s="344"/>
      <c r="MNQ50" s="1172"/>
      <c r="MNR50" s="345"/>
      <c r="MNS50" s="346"/>
      <c r="MNT50" s="347"/>
      <c r="MNU50" s="348"/>
      <c r="MNV50" s="349"/>
      <c r="MNW50" s="290"/>
      <c r="MNX50" s="288"/>
      <c r="MNY50" s="343"/>
      <c r="MNZ50" s="344"/>
      <c r="MOA50" s="1172"/>
      <c r="MOB50" s="345"/>
      <c r="MOC50" s="346"/>
      <c r="MOD50" s="347"/>
      <c r="MOE50" s="348"/>
      <c r="MOF50" s="349"/>
      <c r="MOG50" s="290"/>
      <c r="MOH50" s="288"/>
      <c r="MOI50" s="343"/>
      <c r="MOJ50" s="344"/>
      <c r="MOK50" s="1172"/>
      <c r="MOL50" s="345"/>
      <c r="MOM50" s="346"/>
      <c r="MON50" s="347"/>
      <c r="MOO50" s="348"/>
      <c r="MOP50" s="349"/>
      <c r="MOQ50" s="290"/>
      <c r="MOR50" s="288"/>
      <c r="MOS50" s="343"/>
      <c r="MOT50" s="344"/>
      <c r="MOU50" s="1172"/>
      <c r="MOV50" s="345"/>
      <c r="MOW50" s="346"/>
      <c r="MOX50" s="347"/>
      <c r="MOY50" s="348"/>
      <c r="MOZ50" s="349"/>
      <c r="MPA50" s="290"/>
      <c r="MPB50" s="288"/>
      <c r="MPC50" s="343"/>
      <c r="MPD50" s="344"/>
      <c r="MPE50" s="1172"/>
      <c r="MPF50" s="345"/>
      <c r="MPG50" s="346"/>
      <c r="MPH50" s="347"/>
      <c r="MPI50" s="348"/>
      <c r="MPJ50" s="349"/>
      <c r="MPK50" s="290"/>
      <c r="MPL50" s="288"/>
      <c r="MPM50" s="343"/>
      <c r="MPN50" s="344"/>
      <c r="MPO50" s="1172"/>
      <c r="MPP50" s="345"/>
      <c r="MPQ50" s="346"/>
      <c r="MPR50" s="347"/>
      <c r="MPS50" s="348"/>
      <c r="MPT50" s="349"/>
      <c r="MPU50" s="290"/>
      <c r="MPV50" s="288"/>
      <c r="MPW50" s="343"/>
      <c r="MPX50" s="344"/>
      <c r="MPY50" s="1172"/>
      <c r="MPZ50" s="345"/>
      <c r="MQA50" s="346"/>
      <c r="MQB50" s="347"/>
      <c r="MQC50" s="348"/>
      <c r="MQD50" s="349"/>
      <c r="MQE50" s="290"/>
      <c r="MQF50" s="288"/>
      <c r="MQG50" s="343"/>
      <c r="MQH50" s="344"/>
      <c r="MQI50" s="1172"/>
      <c r="MQJ50" s="345"/>
      <c r="MQK50" s="346"/>
      <c r="MQL50" s="347"/>
      <c r="MQM50" s="348"/>
      <c r="MQN50" s="349"/>
      <c r="MQO50" s="290"/>
      <c r="MQP50" s="288"/>
      <c r="MQQ50" s="343"/>
      <c r="MQR50" s="344"/>
      <c r="MQS50" s="1172"/>
      <c r="MQT50" s="345"/>
      <c r="MQU50" s="346"/>
      <c r="MQV50" s="347"/>
      <c r="MQW50" s="348"/>
      <c r="MQX50" s="349"/>
      <c r="MQY50" s="290"/>
      <c r="MQZ50" s="288"/>
      <c r="MRA50" s="343"/>
      <c r="MRB50" s="344"/>
      <c r="MRC50" s="1172"/>
      <c r="MRD50" s="345"/>
      <c r="MRE50" s="346"/>
      <c r="MRF50" s="347"/>
      <c r="MRG50" s="348"/>
      <c r="MRH50" s="349"/>
      <c r="MRI50" s="290"/>
      <c r="MRJ50" s="288"/>
      <c r="MRK50" s="343"/>
      <c r="MRL50" s="344"/>
      <c r="MRM50" s="1172"/>
      <c r="MRN50" s="345"/>
      <c r="MRO50" s="346"/>
      <c r="MRP50" s="347"/>
      <c r="MRQ50" s="348"/>
      <c r="MRR50" s="349"/>
      <c r="MRS50" s="290"/>
      <c r="MRT50" s="288"/>
      <c r="MRU50" s="343"/>
      <c r="MRV50" s="344"/>
      <c r="MRW50" s="1172"/>
      <c r="MRX50" s="345"/>
      <c r="MRY50" s="346"/>
      <c r="MRZ50" s="347"/>
      <c r="MSA50" s="348"/>
      <c r="MSB50" s="349"/>
      <c r="MSC50" s="290"/>
      <c r="MSD50" s="288"/>
      <c r="MSE50" s="343"/>
      <c r="MSF50" s="344"/>
      <c r="MSG50" s="1172"/>
      <c r="MSH50" s="345"/>
      <c r="MSI50" s="346"/>
      <c r="MSJ50" s="347"/>
      <c r="MSK50" s="348"/>
      <c r="MSL50" s="349"/>
      <c r="MSM50" s="290"/>
      <c r="MSN50" s="288"/>
      <c r="MSO50" s="343"/>
      <c r="MSP50" s="344"/>
      <c r="MSQ50" s="1172"/>
      <c r="MSR50" s="345"/>
      <c r="MSS50" s="346"/>
      <c r="MST50" s="347"/>
      <c r="MSU50" s="348"/>
      <c r="MSV50" s="349"/>
      <c r="MSW50" s="290"/>
      <c r="MSX50" s="288"/>
      <c r="MSY50" s="343"/>
      <c r="MSZ50" s="344"/>
      <c r="MTA50" s="1172"/>
      <c r="MTB50" s="345"/>
      <c r="MTC50" s="346"/>
      <c r="MTD50" s="347"/>
      <c r="MTE50" s="348"/>
      <c r="MTF50" s="349"/>
      <c r="MTG50" s="290"/>
      <c r="MTH50" s="288"/>
      <c r="MTI50" s="343"/>
      <c r="MTJ50" s="344"/>
      <c r="MTK50" s="1172"/>
      <c r="MTL50" s="345"/>
      <c r="MTM50" s="346"/>
      <c r="MTN50" s="347"/>
      <c r="MTO50" s="348"/>
      <c r="MTP50" s="349"/>
      <c r="MTQ50" s="290"/>
      <c r="MTR50" s="288"/>
      <c r="MTS50" s="343"/>
      <c r="MTT50" s="344"/>
      <c r="MTU50" s="1172"/>
      <c r="MTV50" s="345"/>
      <c r="MTW50" s="346"/>
      <c r="MTX50" s="347"/>
      <c r="MTY50" s="348"/>
      <c r="MTZ50" s="349"/>
      <c r="MUA50" s="290"/>
      <c r="MUB50" s="288"/>
      <c r="MUC50" s="343"/>
      <c r="MUD50" s="344"/>
      <c r="MUE50" s="1172"/>
      <c r="MUF50" s="345"/>
      <c r="MUG50" s="346"/>
      <c r="MUH50" s="347"/>
      <c r="MUI50" s="348"/>
      <c r="MUJ50" s="349"/>
      <c r="MUK50" s="290"/>
      <c r="MUL50" s="288"/>
      <c r="MUM50" s="343"/>
      <c r="MUN50" s="344"/>
      <c r="MUO50" s="1172"/>
      <c r="MUP50" s="345"/>
      <c r="MUQ50" s="346"/>
      <c r="MUR50" s="347"/>
      <c r="MUS50" s="348"/>
      <c r="MUT50" s="349"/>
      <c r="MUU50" s="290"/>
      <c r="MUV50" s="288"/>
      <c r="MUW50" s="343"/>
      <c r="MUX50" s="344"/>
      <c r="MUY50" s="1172"/>
      <c r="MUZ50" s="345"/>
      <c r="MVA50" s="346"/>
      <c r="MVB50" s="347"/>
      <c r="MVC50" s="348"/>
      <c r="MVD50" s="349"/>
      <c r="MVE50" s="290"/>
      <c r="MVF50" s="288"/>
      <c r="MVG50" s="343"/>
      <c r="MVH50" s="344"/>
      <c r="MVI50" s="1172"/>
      <c r="MVJ50" s="345"/>
      <c r="MVK50" s="346"/>
      <c r="MVL50" s="347"/>
      <c r="MVM50" s="348"/>
      <c r="MVN50" s="349"/>
      <c r="MVO50" s="290"/>
      <c r="MVP50" s="288"/>
      <c r="MVQ50" s="343"/>
      <c r="MVR50" s="344"/>
      <c r="MVS50" s="1172"/>
      <c r="MVT50" s="345"/>
      <c r="MVU50" s="346"/>
      <c r="MVV50" s="347"/>
      <c r="MVW50" s="348"/>
      <c r="MVX50" s="349"/>
      <c r="MVY50" s="290"/>
      <c r="MVZ50" s="288"/>
      <c r="MWA50" s="343"/>
      <c r="MWB50" s="344"/>
      <c r="MWC50" s="1172"/>
      <c r="MWD50" s="345"/>
      <c r="MWE50" s="346"/>
      <c r="MWF50" s="347"/>
      <c r="MWG50" s="348"/>
      <c r="MWH50" s="349"/>
      <c r="MWI50" s="290"/>
      <c r="MWJ50" s="288"/>
      <c r="MWK50" s="343"/>
      <c r="MWL50" s="344"/>
      <c r="MWM50" s="1172"/>
      <c r="MWN50" s="345"/>
      <c r="MWO50" s="346"/>
      <c r="MWP50" s="347"/>
      <c r="MWQ50" s="348"/>
      <c r="MWR50" s="349"/>
      <c r="MWS50" s="290"/>
      <c r="MWT50" s="288"/>
      <c r="MWU50" s="343"/>
      <c r="MWV50" s="344"/>
      <c r="MWW50" s="1172"/>
      <c r="MWX50" s="345"/>
      <c r="MWY50" s="346"/>
      <c r="MWZ50" s="347"/>
      <c r="MXA50" s="348"/>
      <c r="MXB50" s="349"/>
      <c r="MXC50" s="290"/>
      <c r="MXD50" s="288"/>
      <c r="MXE50" s="343"/>
      <c r="MXF50" s="344"/>
      <c r="MXG50" s="1172"/>
      <c r="MXH50" s="345"/>
      <c r="MXI50" s="346"/>
      <c r="MXJ50" s="347"/>
      <c r="MXK50" s="348"/>
      <c r="MXL50" s="349"/>
      <c r="MXM50" s="290"/>
      <c r="MXN50" s="288"/>
      <c r="MXO50" s="343"/>
      <c r="MXP50" s="344"/>
      <c r="MXQ50" s="1172"/>
      <c r="MXR50" s="345"/>
      <c r="MXS50" s="346"/>
      <c r="MXT50" s="347"/>
      <c r="MXU50" s="348"/>
      <c r="MXV50" s="349"/>
      <c r="MXW50" s="290"/>
      <c r="MXX50" s="288"/>
      <c r="MXY50" s="343"/>
      <c r="MXZ50" s="344"/>
      <c r="MYA50" s="1172"/>
      <c r="MYB50" s="345"/>
      <c r="MYC50" s="346"/>
      <c r="MYD50" s="347"/>
      <c r="MYE50" s="348"/>
      <c r="MYF50" s="349"/>
      <c r="MYG50" s="290"/>
      <c r="MYH50" s="288"/>
      <c r="MYI50" s="343"/>
      <c r="MYJ50" s="344"/>
      <c r="MYK50" s="1172"/>
      <c r="MYL50" s="345"/>
      <c r="MYM50" s="346"/>
      <c r="MYN50" s="347"/>
      <c r="MYO50" s="348"/>
      <c r="MYP50" s="349"/>
      <c r="MYQ50" s="290"/>
      <c r="MYR50" s="288"/>
      <c r="MYS50" s="343"/>
      <c r="MYT50" s="344"/>
      <c r="MYU50" s="1172"/>
      <c r="MYV50" s="345"/>
      <c r="MYW50" s="346"/>
      <c r="MYX50" s="347"/>
      <c r="MYY50" s="348"/>
      <c r="MYZ50" s="349"/>
      <c r="MZA50" s="290"/>
      <c r="MZB50" s="288"/>
      <c r="MZC50" s="343"/>
      <c r="MZD50" s="344"/>
      <c r="MZE50" s="1172"/>
      <c r="MZF50" s="345"/>
      <c r="MZG50" s="346"/>
      <c r="MZH50" s="347"/>
      <c r="MZI50" s="348"/>
      <c r="MZJ50" s="349"/>
      <c r="MZK50" s="290"/>
      <c r="MZL50" s="288"/>
      <c r="MZM50" s="343"/>
      <c r="MZN50" s="344"/>
      <c r="MZO50" s="1172"/>
      <c r="MZP50" s="345"/>
      <c r="MZQ50" s="346"/>
      <c r="MZR50" s="347"/>
      <c r="MZS50" s="348"/>
      <c r="MZT50" s="349"/>
      <c r="MZU50" s="290"/>
      <c r="MZV50" s="288"/>
      <c r="MZW50" s="343"/>
      <c r="MZX50" s="344"/>
      <c r="MZY50" s="1172"/>
      <c r="MZZ50" s="345"/>
      <c r="NAA50" s="346"/>
      <c r="NAB50" s="347"/>
      <c r="NAC50" s="348"/>
      <c r="NAD50" s="349"/>
      <c r="NAE50" s="290"/>
      <c r="NAF50" s="288"/>
      <c r="NAG50" s="343"/>
      <c r="NAH50" s="344"/>
      <c r="NAI50" s="1172"/>
      <c r="NAJ50" s="345"/>
      <c r="NAK50" s="346"/>
      <c r="NAL50" s="347"/>
      <c r="NAM50" s="348"/>
      <c r="NAN50" s="349"/>
      <c r="NAO50" s="290"/>
      <c r="NAP50" s="288"/>
      <c r="NAQ50" s="343"/>
      <c r="NAR50" s="344"/>
      <c r="NAS50" s="1172"/>
      <c r="NAT50" s="345"/>
      <c r="NAU50" s="346"/>
      <c r="NAV50" s="347"/>
      <c r="NAW50" s="348"/>
      <c r="NAX50" s="349"/>
      <c r="NAY50" s="290"/>
      <c r="NAZ50" s="288"/>
      <c r="NBA50" s="343"/>
      <c r="NBB50" s="344"/>
      <c r="NBC50" s="1172"/>
      <c r="NBD50" s="345"/>
      <c r="NBE50" s="346"/>
      <c r="NBF50" s="347"/>
      <c r="NBG50" s="348"/>
      <c r="NBH50" s="349"/>
      <c r="NBI50" s="290"/>
      <c r="NBJ50" s="288"/>
      <c r="NBK50" s="343"/>
      <c r="NBL50" s="344"/>
      <c r="NBM50" s="1172"/>
      <c r="NBN50" s="345"/>
      <c r="NBO50" s="346"/>
      <c r="NBP50" s="347"/>
      <c r="NBQ50" s="348"/>
      <c r="NBR50" s="349"/>
      <c r="NBS50" s="290"/>
      <c r="NBT50" s="288"/>
      <c r="NBU50" s="343"/>
      <c r="NBV50" s="344"/>
      <c r="NBW50" s="1172"/>
      <c r="NBX50" s="345"/>
      <c r="NBY50" s="346"/>
      <c r="NBZ50" s="347"/>
      <c r="NCA50" s="348"/>
      <c r="NCB50" s="349"/>
      <c r="NCC50" s="290"/>
      <c r="NCD50" s="288"/>
      <c r="NCE50" s="343"/>
      <c r="NCF50" s="344"/>
      <c r="NCG50" s="1172"/>
      <c r="NCH50" s="345"/>
      <c r="NCI50" s="346"/>
      <c r="NCJ50" s="347"/>
      <c r="NCK50" s="348"/>
      <c r="NCL50" s="349"/>
      <c r="NCM50" s="290"/>
      <c r="NCN50" s="288"/>
      <c r="NCO50" s="343"/>
      <c r="NCP50" s="344"/>
      <c r="NCQ50" s="1172"/>
      <c r="NCR50" s="345"/>
      <c r="NCS50" s="346"/>
      <c r="NCT50" s="347"/>
      <c r="NCU50" s="348"/>
      <c r="NCV50" s="349"/>
      <c r="NCW50" s="290"/>
      <c r="NCX50" s="288"/>
      <c r="NCY50" s="343"/>
      <c r="NCZ50" s="344"/>
      <c r="NDA50" s="1172"/>
      <c r="NDB50" s="345"/>
      <c r="NDC50" s="346"/>
      <c r="NDD50" s="347"/>
      <c r="NDE50" s="348"/>
      <c r="NDF50" s="349"/>
      <c r="NDG50" s="290"/>
      <c r="NDH50" s="288"/>
      <c r="NDI50" s="343"/>
      <c r="NDJ50" s="344"/>
      <c r="NDK50" s="1172"/>
      <c r="NDL50" s="345"/>
      <c r="NDM50" s="346"/>
      <c r="NDN50" s="347"/>
      <c r="NDO50" s="348"/>
      <c r="NDP50" s="349"/>
      <c r="NDQ50" s="290"/>
      <c r="NDR50" s="288"/>
      <c r="NDS50" s="343"/>
      <c r="NDT50" s="344"/>
      <c r="NDU50" s="1172"/>
      <c r="NDV50" s="345"/>
      <c r="NDW50" s="346"/>
      <c r="NDX50" s="347"/>
      <c r="NDY50" s="348"/>
      <c r="NDZ50" s="349"/>
      <c r="NEA50" s="290"/>
      <c r="NEB50" s="288"/>
      <c r="NEC50" s="343"/>
      <c r="NED50" s="344"/>
      <c r="NEE50" s="1172"/>
      <c r="NEF50" s="345"/>
      <c r="NEG50" s="346"/>
      <c r="NEH50" s="347"/>
      <c r="NEI50" s="348"/>
      <c r="NEJ50" s="349"/>
      <c r="NEK50" s="290"/>
      <c r="NEL50" s="288"/>
      <c r="NEM50" s="343"/>
      <c r="NEN50" s="344"/>
      <c r="NEO50" s="1172"/>
      <c r="NEP50" s="345"/>
      <c r="NEQ50" s="346"/>
      <c r="NER50" s="347"/>
      <c r="NES50" s="348"/>
      <c r="NET50" s="349"/>
      <c r="NEU50" s="290"/>
      <c r="NEV50" s="288"/>
      <c r="NEW50" s="343"/>
      <c r="NEX50" s="344"/>
      <c r="NEY50" s="1172"/>
      <c r="NEZ50" s="345"/>
      <c r="NFA50" s="346"/>
      <c r="NFB50" s="347"/>
      <c r="NFC50" s="348"/>
      <c r="NFD50" s="349"/>
      <c r="NFE50" s="290"/>
      <c r="NFF50" s="288"/>
      <c r="NFG50" s="343"/>
      <c r="NFH50" s="344"/>
      <c r="NFI50" s="1172"/>
      <c r="NFJ50" s="345"/>
      <c r="NFK50" s="346"/>
      <c r="NFL50" s="347"/>
      <c r="NFM50" s="348"/>
      <c r="NFN50" s="349"/>
      <c r="NFO50" s="290"/>
      <c r="NFP50" s="288"/>
      <c r="NFQ50" s="343"/>
      <c r="NFR50" s="344"/>
      <c r="NFS50" s="1172"/>
      <c r="NFT50" s="345"/>
      <c r="NFU50" s="346"/>
      <c r="NFV50" s="347"/>
      <c r="NFW50" s="348"/>
      <c r="NFX50" s="349"/>
      <c r="NFY50" s="290"/>
      <c r="NFZ50" s="288"/>
      <c r="NGA50" s="343"/>
      <c r="NGB50" s="344"/>
      <c r="NGC50" s="1172"/>
      <c r="NGD50" s="345"/>
      <c r="NGE50" s="346"/>
      <c r="NGF50" s="347"/>
      <c r="NGG50" s="348"/>
      <c r="NGH50" s="349"/>
      <c r="NGI50" s="290"/>
      <c r="NGJ50" s="288"/>
      <c r="NGK50" s="343"/>
      <c r="NGL50" s="344"/>
      <c r="NGM50" s="1172"/>
      <c r="NGN50" s="345"/>
      <c r="NGO50" s="346"/>
      <c r="NGP50" s="347"/>
      <c r="NGQ50" s="348"/>
      <c r="NGR50" s="349"/>
      <c r="NGS50" s="290"/>
      <c r="NGT50" s="288"/>
      <c r="NGU50" s="343"/>
      <c r="NGV50" s="344"/>
      <c r="NGW50" s="1172"/>
      <c r="NGX50" s="345"/>
      <c r="NGY50" s="346"/>
      <c r="NGZ50" s="347"/>
      <c r="NHA50" s="348"/>
      <c r="NHB50" s="349"/>
      <c r="NHC50" s="290"/>
      <c r="NHD50" s="288"/>
      <c r="NHE50" s="343"/>
      <c r="NHF50" s="344"/>
      <c r="NHG50" s="1172"/>
      <c r="NHH50" s="345"/>
      <c r="NHI50" s="346"/>
      <c r="NHJ50" s="347"/>
      <c r="NHK50" s="348"/>
      <c r="NHL50" s="349"/>
      <c r="NHM50" s="290"/>
      <c r="NHN50" s="288"/>
      <c r="NHO50" s="343"/>
      <c r="NHP50" s="344"/>
      <c r="NHQ50" s="1172"/>
      <c r="NHR50" s="345"/>
      <c r="NHS50" s="346"/>
      <c r="NHT50" s="347"/>
      <c r="NHU50" s="348"/>
      <c r="NHV50" s="349"/>
      <c r="NHW50" s="290"/>
      <c r="NHX50" s="288"/>
      <c r="NHY50" s="343"/>
      <c r="NHZ50" s="344"/>
      <c r="NIA50" s="1172"/>
      <c r="NIB50" s="345"/>
      <c r="NIC50" s="346"/>
      <c r="NID50" s="347"/>
      <c r="NIE50" s="348"/>
      <c r="NIF50" s="349"/>
      <c r="NIG50" s="290"/>
      <c r="NIH50" s="288"/>
      <c r="NII50" s="343"/>
      <c r="NIJ50" s="344"/>
      <c r="NIK50" s="1172"/>
      <c r="NIL50" s="345"/>
      <c r="NIM50" s="346"/>
      <c r="NIN50" s="347"/>
      <c r="NIO50" s="348"/>
      <c r="NIP50" s="349"/>
      <c r="NIQ50" s="290"/>
      <c r="NIR50" s="288"/>
      <c r="NIS50" s="343"/>
      <c r="NIT50" s="344"/>
      <c r="NIU50" s="1172"/>
      <c r="NIV50" s="345"/>
      <c r="NIW50" s="346"/>
      <c r="NIX50" s="347"/>
      <c r="NIY50" s="348"/>
      <c r="NIZ50" s="349"/>
      <c r="NJA50" s="290"/>
      <c r="NJB50" s="288"/>
      <c r="NJC50" s="343"/>
      <c r="NJD50" s="344"/>
      <c r="NJE50" s="1172"/>
      <c r="NJF50" s="345"/>
      <c r="NJG50" s="346"/>
      <c r="NJH50" s="347"/>
      <c r="NJI50" s="348"/>
      <c r="NJJ50" s="349"/>
      <c r="NJK50" s="290"/>
      <c r="NJL50" s="288"/>
      <c r="NJM50" s="343"/>
      <c r="NJN50" s="344"/>
      <c r="NJO50" s="1172"/>
      <c r="NJP50" s="345"/>
      <c r="NJQ50" s="346"/>
      <c r="NJR50" s="347"/>
      <c r="NJS50" s="348"/>
      <c r="NJT50" s="349"/>
      <c r="NJU50" s="290"/>
      <c r="NJV50" s="288"/>
      <c r="NJW50" s="343"/>
      <c r="NJX50" s="344"/>
      <c r="NJY50" s="1172"/>
      <c r="NJZ50" s="345"/>
      <c r="NKA50" s="346"/>
      <c r="NKB50" s="347"/>
      <c r="NKC50" s="348"/>
      <c r="NKD50" s="349"/>
      <c r="NKE50" s="290"/>
      <c r="NKF50" s="288"/>
      <c r="NKG50" s="343"/>
      <c r="NKH50" s="344"/>
      <c r="NKI50" s="1172"/>
      <c r="NKJ50" s="345"/>
      <c r="NKK50" s="346"/>
      <c r="NKL50" s="347"/>
      <c r="NKM50" s="348"/>
      <c r="NKN50" s="349"/>
      <c r="NKO50" s="290"/>
      <c r="NKP50" s="288"/>
      <c r="NKQ50" s="343"/>
      <c r="NKR50" s="344"/>
      <c r="NKS50" s="1172"/>
      <c r="NKT50" s="345"/>
      <c r="NKU50" s="346"/>
      <c r="NKV50" s="347"/>
      <c r="NKW50" s="348"/>
      <c r="NKX50" s="349"/>
      <c r="NKY50" s="290"/>
      <c r="NKZ50" s="288"/>
      <c r="NLA50" s="343"/>
      <c r="NLB50" s="344"/>
      <c r="NLC50" s="1172"/>
      <c r="NLD50" s="345"/>
      <c r="NLE50" s="346"/>
      <c r="NLF50" s="347"/>
      <c r="NLG50" s="348"/>
      <c r="NLH50" s="349"/>
      <c r="NLI50" s="290"/>
      <c r="NLJ50" s="288"/>
      <c r="NLK50" s="343"/>
      <c r="NLL50" s="344"/>
      <c r="NLM50" s="1172"/>
      <c r="NLN50" s="345"/>
      <c r="NLO50" s="346"/>
      <c r="NLP50" s="347"/>
      <c r="NLQ50" s="348"/>
      <c r="NLR50" s="349"/>
      <c r="NLS50" s="290"/>
      <c r="NLT50" s="288"/>
      <c r="NLU50" s="343"/>
      <c r="NLV50" s="344"/>
      <c r="NLW50" s="1172"/>
      <c r="NLX50" s="345"/>
      <c r="NLY50" s="346"/>
      <c r="NLZ50" s="347"/>
      <c r="NMA50" s="348"/>
      <c r="NMB50" s="349"/>
      <c r="NMC50" s="290"/>
      <c r="NMD50" s="288"/>
      <c r="NME50" s="343"/>
      <c r="NMF50" s="344"/>
      <c r="NMG50" s="1172"/>
      <c r="NMH50" s="345"/>
      <c r="NMI50" s="346"/>
      <c r="NMJ50" s="347"/>
      <c r="NMK50" s="348"/>
      <c r="NML50" s="349"/>
      <c r="NMM50" s="290"/>
      <c r="NMN50" s="288"/>
      <c r="NMO50" s="343"/>
      <c r="NMP50" s="344"/>
      <c r="NMQ50" s="1172"/>
      <c r="NMR50" s="345"/>
      <c r="NMS50" s="346"/>
      <c r="NMT50" s="347"/>
      <c r="NMU50" s="348"/>
      <c r="NMV50" s="349"/>
      <c r="NMW50" s="290"/>
      <c r="NMX50" s="288"/>
      <c r="NMY50" s="343"/>
      <c r="NMZ50" s="344"/>
      <c r="NNA50" s="1172"/>
      <c r="NNB50" s="345"/>
      <c r="NNC50" s="346"/>
      <c r="NND50" s="347"/>
      <c r="NNE50" s="348"/>
      <c r="NNF50" s="349"/>
      <c r="NNG50" s="290"/>
      <c r="NNH50" s="288"/>
      <c r="NNI50" s="343"/>
      <c r="NNJ50" s="344"/>
      <c r="NNK50" s="1172"/>
      <c r="NNL50" s="345"/>
      <c r="NNM50" s="346"/>
      <c r="NNN50" s="347"/>
      <c r="NNO50" s="348"/>
      <c r="NNP50" s="349"/>
      <c r="NNQ50" s="290"/>
      <c r="NNR50" s="288"/>
      <c r="NNS50" s="343"/>
      <c r="NNT50" s="344"/>
      <c r="NNU50" s="1172"/>
      <c r="NNV50" s="345"/>
      <c r="NNW50" s="346"/>
      <c r="NNX50" s="347"/>
      <c r="NNY50" s="348"/>
      <c r="NNZ50" s="349"/>
      <c r="NOA50" s="290"/>
      <c r="NOB50" s="288"/>
      <c r="NOC50" s="343"/>
      <c r="NOD50" s="344"/>
      <c r="NOE50" s="1172"/>
      <c r="NOF50" s="345"/>
      <c r="NOG50" s="346"/>
      <c r="NOH50" s="347"/>
      <c r="NOI50" s="348"/>
      <c r="NOJ50" s="349"/>
      <c r="NOK50" s="290"/>
      <c r="NOL50" s="288"/>
      <c r="NOM50" s="343"/>
      <c r="NON50" s="344"/>
      <c r="NOO50" s="1172"/>
      <c r="NOP50" s="345"/>
      <c r="NOQ50" s="346"/>
      <c r="NOR50" s="347"/>
      <c r="NOS50" s="348"/>
      <c r="NOT50" s="349"/>
      <c r="NOU50" s="290"/>
      <c r="NOV50" s="288"/>
      <c r="NOW50" s="343"/>
      <c r="NOX50" s="344"/>
      <c r="NOY50" s="1172"/>
      <c r="NOZ50" s="345"/>
      <c r="NPA50" s="346"/>
      <c r="NPB50" s="347"/>
      <c r="NPC50" s="348"/>
      <c r="NPD50" s="349"/>
      <c r="NPE50" s="290"/>
      <c r="NPF50" s="288"/>
      <c r="NPG50" s="343"/>
      <c r="NPH50" s="344"/>
      <c r="NPI50" s="1172"/>
      <c r="NPJ50" s="345"/>
      <c r="NPK50" s="346"/>
      <c r="NPL50" s="347"/>
      <c r="NPM50" s="348"/>
      <c r="NPN50" s="349"/>
      <c r="NPO50" s="290"/>
      <c r="NPP50" s="288"/>
      <c r="NPQ50" s="343"/>
      <c r="NPR50" s="344"/>
      <c r="NPS50" s="1172"/>
      <c r="NPT50" s="345"/>
      <c r="NPU50" s="346"/>
      <c r="NPV50" s="347"/>
      <c r="NPW50" s="348"/>
      <c r="NPX50" s="349"/>
      <c r="NPY50" s="290"/>
      <c r="NPZ50" s="288"/>
      <c r="NQA50" s="343"/>
      <c r="NQB50" s="344"/>
      <c r="NQC50" s="1172"/>
      <c r="NQD50" s="345"/>
      <c r="NQE50" s="346"/>
      <c r="NQF50" s="347"/>
      <c r="NQG50" s="348"/>
      <c r="NQH50" s="349"/>
      <c r="NQI50" s="290"/>
      <c r="NQJ50" s="288"/>
      <c r="NQK50" s="343"/>
      <c r="NQL50" s="344"/>
      <c r="NQM50" s="1172"/>
      <c r="NQN50" s="345"/>
      <c r="NQO50" s="346"/>
      <c r="NQP50" s="347"/>
      <c r="NQQ50" s="348"/>
      <c r="NQR50" s="349"/>
      <c r="NQS50" s="290"/>
      <c r="NQT50" s="288"/>
      <c r="NQU50" s="343"/>
      <c r="NQV50" s="344"/>
      <c r="NQW50" s="1172"/>
      <c r="NQX50" s="345"/>
      <c r="NQY50" s="346"/>
      <c r="NQZ50" s="347"/>
      <c r="NRA50" s="348"/>
      <c r="NRB50" s="349"/>
      <c r="NRC50" s="290"/>
      <c r="NRD50" s="288"/>
      <c r="NRE50" s="343"/>
      <c r="NRF50" s="344"/>
      <c r="NRG50" s="1172"/>
      <c r="NRH50" s="345"/>
      <c r="NRI50" s="346"/>
      <c r="NRJ50" s="347"/>
      <c r="NRK50" s="348"/>
      <c r="NRL50" s="349"/>
      <c r="NRM50" s="290"/>
      <c r="NRN50" s="288"/>
      <c r="NRO50" s="343"/>
      <c r="NRP50" s="344"/>
      <c r="NRQ50" s="1172"/>
      <c r="NRR50" s="345"/>
      <c r="NRS50" s="346"/>
      <c r="NRT50" s="347"/>
      <c r="NRU50" s="348"/>
      <c r="NRV50" s="349"/>
      <c r="NRW50" s="290"/>
      <c r="NRX50" s="288"/>
      <c r="NRY50" s="343"/>
      <c r="NRZ50" s="344"/>
      <c r="NSA50" s="1172"/>
      <c r="NSB50" s="345"/>
      <c r="NSC50" s="346"/>
      <c r="NSD50" s="347"/>
      <c r="NSE50" s="348"/>
      <c r="NSF50" s="349"/>
      <c r="NSG50" s="290"/>
      <c r="NSH50" s="288"/>
      <c r="NSI50" s="343"/>
      <c r="NSJ50" s="344"/>
      <c r="NSK50" s="1172"/>
      <c r="NSL50" s="345"/>
      <c r="NSM50" s="346"/>
      <c r="NSN50" s="347"/>
      <c r="NSO50" s="348"/>
      <c r="NSP50" s="349"/>
      <c r="NSQ50" s="290"/>
      <c r="NSR50" s="288"/>
      <c r="NSS50" s="343"/>
      <c r="NST50" s="344"/>
      <c r="NSU50" s="1172"/>
      <c r="NSV50" s="345"/>
      <c r="NSW50" s="346"/>
      <c r="NSX50" s="347"/>
      <c r="NSY50" s="348"/>
      <c r="NSZ50" s="349"/>
      <c r="NTA50" s="290"/>
      <c r="NTB50" s="288"/>
      <c r="NTC50" s="343"/>
      <c r="NTD50" s="344"/>
      <c r="NTE50" s="1172"/>
      <c r="NTF50" s="345"/>
      <c r="NTG50" s="346"/>
      <c r="NTH50" s="347"/>
      <c r="NTI50" s="348"/>
      <c r="NTJ50" s="349"/>
      <c r="NTK50" s="290"/>
      <c r="NTL50" s="288"/>
      <c r="NTM50" s="343"/>
      <c r="NTN50" s="344"/>
      <c r="NTO50" s="1172"/>
      <c r="NTP50" s="345"/>
      <c r="NTQ50" s="346"/>
      <c r="NTR50" s="347"/>
      <c r="NTS50" s="348"/>
      <c r="NTT50" s="349"/>
      <c r="NTU50" s="290"/>
      <c r="NTV50" s="288"/>
      <c r="NTW50" s="343"/>
      <c r="NTX50" s="344"/>
      <c r="NTY50" s="1172"/>
      <c r="NTZ50" s="345"/>
      <c r="NUA50" s="346"/>
      <c r="NUB50" s="347"/>
      <c r="NUC50" s="348"/>
      <c r="NUD50" s="349"/>
      <c r="NUE50" s="290"/>
      <c r="NUF50" s="288"/>
      <c r="NUG50" s="343"/>
      <c r="NUH50" s="344"/>
      <c r="NUI50" s="1172"/>
      <c r="NUJ50" s="345"/>
      <c r="NUK50" s="346"/>
      <c r="NUL50" s="347"/>
      <c r="NUM50" s="348"/>
      <c r="NUN50" s="349"/>
      <c r="NUO50" s="290"/>
      <c r="NUP50" s="288"/>
      <c r="NUQ50" s="343"/>
      <c r="NUR50" s="344"/>
      <c r="NUS50" s="1172"/>
      <c r="NUT50" s="345"/>
      <c r="NUU50" s="346"/>
      <c r="NUV50" s="347"/>
      <c r="NUW50" s="348"/>
      <c r="NUX50" s="349"/>
      <c r="NUY50" s="290"/>
      <c r="NUZ50" s="288"/>
      <c r="NVA50" s="343"/>
      <c r="NVB50" s="344"/>
      <c r="NVC50" s="1172"/>
      <c r="NVD50" s="345"/>
      <c r="NVE50" s="346"/>
      <c r="NVF50" s="347"/>
      <c r="NVG50" s="348"/>
      <c r="NVH50" s="349"/>
      <c r="NVI50" s="290"/>
      <c r="NVJ50" s="288"/>
      <c r="NVK50" s="343"/>
      <c r="NVL50" s="344"/>
      <c r="NVM50" s="1172"/>
      <c r="NVN50" s="345"/>
      <c r="NVO50" s="346"/>
      <c r="NVP50" s="347"/>
      <c r="NVQ50" s="348"/>
      <c r="NVR50" s="349"/>
      <c r="NVS50" s="290"/>
      <c r="NVT50" s="288"/>
      <c r="NVU50" s="343"/>
      <c r="NVV50" s="344"/>
      <c r="NVW50" s="1172"/>
      <c r="NVX50" s="345"/>
      <c r="NVY50" s="346"/>
      <c r="NVZ50" s="347"/>
      <c r="NWA50" s="348"/>
      <c r="NWB50" s="349"/>
      <c r="NWC50" s="290"/>
      <c r="NWD50" s="288"/>
      <c r="NWE50" s="343"/>
      <c r="NWF50" s="344"/>
      <c r="NWG50" s="1172"/>
      <c r="NWH50" s="345"/>
      <c r="NWI50" s="346"/>
      <c r="NWJ50" s="347"/>
      <c r="NWK50" s="348"/>
      <c r="NWL50" s="349"/>
      <c r="NWM50" s="290"/>
      <c r="NWN50" s="288"/>
      <c r="NWO50" s="343"/>
      <c r="NWP50" s="344"/>
      <c r="NWQ50" s="1172"/>
      <c r="NWR50" s="345"/>
      <c r="NWS50" s="346"/>
      <c r="NWT50" s="347"/>
      <c r="NWU50" s="348"/>
      <c r="NWV50" s="349"/>
      <c r="NWW50" s="290"/>
      <c r="NWX50" s="288"/>
      <c r="NWY50" s="343"/>
      <c r="NWZ50" s="344"/>
      <c r="NXA50" s="1172"/>
      <c r="NXB50" s="345"/>
      <c r="NXC50" s="346"/>
      <c r="NXD50" s="347"/>
      <c r="NXE50" s="348"/>
      <c r="NXF50" s="349"/>
      <c r="NXG50" s="290"/>
      <c r="NXH50" s="288"/>
      <c r="NXI50" s="343"/>
      <c r="NXJ50" s="344"/>
      <c r="NXK50" s="1172"/>
      <c r="NXL50" s="345"/>
      <c r="NXM50" s="346"/>
      <c r="NXN50" s="347"/>
      <c r="NXO50" s="348"/>
      <c r="NXP50" s="349"/>
      <c r="NXQ50" s="290"/>
      <c r="NXR50" s="288"/>
      <c r="NXS50" s="343"/>
      <c r="NXT50" s="344"/>
      <c r="NXU50" s="1172"/>
      <c r="NXV50" s="345"/>
      <c r="NXW50" s="346"/>
      <c r="NXX50" s="347"/>
      <c r="NXY50" s="348"/>
      <c r="NXZ50" s="349"/>
      <c r="NYA50" s="290"/>
      <c r="NYB50" s="288"/>
      <c r="NYC50" s="343"/>
      <c r="NYD50" s="344"/>
      <c r="NYE50" s="1172"/>
      <c r="NYF50" s="345"/>
      <c r="NYG50" s="346"/>
      <c r="NYH50" s="347"/>
      <c r="NYI50" s="348"/>
      <c r="NYJ50" s="349"/>
      <c r="NYK50" s="290"/>
      <c r="NYL50" s="288"/>
      <c r="NYM50" s="343"/>
      <c r="NYN50" s="344"/>
      <c r="NYO50" s="1172"/>
      <c r="NYP50" s="345"/>
      <c r="NYQ50" s="346"/>
      <c r="NYR50" s="347"/>
      <c r="NYS50" s="348"/>
      <c r="NYT50" s="349"/>
      <c r="NYU50" s="290"/>
      <c r="NYV50" s="288"/>
      <c r="NYW50" s="343"/>
      <c r="NYX50" s="344"/>
      <c r="NYY50" s="1172"/>
      <c r="NYZ50" s="345"/>
      <c r="NZA50" s="346"/>
      <c r="NZB50" s="347"/>
      <c r="NZC50" s="348"/>
      <c r="NZD50" s="349"/>
      <c r="NZE50" s="290"/>
      <c r="NZF50" s="288"/>
      <c r="NZG50" s="343"/>
      <c r="NZH50" s="344"/>
      <c r="NZI50" s="1172"/>
      <c r="NZJ50" s="345"/>
      <c r="NZK50" s="346"/>
      <c r="NZL50" s="347"/>
      <c r="NZM50" s="348"/>
      <c r="NZN50" s="349"/>
      <c r="NZO50" s="290"/>
      <c r="NZP50" s="288"/>
      <c r="NZQ50" s="343"/>
      <c r="NZR50" s="344"/>
      <c r="NZS50" s="1172"/>
      <c r="NZT50" s="345"/>
      <c r="NZU50" s="346"/>
      <c r="NZV50" s="347"/>
      <c r="NZW50" s="348"/>
      <c r="NZX50" s="349"/>
      <c r="NZY50" s="290"/>
      <c r="NZZ50" s="288"/>
      <c r="OAA50" s="343"/>
      <c r="OAB50" s="344"/>
      <c r="OAC50" s="1172"/>
      <c r="OAD50" s="345"/>
      <c r="OAE50" s="346"/>
      <c r="OAF50" s="347"/>
      <c r="OAG50" s="348"/>
      <c r="OAH50" s="349"/>
      <c r="OAI50" s="290"/>
      <c r="OAJ50" s="288"/>
      <c r="OAK50" s="343"/>
      <c r="OAL50" s="344"/>
      <c r="OAM50" s="1172"/>
      <c r="OAN50" s="345"/>
      <c r="OAO50" s="346"/>
      <c r="OAP50" s="347"/>
      <c r="OAQ50" s="348"/>
      <c r="OAR50" s="349"/>
      <c r="OAS50" s="290"/>
      <c r="OAT50" s="288"/>
      <c r="OAU50" s="343"/>
      <c r="OAV50" s="344"/>
      <c r="OAW50" s="1172"/>
      <c r="OAX50" s="345"/>
      <c r="OAY50" s="346"/>
      <c r="OAZ50" s="347"/>
      <c r="OBA50" s="348"/>
      <c r="OBB50" s="349"/>
      <c r="OBC50" s="290"/>
      <c r="OBD50" s="288"/>
      <c r="OBE50" s="343"/>
      <c r="OBF50" s="344"/>
      <c r="OBG50" s="1172"/>
      <c r="OBH50" s="345"/>
      <c r="OBI50" s="346"/>
      <c r="OBJ50" s="347"/>
      <c r="OBK50" s="348"/>
      <c r="OBL50" s="349"/>
      <c r="OBM50" s="290"/>
      <c r="OBN50" s="288"/>
      <c r="OBO50" s="343"/>
      <c r="OBP50" s="344"/>
      <c r="OBQ50" s="1172"/>
      <c r="OBR50" s="345"/>
      <c r="OBS50" s="346"/>
      <c r="OBT50" s="347"/>
      <c r="OBU50" s="348"/>
      <c r="OBV50" s="349"/>
      <c r="OBW50" s="290"/>
      <c r="OBX50" s="288"/>
      <c r="OBY50" s="343"/>
      <c r="OBZ50" s="344"/>
      <c r="OCA50" s="1172"/>
      <c r="OCB50" s="345"/>
      <c r="OCC50" s="346"/>
      <c r="OCD50" s="347"/>
      <c r="OCE50" s="348"/>
      <c r="OCF50" s="349"/>
      <c r="OCG50" s="290"/>
      <c r="OCH50" s="288"/>
      <c r="OCI50" s="343"/>
      <c r="OCJ50" s="344"/>
      <c r="OCK50" s="1172"/>
      <c r="OCL50" s="345"/>
      <c r="OCM50" s="346"/>
      <c r="OCN50" s="347"/>
      <c r="OCO50" s="348"/>
      <c r="OCP50" s="349"/>
      <c r="OCQ50" s="290"/>
      <c r="OCR50" s="288"/>
      <c r="OCS50" s="343"/>
      <c r="OCT50" s="344"/>
      <c r="OCU50" s="1172"/>
      <c r="OCV50" s="345"/>
      <c r="OCW50" s="346"/>
      <c r="OCX50" s="347"/>
      <c r="OCY50" s="348"/>
      <c r="OCZ50" s="349"/>
      <c r="ODA50" s="290"/>
      <c r="ODB50" s="288"/>
      <c r="ODC50" s="343"/>
      <c r="ODD50" s="344"/>
      <c r="ODE50" s="1172"/>
      <c r="ODF50" s="345"/>
      <c r="ODG50" s="346"/>
      <c r="ODH50" s="347"/>
      <c r="ODI50" s="348"/>
      <c r="ODJ50" s="349"/>
      <c r="ODK50" s="290"/>
      <c r="ODL50" s="288"/>
      <c r="ODM50" s="343"/>
      <c r="ODN50" s="344"/>
      <c r="ODO50" s="1172"/>
      <c r="ODP50" s="345"/>
      <c r="ODQ50" s="346"/>
      <c r="ODR50" s="347"/>
      <c r="ODS50" s="348"/>
      <c r="ODT50" s="349"/>
      <c r="ODU50" s="290"/>
      <c r="ODV50" s="288"/>
      <c r="ODW50" s="343"/>
      <c r="ODX50" s="344"/>
      <c r="ODY50" s="1172"/>
      <c r="ODZ50" s="345"/>
      <c r="OEA50" s="346"/>
      <c r="OEB50" s="347"/>
      <c r="OEC50" s="348"/>
      <c r="OED50" s="349"/>
      <c r="OEE50" s="290"/>
      <c r="OEF50" s="288"/>
      <c r="OEG50" s="343"/>
      <c r="OEH50" s="344"/>
      <c r="OEI50" s="1172"/>
      <c r="OEJ50" s="345"/>
      <c r="OEK50" s="346"/>
      <c r="OEL50" s="347"/>
      <c r="OEM50" s="348"/>
      <c r="OEN50" s="349"/>
      <c r="OEO50" s="290"/>
      <c r="OEP50" s="288"/>
      <c r="OEQ50" s="343"/>
      <c r="OER50" s="344"/>
      <c r="OES50" s="1172"/>
      <c r="OET50" s="345"/>
      <c r="OEU50" s="346"/>
      <c r="OEV50" s="347"/>
      <c r="OEW50" s="348"/>
      <c r="OEX50" s="349"/>
      <c r="OEY50" s="290"/>
      <c r="OEZ50" s="288"/>
      <c r="OFA50" s="343"/>
      <c r="OFB50" s="344"/>
      <c r="OFC50" s="1172"/>
      <c r="OFD50" s="345"/>
      <c r="OFE50" s="346"/>
      <c r="OFF50" s="347"/>
      <c r="OFG50" s="348"/>
      <c r="OFH50" s="349"/>
      <c r="OFI50" s="290"/>
      <c r="OFJ50" s="288"/>
      <c r="OFK50" s="343"/>
      <c r="OFL50" s="344"/>
      <c r="OFM50" s="1172"/>
      <c r="OFN50" s="345"/>
      <c r="OFO50" s="346"/>
      <c r="OFP50" s="347"/>
      <c r="OFQ50" s="348"/>
      <c r="OFR50" s="349"/>
      <c r="OFS50" s="290"/>
      <c r="OFT50" s="288"/>
      <c r="OFU50" s="343"/>
      <c r="OFV50" s="344"/>
      <c r="OFW50" s="1172"/>
      <c r="OFX50" s="345"/>
      <c r="OFY50" s="346"/>
      <c r="OFZ50" s="347"/>
      <c r="OGA50" s="348"/>
      <c r="OGB50" s="349"/>
      <c r="OGC50" s="290"/>
      <c r="OGD50" s="288"/>
      <c r="OGE50" s="343"/>
      <c r="OGF50" s="344"/>
      <c r="OGG50" s="1172"/>
      <c r="OGH50" s="345"/>
      <c r="OGI50" s="346"/>
      <c r="OGJ50" s="347"/>
      <c r="OGK50" s="348"/>
      <c r="OGL50" s="349"/>
      <c r="OGM50" s="290"/>
      <c r="OGN50" s="288"/>
      <c r="OGO50" s="343"/>
      <c r="OGP50" s="344"/>
      <c r="OGQ50" s="1172"/>
      <c r="OGR50" s="345"/>
      <c r="OGS50" s="346"/>
      <c r="OGT50" s="347"/>
      <c r="OGU50" s="348"/>
      <c r="OGV50" s="349"/>
      <c r="OGW50" s="290"/>
      <c r="OGX50" s="288"/>
      <c r="OGY50" s="343"/>
      <c r="OGZ50" s="344"/>
      <c r="OHA50" s="1172"/>
      <c r="OHB50" s="345"/>
      <c r="OHC50" s="346"/>
      <c r="OHD50" s="347"/>
      <c r="OHE50" s="348"/>
      <c r="OHF50" s="349"/>
      <c r="OHG50" s="290"/>
      <c r="OHH50" s="288"/>
      <c r="OHI50" s="343"/>
      <c r="OHJ50" s="344"/>
      <c r="OHK50" s="1172"/>
      <c r="OHL50" s="345"/>
      <c r="OHM50" s="346"/>
      <c r="OHN50" s="347"/>
      <c r="OHO50" s="348"/>
      <c r="OHP50" s="349"/>
      <c r="OHQ50" s="290"/>
      <c r="OHR50" s="288"/>
      <c r="OHS50" s="343"/>
      <c r="OHT50" s="344"/>
      <c r="OHU50" s="1172"/>
      <c r="OHV50" s="345"/>
      <c r="OHW50" s="346"/>
      <c r="OHX50" s="347"/>
      <c r="OHY50" s="348"/>
      <c r="OHZ50" s="349"/>
      <c r="OIA50" s="290"/>
      <c r="OIB50" s="288"/>
      <c r="OIC50" s="343"/>
      <c r="OID50" s="344"/>
      <c r="OIE50" s="1172"/>
      <c r="OIF50" s="345"/>
      <c r="OIG50" s="346"/>
      <c r="OIH50" s="347"/>
      <c r="OII50" s="348"/>
      <c r="OIJ50" s="349"/>
      <c r="OIK50" s="290"/>
      <c r="OIL50" s="288"/>
      <c r="OIM50" s="343"/>
      <c r="OIN50" s="344"/>
      <c r="OIO50" s="1172"/>
      <c r="OIP50" s="345"/>
      <c r="OIQ50" s="346"/>
      <c r="OIR50" s="347"/>
      <c r="OIS50" s="348"/>
      <c r="OIT50" s="349"/>
      <c r="OIU50" s="290"/>
      <c r="OIV50" s="288"/>
      <c r="OIW50" s="343"/>
      <c r="OIX50" s="344"/>
      <c r="OIY50" s="1172"/>
      <c r="OIZ50" s="345"/>
      <c r="OJA50" s="346"/>
      <c r="OJB50" s="347"/>
      <c r="OJC50" s="348"/>
      <c r="OJD50" s="349"/>
      <c r="OJE50" s="290"/>
      <c r="OJF50" s="288"/>
      <c r="OJG50" s="343"/>
      <c r="OJH50" s="344"/>
      <c r="OJI50" s="1172"/>
      <c r="OJJ50" s="345"/>
      <c r="OJK50" s="346"/>
      <c r="OJL50" s="347"/>
      <c r="OJM50" s="348"/>
      <c r="OJN50" s="349"/>
      <c r="OJO50" s="290"/>
      <c r="OJP50" s="288"/>
      <c r="OJQ50" s="343"/>
      <c r="OJR50" s="344"/>
      <c r="OJS50" s="1172"/>
      <c r="OJT50" s="345"/>
      <c r="OJU50" s="346"/>
      <c r="OJV50" s="347"/>
      <c r="OJW50" s="348"/>
      <c r="OJX50" s="349"/>
      <c r="OJY50" s="290"/>
      <c r="OJZ50" s="288"/>
      <c r="OKA50" s="343"/>
      <c r="OKB50" s="344"/>
      <c r="OKC50" s="1172"/>
      <c r="OKD50" s="345"/>
      <c r="OKE50" s="346"/>
      <c r="OKF50" s="347"/>
      <c r="OKG50" s="348"/>
      <c r="OKH50" s="349"/>
      <c r="OKI50" s="290"/>
      <c r="OKJ50" s="288"/>
      <c r="OKK50" s="343"/>
      <c r="OKL50" s="344"/>
      <c r="OKM50" s="1172"/>
      <c r="OKN50" s="345"/>
      <c r="OKO50" s="346"/>
      <c r="OKP50" s="347"/>
      <c r="OKQ50" s="348"/>
      <c r="OKR50" s="349"/>
      <c r="OKS50" s="290"/>
      <c r="OKT50" s="288"/>
      <c r="OKU50" s="343"/>
      <c r="OKV50" s="344"/>
      <c r="OKW50" s="1172"/>
      <c r="OKX50" s="345"/>
      <c r="OKY50" s="346"/>
      <c r="OKZ50" s="347"/>
      <c r="OLA50" s="348"/>
      <c r="OLB50" s="349"/>
      <c r="OLC50" s="290"/>
      <c r="OLD50" s="288"/>
      <c r="OLE50" s="343"/>
      <c r="OLF50" s="344"/>
      <c r="OLG50" s="1172"/>
      <c r="OLH50" s="345"/>
      <c r="OLI50" s="346"/>
      <c r="OLJ50" s="347"/>
      <c r="OLK50" s="348"/>
      <c r="OLL50" s="349"/>
      <c r="OLM50" s="290"/>
      <c r="OLN50" s="288"/>
      <c r="OLO50" s="343"/>
      <c r="OLP50" s="344"/>
      <c r="OLQ50" s="1172"/>
      <c r="OLR50" s="345"/>
      <c r="OLS50" s="346"/>
      <c r="OLT50" s="347"/>
      <c r="OLU50" s="348"/>
      <c r="OLV50" s="349"/>
      <c r="OLW50" s="290"/>
      <c r="OLX50" s="288"/>
      <c r="OLY50" s="343"/>
      <c r="OLZ50" s="344"/>
      <c r="OMA50" s="1172"/>
      <c r="OMB50" s="345"/>
      <c r="OMC50" s="346"/>
      <c r="OMD50" s="347"/>
      <c r="OME50" s="348"/>
      <c r="OMF50" s="349"/>
      <c r="OMG50" s="290"/>
      <c r="OMH50" s="288"/>
      <c r="OMI50" s="343"/>
      <c r="OMJ50" s="344"/>
      <c r="OMK50" s="1172"/>
      <c r="OML50" s="345"/>
      <c r="OMM50" s="346"/>
      <c r="OMN50" s="347"/>
      <c r="OMO50" s="348"/>
      <c r="OMP50" s="349"/>
      <c r="OMQ50" s="290"/>
      <c r="OMR50" s="288"/>
      <c r="OMS50" s="343"/>
      <c r="OMT50" s="344"/>
      <c r="OMU50" s="1172"/>
      <c r="OMV50" s="345"/>
      <c r="OMW50" s="346"/>
      <c r="OMX50" s="347"/>
      <c r="OMY50" s="348"/>
      <c r="OMZ50" s="349"/>
      <c r="ONA50" s="290"/>
      <c r="ONB50" s="288"/>
      <c r="ONC50" s="343"/>
      <c r="OND50" s="344"/>
      <c r="ONE50" s="1172"/>
      <c r="ONF50" s="345"/>
      <c r="ONG50" s="346"/>
      <c r="ONH50" s="347"/>
      <c r="ONI50" s="348"/>
      <c r="ONJ50" s="349"/>
      <c r="ONK50" s="290"/>
      <c r="ONL50" s="288"/>
      <c r="ONM50" s="343"/>
      <c r="ONN50" s="344"/>
      <c r="ONO50" s="1172"/>
      <c r="ONP50" s="345"/>
      <c r="ONQ50" s="346"/>
      <c r="ONR50" s="347"/>
      <c r="ONS50" s="348"/>
      <c r="ONT50" s="349"/>
      <c r="ONU50" s="290"/>
      <c r="ONV50" s="288"/>
      <c r="ONW50" s="343"/>
      <c r="ONX50" s="344"/>
      <c r="ONY50" s="1172"/>
      <c r="ONZ50" s="345"/>
      <c r="OOA50" s="346"/>
      <c r="OOB50" s="347"/>
      <c r="OOC50" s="348"/>
      <c r="OOD50" s="349"/>
      <c r="OOE50" s="290"/>
      <c r="OOF50" s="288"/>
      <c r="OOG50" s="343"/>
      <c r="OOH50" s="344"/>
      <c r="OOI50" s="1172"/>
      <c r="OOJ50" s="345"/>
      <c r="OOK50" s="346"/>
      <c r="OOL50" s="347"/>
      <c r="OOM50" s="348"/>
      <c r="OON50" s="349"/>
      <c r="OOO50" s="290"/>
      <c r="OOP50" s="288"/>
      <c r="OOQ50" s="343"/>
      <c r="OOR50" s="344"/>
      <c r="OOS50" s="1172"/>
      <c r="OOT50" s="345"/>
      <c r="OOU50" s="346"/>
      <c r="OOV50" s="347"/>
      <c r="OOW50" s="348"/>
      <c r="OOX50" s="349"/>
      <c r="OOY50" s="290"/>
      <c r="OOZ50" s="288"/>
      <c r="OPA50" s="343"/>
      <c r="OPB50" s="344"/>
      <c r="OPC50" s="1172"/>
      <c r="OPD50" s="345"/>
      <c r="OPE50" s="346"/>
      <c r="OPF50" s="347"/>
      <c r="OPG50" s="348"/>
      <c r="OPH50" s="349"/>
      <c r="OPI50" s="290"/>
      <c r="OPJ50" s="288"/>
      <c r="OPK50" s="343"/>
      <c r="OPL50" s="344"/>
      <c r="OPM50" s="1172"/>
      <c r="OPN50" s="345"/>
      <c r="OPO50" s="346"/>
      <c r="OPP50" s="347"/>
      <c r="OPQ50" s="348"/>
      <c r="OPR50" s="349"/>
      <c r="OPS50" s="290"/>
      <c r="OPT50" s="288"/>
      <c r="OPU50" s="343"/>
      <c r="OPV50" s="344"/>
      <c r="OPW50" s="1172"/>
      <c r="OPX50" s="345"/>
      <c r="OPY50" s="346"/>
      <c r="OPZ50" s="347"/>
      <c r="OQA50" s="348"/>
      <c r="OQB50" s="349"/>
      <c r="OQC50" s="290"/>
      <c r="OQD50" s="288"/>
      <c r="OQE50" s="343"/>
      <c r="OQF50" s="344"/>
      <c r="OQG50" s="1172"/>
      <c r="OQH50" s="345"/>
      <c r="OQI50" s="346"/>
      <c r="OQJ50" s="347"/>
      <c r="OQK50" s="348"/>
      <c r="OQL50" s="349"/>
      <c r="OQM50" s="290"/>
      <c r="OQN50" s="288"/>
      <c r="OQO50" s="343"/>
      <c r="OQP50" s="344"/>
      <c r="OQQ50" s="1172"/>
      <c r="OQR50" s="345"/>
      <c r="OQS50" s="346"/>
      <c r="OQT50" s="347"/>
      <c r="OQU50" s="348"/>
      <c r="OQV50" s="349"/>
      <c r="OQW50" s="290"/>
      <c r="OQX50" s="288"/>
      <c r="OQY50" s="343"/>
      <c r="OQZ50" s="344"/>
      <c r="ORA50" s="1172"/>
      <c r="ORB50" s="345"/>
      <c r="ORC50" s="346"/>
      <c r="ORD50" s="347"/>
      <c r="ORE50" s="348"/>
      <c r="ORF50" s="349"/>
      <c r="ORG50" s="290"/>
      <c r="ORH50" s="288"/>
      <c r="ORI50" s="343"/>
      <c r="ORJ50" s="344"/>
      <c r="ORK50" s="1172"/>
      <c r="ORL50" s="345"/>
      <c r="ORM50" s="346"/>
      <c r="ORN50" s="347"/>
      <c r="ORO50" s="348"/>
      <c r="ORP50" s="349"/>
      <c r="ORQ50" s="290"/>
      <c r="ORR50" s="288"/>
      <c r="ORS50" s="343"/>
      <c r="ORT50" s="344"/>
      <c r="ORU50" s="1172"/>
      <c r="ORV50" s="345"/>
      <c r="ORW50" s="346"/>
      <c r="ORX50" s="347"/>
      <c r="ORY50" s="348"/>
      <c r="ORZ50" s="349"/>
      <c r="OSA50" s="290"/>
      <c r="OSB50" s="288"/>
      <c r="OSC50" s="343"/>
      <c r="OSD50" s="344"/>
      <c r="OSE50" s="1172"/>
      <c r="OSF50" s="345"/>
      <c r="OSG50" s="346"/>
      <c r="OSH50" s="347"/>
      <c r="OSI50" s="348"/>
      <c r="OSJ50" s="349"/>
      <c r="OSK50" s="290"/>
      <c r="OSL50" s="288"/>
      <c r="OSM50" s="343"/>
      <c r="OSN50" s="344"/>
      <c r="OSO50" s="1172"/>
      <c r="OSP50" s="345"/>
      <c r="OSQ50" s="346"/>
      <c r="OSR50" s="347"/>
      <c r="OSS50" s="348"/>
      <c r="OST50" s="349"/>
      <c r="OSU50" s="290"/>
      <c r="OSV50" s="288"/>
      <c r="OSW50" s="343"/>
      <c r="OSX50" s="344"/>
      <c r="OSY50" s="1172"/>
      <c r="OSZ50" s="345"/>
      <c r="OTA50" s="346"/>
      <c r="OTB50" s="347"/>
      <c r="OTC50" s="348"/>
      <c r="OTD50" s="349"/>
      <c r="OTE50" s="290"/>
      <c r="OTF50" s="288"/>
      <c r="OTG50" s="343"/>
      <c r="OTH50" s="344"/>
      <c r="OTI50" s="1172"/>
      <c r="OTJ50" s="345"/>
      <c r="OTK50" s="346"/>
      <c r="OTL50" s="347"/>
      <c r="OTM50" s="348"/>
      <c r="OTN50" s="349"/>
      <c r="OTO50" s="290"/>
      <c r="OTP50" s="288"/>
      <c r="OTQ50" s="343"/>
      <c r="OTR50" s="344"/>
      <c r="OTS50" s="1172"/>
      <c r="OTT50" s="345"/>
      <c r="OTU50" s="346"/>
      <c r="OTV50" s="347"/>
      <c r="OTW50" s="348"/>
      <c r="OTX50" s="349"/>
      <c r="OTY50" s="290"/>
      <c r="OTZ50" s="288"/>
      <c r="OUA50" s="343"/>
      <c r="OUB50" s="344"/>
      <c r="OUC50" s="1172"/>
      <c r="OUD50" s="345"/>
      <c r="OUE50" s="346"/>
      <c r="OUF50" s="347"/>
      <c r="OUG50" s="348"/>
      <c r="OUH50" s="349"/>
      <c r="OUI50" s="290"/>
      <c r="OUJ50" s="288"/>
      <c r="OUK50" s="343"/>
      <c r="OUL50" s="344"/>
      <c r="OUM50" s="1172"/>
      <c r="OUN50" s="345"/>
      <c r="OUO50" s="346"/>
      <c r="OUP50" s="347"/>
      <c r="OUQ50" s="348"/>
      <c r="OUR50" s="349"/>
      <c r="OUS50" s="290"/>
      <c r="OUT50" s="288"/>
      <c r="OUU50" s="343"/>
      <c r="OUV50" s="344"/>
      <c r="OUW50" s="1172"/>
      <c r="OUX50" s="345"/>
      <c r="OUY50" s="346"/>
      <c r="OUZ50" s="347"/>
      <c r="OVA50" s="348"/>
      <c r="OVB50" s="349"/>
      <c r="OVC50" s="290"/>
      <c r="OVD50" s="288"/>
      <c r="OVE50" s="343"/>
      <c r="OVF50" s="344"/>
      <c r="OVG50" s="1172"/>
      <c r="OVH50" s="345"/>
      <c r="OVI50" s="346"/>
      <c r="OVJ50" s="347"/>
      <c r="OVK50" s="348"/>
      <c r="OVL50" s="349"/>
      <c r="OVM50" s="290"/>
      <c r="OVN50" s="288"/>
      <c r="OVO50" s="343"/>
      <c r="OVP50" s="344"/>
      <c r="OVQ50" s="1172"/>
      <c r="OVR50" s="345"/>
      <c r="OVS50" s="346"/>
      <c r="OVT50" s="347"/>
      <c r="OVU50" s="348"/>
      <c r="OVV50" s="349"/>
      <c r="OVW50" s="290"/>
      <c r="OVX50" s="288"/>
      <c r="OVY50" s="343"/>
      <c r="OVZ50" s="344"/>
      <c r="OWA50" s="1172"/>
      <c r="OWB50" s="345"/>
      <c r="OWC50" s="346"/>
      <c r="OWD50" s="347"/>
      <c r="OWE50" s="348"/>
      <c r="OWF50" s="349"/>
      <c r="OWG50" s="290"/>
      <c r="OWH50" s="288"/>
      <c r="OWI50" s="343"/>
      <c r="OWJ50" s="344"/>
      <c r="OWK50" s="1172"/>
      <c r="OWL50" s="345"/>
      <c r="OWM50" s="346"/>
      <c r="OWN50" s="347"/>
      <c r="OWO50" s="348"/>
      <c r="OWP50" s="349"/>
      <c r="OWQ50" s="290"/>
      <c r="OWR50" s="288"/>
      <c r="OWS50" s="343"/>
      <c r="OWT50" s="344"/>
      <c r="OWU50" s="1172"/>
      <c r="OWV50" s="345"/>
      <c r="OWW50" s="346"/>
      <c r="OWX50" s="347"/>
      <c r="OWY50" s="348"/>
      <c r="OWZ50" s="349"/>
      <c r="OXA50" s="290"/>
      <c r="OXB50" s="288"/>
      <c r="OXC50" s="343"/>
      <c r="OXD50" s="344"/>
      <c r="OXE50" s="1172"/>
      <c r="OXF50" s="345"/>
      <c r="OXG50" s="346"/>
      <c r="OXH50" s="347"/>
      <c r="OXI50" s="348"/>
      <c r="OXJ50" s="349"/>
      <c r="OXK50" s="290"/>
      <c r="OXL50" s="288"/>
      <c r="OXM50" s="343"/>
      <c r="OXN50" s="344"/>
      <c r="OXO50" s="1172"/>
      <c r="OXP50" s="345"/>
      <c r="OXQ50" s="346"/>
      <c r="OXR50" s="347"/>
      <c r="OXS50" s="348"/>
      <c r="OXT50" s="349"/>
      <c r="OXU50" s="290"/>
      <c r="OXV50" s="288"/>
      <c r="OXW50" s="343"/>
      <c r="OXX50" s="344"/>
      <c r="OXY50" s="1172"/>
      <c r="OXZ50" s="345"/>
      <c r="OYA50" s="346"/>
      <c r="OYB50" s="347"/>
      <c r="OYC50" s="348"/>
      <c r="OYD50" s="349"/>
      <c r="OYE50" s="290"/>
      <c r="OYF50" s="288"/>
      <c r="OYG50" s="343"/>
      <c r="OYH50" s="344"/>
      <c r="OYI50" s="1172"/>
      <c r="OYJ50" s="345"/>
      <c r="OYK50" s="346"/>
      <c r="OYL50" s="347"/>
      <c r="OYM50" s="348"/>
      <c r="OYN50" s="349"/>
      <c r="OYO50" s="290"/>
      <c r="OYP50" s="288"/>
      <c r="OYQ50" s="343"/>
      <c r="OYR50" s="344"/>
      <c r="OYS50" s="1172"/>
      <c r="OYT50" s="345"/>
      <c r="OYU50" s="346"/>
      <c r="OYV50" s="347"/>
      <c r="OYW50" s="348"/>
      <c r="OYX50" s="349"/>
      <c r="OYY50" s="290"/>
      <c r="OYZ50" s="288"/>
      <c r="OZA50" s="343"/>
      <c r="OZB50" s="344"/>
      <c r="OZC50" s="1172"/>
      <c r="OZD50" s="345"/>
      <c r="OZE50" s="346"/>
      <c r="OZF50" s="347"/>
      <c r="OZG50" s="348"/>
      <c r="OZH50" s="349"/>
      <c r="OZI50" s="290"/>
      <c r="OZJ50" s="288"/>
      <c r="OZK50" s="343"/>
      <c r="OZL50" s="344"/>
      <c r="OZM50" s="1172"/>
      <c r="OZN50" s="345"/>
      <c r="OZO50" s="346"/>
      <c r="OZP50" s="347"/>
      <c r="OZQ50" s="348"/>
      <c r="OZR50" s="349"/>
      <c r="OZS50" s="290"/>
      <c r="OZT50" s="288"/>
      <c r="OZU50" s="343"/>
      <c r="OZV50" s="344"/>
      <c r="OZW50" s="1172"/>
      <c r="OZX50" s="345"/>
      <c r="OZY50" s="346"/>
      <c r="OZZ50" s="347"/>
      <c r="PAA50" s="348"/>
      <c r="PAB50" s="349"/>
      <c r="PAC50" s="290"/>
      <c r="PAD50" s="288"/>
      <c r="PAE50" s="343"/>
      <c r="PAF50" s="344"/>
      <c r="PAG50" s="1172"/>
      <c r="PAH50" s="345"/>
      <c r="PAI50" s="346"/>
      <c r="PAJ50" s="347"/>
      <c r="PAK50" s="348"/>
      <c r="PAL50" s="349"/>
      <c r="PAM50" s="290"/>
      <c r="PAN50" s="288"/>
      <c r="PAO50" s="343"/>
      <c r="PAP50" s="344"/>
      <c r="PAQ50" s="1172"/>
      <c r="PAR50" s="345"/>
      <c r="PAS50" s="346"/>
      <c r="PAT50" s="347"/>
      <c r="PAU50" s="348"/>
      <c r="PAV50" s="349"/>
      <c r="PAW50" s="290"/>
      <c r="PAX50" s="288"/>
      <c r="PAY50" s="343"/>
      <c r="PAZ50" s="344"/>
      <c r="PBA50" s="1172"/>
      <c r="PBB50" s="345"/>
      <c r="PBC50" s="346"/>
      <c r="PBD50" s="347"/>
      <c r="PBE50" s="348"/>
      <c r="PBF50" s="349"/>
      <c r="PBG50" s="290"/>
      <c r="PBH50" s="288"/>
      <c r="PBI50" s="343"/>
      <c r="PBJ50" s="344"/>
      <c r="PBK50" s="1172"/>
      <c r="PBL50" s="345"/>
      <c r="PBM50" s="346"/>
      <c r="PBN50" s="347"/>
      <c r="PBO50" s="348"/>
      <c r="PBP50" s="349"/>
      <c r="PBQ50" s="290"/>
      <c r="PBR50" s="288"/>
      <c r="PBS50" s="343"/>
      <c r="PBT50" s="344"/>
      <c r="PBU50" s="1172"/>
      <c r="PBV50" s="345"/>
      <c r="PBW50" s="346"/>
      <c r="PBX50" s="347"/>
      <c r="PBY50" s="348"/>
      <c r="PBZ50" s="349"/>
      <c r="PCA50" s="290"/>
      <c r="PCB50" s="288"/>
      <c r="PCC50" s="343"/>
      <c r="PCD50" s="344"/>
      <c r="PCE50" s="1172"/>
      <c r="PCF50" s="345"/>
      <c r="PCG50" s="346"/>
      <c r="PCH50" s="347"/>
      <c r="PCI50" s="348"/>
      <c r="PCJ50" s="349"/>
      <c r="PCK50" s="290"/>
      <c r="PCL50" s="288"/>
      <c r="PCM50" s="343"/>
      <c r="PCN50" s="344"/>
      <c r="PCO50" s="1172"/>
      <c r="PCP50" s="345"/>
      <c r="PCQ50" s="346"/>
      <c r="PCR50" s="347"/>
      <c r="PCS50" s="348"/>
      <c r="PCT50" s="349"/>
      <c r="PCU50" s="290"/>
      <c r="PCV50" s="288"/>
      <c r="PCW50" s="343"/>
      <c r="PCX50" s="344"/>
      <c r="PCY50" s="1172"/>
      <c r="PCZ50" s="345"/>
      <c r="PDA50" s="346"/>
      <c r="PDB50" s="347"/>
      <c r="PDC50" s="348"/>
      <c r="PDD50" s="349"/>
      <c r="PDE50" s="290"/>
      <c r="PDF50" s="288"/>
      <c r="PDG50" s="343"/>
      <c r="PDH50" s="344"/>
      <c r="PDI50" s="1172"/>
      <c r="PDJ50" s="345"/>
      <c r="PDK50" s="346"/>
      <c r="PDL50" s="347"/>
      <c r="PDM50" s="348"/>
      <c r="PDN50" s="349"/>
      <c r="PDO50" s="290"/>
      <c r="PDP50" s="288"/>
      <c r="PDQ50" s="343"/>
      <c r="PDR50" s="344"/>
      <c r="PDS50" s="1172"/>
      <c r="PDT50" s="345"/>
      <c r="PDU50" s="346"/>
      <c r="PDV50" s="347"/>
      <c r="PDW50" s="348"/>
      <c r="PDX50" s="349"/>
      <c r="PDY50" s="290"/>
      <c r="PDZ50" s="288"/>
      <c r="PEA50" s="343"/>
      <c r="PEB50" s="344"/>
      <c r="PEC50" s="1172"/>
      <c r="PED50" s="345"/>
      <c r="PEE50" s="346"/>
      <c r="PEF50" s="347"/>
      <c r="PEG50" s="348"/>
      <c r="PEH50" s="349"/>
      <c r="PEI50" s="290"/>
      <c r="PEJ50" s="288"/>
      <c r="PEK50" s="343"/>
      <c r="PEL50" s="344"/>
      <c r="PEM50" s="1172"/>
      <c r="PEN50" s="345"/>
      <c r="PEO50" s="346"/>
      <c r="PEP50" s="347"/>
      <c r="PEQ50" s="348"/>
      <c r="PER50" s="349"/>
      <c r="PES50" s="290"/>
      <c r="PET50" s="288"/>
      <c r="PEU50" s="343"/>
      <c r="PEV50" s="344"/>
      <c r="PEW50" s="1172"/>
      <c r="PEX50" s="345"/>
      <c r="PEY50" s="346"/>
      <c r="PEZ50" s="347"/>
      <c r="PFA50" s="348"/>
      <c r="PFB50" s="349"/>
      <c r="PFC50" s="290"/>
      <c r="PFD50" s="288"/>
      <c r="PFE50" s="343"/>
      <c r="PFF50" s="344"/>
      <c r="PFG50" s="1172"/>
      <c r="PFH50" s="345"/>
      <c r="PFI50" s="346"/>
      <c r="PFJ50" s="347"/>
      <c r="PFK50" s="348"/>
      <c r="PFL50" s="349"/>
      <c r="PFM50" s="290"/>
      <c r="PFN50" s="288"/>
      <c r="PFO50" s="343"/>
      <c r="PFP50" s="344"/>
      <c r="PFQ50" s="1172"/>
      <c r="PFR50" s="345"/>
      <c r="PFS50" s="346"/>
      <c r="PFT50" s="347"/>
      <c r="PFU50" s="348"/>
      <c r="PFV50" s="349"/>
      <c r="PFW50" s="290"/>
      <c r="PFX50" s="288"/>
      <c r="PFY50" s="343"/>
      <c r="PFZ50" s="344"/>
      <c r="PGA50" s="1172"/>
      <c r="PGB50" s="345"/>
      <c r="PGC50" s="346"/>
      <c r="PGD50" s="347"/>
      <c r="PGE50" s="348"/>
      <c r="PGF50" s="349"/>
      <c r="PGG50" s="290"/>
      <c r="PGH50" s="288"/>
      <c r="PGI50" s="343"/>
      <c r="PGJ50" s="344"/>
      <c r="PGK50" s="1172"/>
      <c r="PGL50" s="345"/>
      <c r="PGM50" s="346"/>
      <c r="PGN50" s="347"/>
      <c r="PGO50" s="348"/>
      <c r="PGP50" s="349"/>
      <c r="PGQ50" s="290"/>
      <c r="PGR50" s="288"/>
      <c r="PGS50" s="343"/>
      <c r="PGT50" s="344"/>
      <c r="PGU50" s="1172"/>
      <c r="PGV50" s="345"/>
      <c r="PGW50" s="346"/>
      <c r="PGX50" s="347"/>
      <c r="PGY50" s="348"/>
      <c r="PGZ50" s="349"/>
      <c r="PHA50" s="290"/>
      <c r="PHB50" s="288"/>
      <c r="PHC50" s="343"/>
      <c r="PHD50" s="344"/>
      <c r="PHE50" s="1172"/>
      <c r="PHF50" s="345"/>
      <c r="PHG50" s="346"/>
      <c r="PHH50" s="347"/>
      <c r="PHI50" s="348"/>
      <c r="PHJ50" s="349"/>
      <c r="PHK50" s="290"/>
      <c r="PHL50" s="288"/>
      <c r="PHM50" s="343"/>
      <c r="PHN50" s="344"/>
      <c r="PHO50" s="1172"/>
      <c r="PHP50" s="345"/>
      <c r="PHQ50" s="346"/>
      <c r="PHR50" s="347"/>
      <c r="PHS50" s="348"/>
      <c r="PHT50" s="349"/>
      <c r="PHU50" s="290"/>
      <c r="PHV50" s="288"/>
      <c r="PHW50" s="343"/>
      <c r="PHX50" s="344"/>
      <c r="PHY50" s="1172"/>
      <c r="PHZ50" s="345"/>
      <c r="PIA50" s="346"/>
      <c r="PIB50" s="347"/>
      <c r="PIC50" s="348"/>
      <c r="PID50" s="349"/>
      <c r="PIE50" s="290"/>
      <c r="PIF50" s="288"/>
      <c r="PIG50" s="343"/>
      <c r="PIH50" s="344"/>
      <c r="PII50" s="1172"/>
      <c r="PIJ50" s="345"/>
      <c r="PIK50" s="346"/>
      <c r="PIL50" s="347"/>
      <c r="PIM50" s="348"/>
      <c r="PIN50" s="349"/>
      <c r="PIO50" s="290"/>
      <c r="PIP50" s="288"/>
      <c r="PIQ50" s="343"/>
      <c r="PIR50" s="344"/>
      <c r="PIS50" s="1172"/>
      <c r="PIT50" s="345"/>
      <c r="PIU50" s="346"/>
      <c r="PIV50" s="347"/>
      <c r="PIW50" s="348"/>
      <c r="PIX50" s="349"/>
      <c r="PIY50" s="290"/>
      <c r="PIZ50" s="288"/>
      <c r="PJA50" s="343"/>
      <c r="PJB50" s="344"/>
      <c r="PJC50" s="1172"/>
      <c r="PJD50" s="345"/>
      <c r="PJE50" s="346"/>
      <c r="PJF50" s="347"/>
      <c r="PJG50" s="348"/>
      <c r="PJH50" s="349"/>
      <c r="PJI50" s="290"/>
      <c r="PJJ50" s="288"/>
      <c r="PJK50" s="343"/>
      <c r="PJL50" s="344"/>
      <c r="PJM50" s="1172"/>
      <c r="PJN50" s="345"/>
      <c r="PJO50" s="346"/>
      <c r="PJP50" s="347"/>
      <c r="PJQ50" s="348"/>
      <c r="PJR50" s="349"/>
      <c r="PJS50" s="290"/>
      <c r="PJT50" s="288"/>
      <c r="PJU50" s="343"/>
      <c r="PJV50" s="344"/>
      <c r="PJW50" s="1172"/>
      <c r="PJX50" s="345"/>
      <c r="PJY50" s="346"/>
      <c r="PJZ50" s="347"/>
      <c r="PKA50" s="348"/>
      <c r="PKB50" s="349"/>
      <c r="PKC50" s="290"/>
      <c r="PKD50" s="288"/>
      <c r="PKE50" s="343"/>
      <c r="PKF50" s="344"/>
      <c r="PKG50" s="1172"/>
      <c r="PKH50" s="345"/>
      <c r="PKI50" s="346"/>
      <c r="PKJ50" s="347"/>
      <c r="PKK50" s="348"/>
      <c r="PKL50" s="349"/>
      <c r="PKM50" s="290"/>
      <c r="PKN50" s="288"/>
      <c r="PKO50" s="343"/>
      <c r="PKP50" s="344"/>
      <c r="PKQ50" s="1172"/>
      <c r="PKR50" s="345"/>
      <c r="PKS50" s="346"/>
      <c r="PKT50" s="347"/>
      <c r="PKU50" s="348"/>
      <c r="PKV50" s="349"/>
      <c r="PKW50" s="290"/>
      <c r="PKX50" s="288"/>
      <c r="PKY50" s="343"/>
      <c r="PKZ50" s="344"/>
      <c r="PLA50" s="1172"/>
      <c r="PLB50" s="345"/>
      <c r="PLC50" s="346"/>
      <c r="PLD50" s="347"/>
      <c r="PLE50" s="348"/>
      <c r="PLF50" s="349"/>
      <c r="PLG50" s="290"/>
      <c r="PLH50" s="288"/>
      <c r="PLI50" s="343"/>
      <c r="PLJ50" s="344"/>
      <c r="PLK50" s="1172"/>
      <c r="PLL50" s="345"/>
      <c r="PLM50" s="346"/>
      <c r="PLN50" s="347"/>
      <c r="PLO50" s="348"/>
      <c r="PLP50" s="349"/>
      <c r="PLQ50" s="290"/>
      <c r="PLR50" s="288"/>
      <c r="PLS50" s="343"/>
      <c r="PLT50" s="344"/>
      <c r="PLU50" s="1172"/>
      <c r="PLV50" s="345"/>
      <c r="PLW50" s="346"/>
      <c r="PLX50" s="347"/>
      <c r="PLY50" s="348"/>
      <c r="PLZ50" s="349"/>
      <c r="PMA50" s="290"/>
      <c r="PMB50" s="288"/>
      <c r="PMC50" s="343"/>
      <c r="PMD50" s="344"/>
      <c r="PME50" s="1172"/>
      <c r="PMF50" s="345"/>
      <c r="PMG50" s="346"/>
      <c r="PMH50" s="347"/>
      <c r="PMI50" s="348"/>
      <c r="PMJ50" s="349"/>
      <c r="PMK50" s="290"/>
      <c r="PML50" s="288"/>
      <c r="PMM50" s="343"/>
      <c r="PMN50" s="344"/>
      <c r="PMO50" s="1172"/>
      <c r="PMP50" s="345"/>
      <c r="PMQ50" s="346"/>
      <c r="PMR50" s="347"/>
      <c r="PMS50" s="348"/>
      <c r="PMT50" s="349"/>
      <c r="PMU50" s="290"/>
      <c r="PMV50" s="288"/>
      <c r="PMW50" s="343"/>
      <c r="PMX50" s="344"/>
      <c r="PMY50" s="1172"/>
      <c r="PMZ50" s="345"/>
      <c r="PNA50" s="346"/>
      <c r="PNB50" s="347"/>
      <c r="PNC50" s="348"/>
      <c r="PND50" s="349"/>
      <c r="PNE50" s="290"/>
      <c r="PNF50" s="288"/>
      <c r="PNG50" s="343"/>
      <c r="PNH50" s="344"/>
      <c r="PNI50" s="1172"/>
      <c r="PNJ50" s="345"/>
      <c r="PNK50" s="346"/>
      <c r="PNL50" s="347"/>
      <c r="PNM50" s="348"/>
      <c r="PNN50" s="349"/>
      <c r="PNO50" s="290"/>
      <c r="PNP50" s="288"/>
      <c r="PNQ50" s="343"/>
      <c r="PNR50" s="344"/>
      <c r="PNS50" s="1172"/>
      <c r="PNT50" s="345"/>
      <c r="PNU50" s="346"/>
      <c r="PNV50" s="347"/>
      <c r="PNW50" s="348"/>
      <c r="PNX50" s="349"/>
      <c r="PNY50" s="290"/>
      <c r="PNZ50" s="288"/>
      <c r="POA50" s="343"/>
      <c r="POB50" s="344"/>
      <c r="POC50" s="1172"/>
      <c r="POD50" s="345"/>
      <c r="POE50" s="346"/>
      <c r="POF50" s="347"/>
      <c r="POG50" s="348"/>
      <c r="POH50" s="349"/>
      <c r="POI50" s="290"/>
      <c r="POJ50" s="288"/>
      <c r="POK50" s="343"/>
      <c r="POL50" s="344"/>
      <c r="POM50" s="1172"/>
      <c r="PON50" s="345"/>
      <c r="POO50" s="346"/>
      <c r="POP50" s="347"/>
      <c r="POQ50" s="348"/>
      <c r="POR50" s="349"/>
      <c r="POS50" s="290"/>
      <c r="POT50" s="288"/>
      <c r="POU50" s="343"/>
      <c r="POV50" s="344"/>
      <c r="POW50" s="1172"/>
      <c r="POX50" s="345"/>
      <c r="POY50" s="346"/>
      <c r="POZ50" s="347"/>
      <c r="PPA50" s="348"/>
      <c r="PPB50" s="349"/>
      <c r="PPC50" s="290"/>
      <c r="PPD50" s="288"/>
      <c r="PPE50" s="343"/>
      <c r="PPF50" s="344"/>
      <c r="PPG50" s="1172"/>
      <c r="PPH50" s="345"/>
      <c r="PPI50" s="346"/>
      <c r="PPJ50" s="347"/>
      <c r="PPK50" s="348"/>
      <c r="PPL50" s="349"/>
      <c r="PPM50" s="290"/>
      <c r="PPN50" s="288"/>
      <c r="PPO50" s="343"/>
      <c r="PPP50" s="344"/>
      <c r="PPQ50" s="1172"/>
      <c r="PPR50" s="345"/>
      <c r="PPS50" s="346"/>
      <c r="PPT50" s="347"/>
      <c r="PPU50" s="348"/>
      <c r="PPV50" s="349"/>
      <c r="PPW50" s="290"/>
      <c r="PPX50" s="288"/>
      <c r="PPY50" s="343"/>
      <c r="PPZ50" s="344"/>
      <c r="PQA50" s="1172"/>
      <c r="PQB50" s="345"/>
      <c r="PQC50" s="346"/>
      <c r="PQD50" s="347"/>
      <c r="PQE50" s="348"/>
      <c r="PQF50" s="349"/>
      <c r="PQG50" s="290"/>
      <c r="PQH50" s="288"/>
      <c r="PQI50" s="343"/>
      <c r="PQJ50" s="344"/>
      <c r="PQK50" s="1172"/>
      <c r="PQL50" s="345"/>
      <c r="PQM50" s="346"/>
      <c r="PQN50" s="347"/>
      <c r="PQO50" s="348"/>
      <c r="PQP50" s="349"/>
      <c r="PQQ50" s="290"/>
      <c r="PQR50" s="288"/>
      <c r="PQS50" s="343"/>
      <c r="PQT50" s="344"/>
      <c r="PQU50" s="1172"/>
      <c r="PQV50" s="345"/>
      <c r="PQW50" s="346"/>
      <c r="PQX50" s="347"/>
      <c r="PQY50" s="348"/>
      <c r="PQZ50" s="349"/>
      <c r="PRA50" s="290"/>
      <c r="PRB50" s="288"/>
      <c r="PRC50" s="343"/>
      <c r="PRD50" s="344"/>
      <c r="PRE50" s="1172"/>
      <c r="PRF50" s="345"/>
      <c r="PRG50" s="346"/>
      <c r="PRH50" s="347"/>
      <c r="PRI50" s="348"/>
      <c r="PRJ50" s="349"/>
      <c r="PRK50" s="290"/>
      <c r="PRL50" s="288"/>
      <c r="PRM50" s="343"/>
      <c r="PRN50" s="344"/>
      <c r="PRO50" s="1172"/>
      <c r="PRP50" s="345"/>
      <c r="PRQ50" s="346"/>
      <c r="PRR50" s="347"/>
      <c r="PRS50" s="348"/>
      <c r="PRT50" s="349"/>
      <c r="PRU50" s="290"/>
      <c r="PRV50" s="288"/>
      <c r="PRW50" s="343"/>
      <c r="PRX50" s="344"/>
      <c r="PRY50" s="1172"/>
      <c r="PRZ50" s="345"/>
      <c r="PSA50" s="346"/>
      <c r="PSB50" s="347"/>
      <c r="PSC50" s="348"/>
      <c r="PSD50" s="349"/>
      <c r="PSE50" s="290"/>
      <c r="PSF50" s="288"/>
      <c r="PSG50" s="343"/>
      <c r="PSH50" s="344"/>
      <c r="PSI50" s="1172"/>
      <c r="PSJ50" s="345"/>
      <c r="PSK50" s="346"/>
      <c r="PSL50" s="347"/>
      <c r="PSM50" s="348"/>
      <c r="PSN50" s="349"/>
      <c r="PSO50" s="290"/>
      <c r="PSP50" s="288"/>
      <c r="PSQ50" s="343"/>
      <c r="PSR50" s="344"/>
      <c r="PSS50" s="1172"/>
      <c r="PST50" s="345"/>
      <c r="PSU50" s="346"/>
      <c r="PSV50" s="347"/>
      <c r="PSW50" s="348"/>
      <c r="PSX50" s="349"/>
      <c r="PSY50" s="290"/>
      <c r="PSZ50" s="288"/>
      <c r="PTA50" s="343"/>
      <c r="PTB50" s="344"/>
      <c r="PTC50" s="1172"/>
      <c r="PTD50" s="345"/>
      <c r="PTE50" s="346"/>
      <c r="PTF50" s="347"/>
      <c r="PTG50" s="348"/>
      <c r="PTH50" s="349"/>
      <c r="PTI50" s="290"/>
      <c r="PTJ50" s="288"/>
      <c r="PTK50" s="343"/>
      <c r="PTL50" s="344"/>
      <c r="PTM50" s="1172"/>
      <c r="PTN50" s="345"/>
      <c r="PTO50" s="346"/>
      <c r="PTP50" s="347"/>
      <c r="PTQ50" s="348"/>
      <c r="PTR50" s="349"/>
      <c r="PTS50" s="290"/>
      <c r="PTT50" s="288"/>
      <c r="PTU50" s="343"/>
      <c r="PTV50" s="344"/>
      <c r="PTW50" s="1172"/>
      <c r="PTX50" s="345"/>
      <c r="PTY50" s="346"/>
      <c r="PTZ50" s="347"/>
      <c r="PUA50" s="348"/>
      <c r="PUB50" s="349"/>
      <c r="PUC50" s="290"/>
      <c r="PUD50" s="288"/>
      <c r="PUE50" s="343"/>
      <c r="PUF50" s="344"/>
      <c r="PUG50" s="1172"/>
      <c r="PUH50" s="345"/>
      <c r="PUI50" s="346"/>
      <c r="PUJ50" s="347"/>
      <c r="PUK50" s="348"/>
      <c r="PUL50" s="349"/>
      <c r="PUM50" s="290"/>
      <c r="PUN50" s="288"/>
      <c r="PUO50" s="343"/>
      <c r="PUP50" s="344"/>
      <c r="PUQ50" s="1172"/>
      <c r="PUR50" s="345"/>
      <c r="PUS50" s="346"/>
      <c r="PUT50" s="347"/>
      <c r="PUU50" s="348"/>
      <c r="PUV50" s="349"/>
      <c r="PUW50" s="290"/>
      <c r="PUX50" s="288"/>
      <c r="PUY50" s="343"/>
      <c r="PUZ50" s="344"/>
      <c r="PVA50" s="1172"/>
      <c r="PVB50" s="345"/>
      <c r="PVC50" s="346"/>
      <c r="PVD50" s="347"/>
      <c r="PVE50" s="348"/>
      <c r="PVF50" s="349"/>
      <c r="PVG50" s="290"/>
      <c r="PVH50" s="288"/>
      <c r="PVI50" s="343"/>
      <c r="PVJ50" s="344"/>
      <c r="PVK50" s="1172"/>
      <c r="PVL50" s="345"/>
      <c r="PVM50" s="346"/>
      <c r="PVN50" s="347"/>
      <c r="PVO50" s="348"/>
      <c r="PVP50" s="349"/>
      <c r="PVQ50" s="290"/>
      <c r="PVR50" s="288"/>
      <c r="PVS50" s="343"/>
      <c r="PVT50" s="344"/>
      <c r="PVU50" s="1172"/>
      <c r="PVV50" s="345"/>
      <c r="PVW50" s="346"/>
      <c r="PVX50" s="347"/>
      <c r="PVY50" s="348"/>
      <c r="PVZ50" s="349"/>
      <c r="PWA50" s="290"/>
      <c r="PWB50" s="288"/>
      <c r="PWC50" s="343"/>
      <c r="PWD50" s="344"/>
      <c r="PWE50" s="1172"/>
      <c r="PWF50" s="345"/>
      <c r="PWG50" s="346"/>
      <c r="PWH50" s="347"/>
      <c r="PWI50" s="348"/>
      <c r="PWJ50" s="349"/>
      <c r="PWK50" s="290"/>
      <c r="PWL50" s="288"/>
      <c r="PWM50" s="343"/>
      <c r="PWN50" s="344"/>
      <c r="PWO50" s="1172"/>
      <c r="PWP50" s="345"/>
      <c r="PWQ50" s="346"/>
      <c r="PWR50" s="347"/>
      <c r="PWS50" s="348"/>
      <c r="PWT50" s="349"/>
      <c r="PWU50" s="290"/>
      <c r="PWV50" s="288"/>
      <c r="PWW50" s="343"/>
      <c r="PWX50" s="344"/>
      <c r="PWY50" s="1172"/>
      <c r="PWZ50" s="345"/>
      <c r="PXA50" s="346"/>
      <c r="PXB50" s="347"/>
      <c r="PXC50" s="348"/>
      <c r="PXD50" s="349"/>
      <c r="PXE50" s="290"/>
      <c r="PXF50" s="288"/>
      <c r="PXG50" s="343"/>
      <c r="PXH50" s="344"/>
      <c r="PXI50" s="1172"/>
      <c r="PXJ50" s="345"/>
      <c r="PXK50" s="346"/>
      <c r="PXL50" s="347"/>
      <c r="PXM50" s="348"/>
      <c r="PXN50" s="349"/>
      <c r="PXO50" s="290"/>
      <c r="PXP50" s="288"/>
      <c r="PXQ50" s="343"/>
      <c r="PXR50" s="344"/>
      <c r="PXS50" s="1172"/>
      <c r="PXT50" s="345"/>
      <c r="PXU50" s="346"/>
      <c r="PXV50" s="347"/>
      <c r="PXW50" s="348"/>
      <c r="PXX50" s="349"/>
      <c r="PXY50" s="290"/>
      <c r="PXZ50" s="288"/>
      <c r="PYA50" s="343"/>
      <c r="PYB50" s="344"/>
      <c r="PYC50" s="1172"/>
      <c r="PYD50" s="345"/>
      <c r="PYE50" s="346"/>
      <c r="PYF50" s="347"/>
      <c r="PYG50" s="348"/>
      <c r="PYH50" s="349"/>
      <c r="PYI50" s="290"/>
      <c r="PYJ50" s="288"/>
      <c r="PYK50" s="343"/>
      <c r="PYL50" s="344"/>
      <c r="PYM50" s="1172"/>
      <c r="PYN50" s="345"/>
      <c r="PYO50" s="346"/>
      <c r="PYP50" s="347"/>
      <c r="PYQ50" s="348"/>
      <c r="PYR50" s="349"/>
      <c r="PYS50" s="290"/>
      <c r="PYT50" s="288"/>
      <c r="PYU50" s="343"/>
      <c r="PYV50" s="344"/>
      <c r="PYW50" s="1172"/>
      <c r="PYX50" s="345"/>
      <c r="PYY50" s="346"/>
      <c r="PYZ50" s="347"/>
      <c r="PZA50" s="348"/>
      <c r="PZB50" s="349"/>
      <c r="PZC50" s="290"/>
      <c r="PZD50" s="288"/>
      <c r="PZE50" s="343"/>
      <c r="PZF50" s="344"/>
      <c r="PZG50" s="1172"/>
      <c r="PZH50" s="345"/>
      <c r="PZI50" s="346"/>
      <c r="PZJ50" s="347"/>
      <c r="PZK50" s="348"/>
      <c r="PZL50" s="349"/>
      <c r="PZM50" s="290"/>
      <c r="PZN50" s="288"/>
      <c r="PZO50" s="343"/>
      <c r="PZP50" s="344"/>
      <c r="PZQ50" s="1172"/>
      <c r="PZR50" s="345"/>
      <c r="PZS50" s="346"/>
      <c r="PZT50" s="347"/>
      <c r="PZU50" s="348"/>
      <c r="PZV50" s="349"/>
      <c r="PZW50" s="290"/>
      <c r="PZX50" s="288"/>
      <c r="PZY50" s="343"/>
      <c r="PZZ50" s="344"/>
      <c r="QAA50" s="1172"/>
      <c r="QAB50" s="345"/>
      <c r="QAC50" s="346"/>
      <c r="QAD50" s="347"/>
      <c r="QAE50" s="348"/>
      <c r="QAF50" s="349"/>
      <c r="QAG50" s="290"/>
      <c r="QAH50" s="288"/>
      <c r="QAI50" s="343"/>
      <c r="QAJ50" s="344"/>
      <c r="QAK50" s="1172"/>
      <c r="QAL50" s="345"/>
      <c r="QAM50" s="346"/>
      <c r="QAN50" s="347"/>
      <c r="QAO50" s="348"/>
      <c r="QAP50" s="349"/>
      <c r="QAQ50" s="290"/>
      <c r="QAR50" s="288"/>
      <c r="QAS50" s="343"/>
      <c r="QAT50" s="344"/>
      <c r="QAU50" s="1172"/>
      <c r="QAV50" s="345"/>
      <c r="QAW50" s="346"/>
      <c r="QAX50" s="347"/>
      <c r="QAY50" s="348"/>
      <c r="QAZ50" s="349"/>
      <c r="QBA50" s="290"/>
      <c r="QBB50" s="288"/>
      <c r="QBC50" s="343"/>
      <c r="QBD50" s="344"/>
      <c r="QBE50" s="1172"/>
      <c r="QBF50" s="345"/>
      <c r="QBG50" s="346"/>
      <c r="QBH50" s="347"/>
      <c r="QBI50" s="348"/>
      <c r="QBJ50" s="349"/>
      <c r="QBK50" s="290"/>
      <c r="QBL50" s="288"/>
      <c r="QBM50" s="343"/>
      <c r="QBN50" s="344"/>
      <c r="QBO50" s="1172"/>
      <c r="QBP50" s="345"/>
      <c r="QBQ50" s="346"/>
      <c r="QBR50" s="347"/>
      <c r="QBS50" s="348"/>
      <c r="QBT50" s="349"/>
      <c r="QBU50" s="290"/>
      <c r="QBV50" s="288"/>
      <c r="QBW50" s="343"/>
      <c r="QBX50" s="344"/>
      <c r="QBY50" s="1172"/>
      <c r="QBZ50" s="345"/>
      <c r="QCA50" s="346"/>
      <c r="QCB50" s="347"/>
      <c r="QCC50" s="348"/>
      <c r="QCD50" s="349"/>
      <c r="QCE50" s="290"/>
      <c r="QCF50" s="288"/>
      <c r="QCG50" s="343"/>
      <c r="QCH50" s="344"/>
      <c r="QCI50" s="1172"/>
      <c r="QCJ50" s="345"/>
      <c r="QCK50" s="346"/>
      <c r="QCL50" s="347"/>
      <c r="QCM50" s="348"/>
      <c r="QCN50" s="349"/>
      <c r="QCO50" s="290"/>
      <c r="QCP50" s="288"/>
      <c r="QCQ50" s="343"/>
      <c r="QCR50" s="344"/>
      <c r="QCS50" s="1172"/>
      <c r="QCT50" s="345"/>
      <c r="QCU50" s="346"/>
      <c r="QCV50" s="347"/>
      <c r="QCW50" s="348"/>
      <c r="QCX50" s="349"/>
      <c r="QCY50" s="290"/>
      <c r="QCZ50" s="288"/>
      <c r="QDA50" s="343"/>
      <c r="QDB50" s="344"/>
      <c r="QDC50" s="1172"/>
      <c r="QDD50" s="345"/>
      <c r="QDE50" s="346"/>
      <c r="QDF50" s="347"/>
      <c r="QDG50" s="348"/>
      <c r="QDH50" s="349"/>
      <c r="QDI50" s="290"/>
      <c r="QDJ50" s="288"/>
      <c r="QDK50" s="343"/>
      <c r="QDL50" s="344"/>
      <c r="QDM50" s="1172"/>
      <c r="QDN50" s="345"/>
      <c r="QDO50" s="346"/>
      <c r="QDP50" s="347"/>
      <c r="QDQ50" s="348"/>
      <c r="QDR50" s="349"/>
      <c r="QDS50" s="290"/>
      <c r="QDT50" s="288"/>
      <c r="QDU50" s="343"/>
      <c r="QDV50" s="344"/>
      <c r="QDW50" s="1172"/>
      <c r="QDX50" s="345"/>
      <c r="QDY50" s="346"/>
      <c r="QDZ50" s="347"/>
      <c r="QEA50" s="348"/>
      <c r="QEB50" s="349"/>
      <c r="QEC50" s="290"/>
      <c r="QED50" s="288"/>
      <c r="QEE50" s="343"/>
      <c r="QEF50" s="344"/>
      <c r="QEG50" s="1172"/>
      <c r="QEH50" s="345"/>
      <c r="QEI50" s="346"/>
      <c r="QEJ50" s="347"/>
      <c r="QEK50" s="348"/>
      <c r="QEL50" s="349"/>
      <c r="QEM50" s="290"/>
      <c r="QEN50" s="288"/>
      <c r="QEO50" s="343"/>
      <c r="QEP50" s="344"/>
      <c r="QEQ50" s="1172"/>
      <c r="QER50" s="345"/>
      <c r="QES50" s="346"/>
      <c r="QET50" s="347"/>
      <c r="QEU50" s="348"/>
      <c r="QEV50" s="349"/>
      <c r="QEW50" s="290"/>
      <c r="QEX50" s="288"/>
      <c r="QEY50" s="343"/>
      <c r="QEZ50" s="344"/>
      <c r="QFA50" s="1172"/>
      <c r="QFB50" s="345"/>
      <c r="QFC50" s="346"/>
      <c r="QFD50" s="347"/>
      <c r="QFE50" s="348"/>
      <c r="QFF50" s="349"/>
      <c r="QFG50" s="290"/>
      <c r="QFH50" s="288"/>
      <c r="QFI50" s="343"/>
      <c r="QFJ50" s="344"/>
      <c r="QFK50" s="1172"/>
      <c r="QFL50" s="345"/>
      <c r="QFM50" s="346"/>
      <c r="QFN50" s="347"/>
      <c r="QFO50" s="348"/>
      <c r="QFP50" s="349"/>
      <c r="QFQ50" s="290"/>
      <c r="QFR50" s="288"/>
      <c r="QFS50" s="343"/>
      <c r="QFT50" s="344"/>
      <c r="QFU50" s="1172"/>
      <c r="QFV50" s="345"/>
      <c r="QFW50" s="346"/>
      <c r="QFX50" s="347"/>
      <c r="QFY50" s="348"/>
      <c r="QFZ50" s="349"/>
      <c r="QGA50" s="290"/>
      <c r="QGB50" s="288"/>
      <c r="QGC50" s="343"/>
      <c r="QGD50" s="344"/>
      <c r="QGE50" s="1172"/>
      <c r="QGF50" s="345"/>
      <c r="QGG50" s="346"/>
      <c r="QGH50" s="347"/>
      <c r="QGI50" s="348"/>
      <c r="QGJ50" s="349"/>
      <c r="QGK50" s="290"/>
      <c r="QGL50" s="288"/>
      <c r="QGM50" s="343"/>
      <c r="QGN50" s="344"/>
      <c r="QGO50" s="1172"/>
      <c r="QGP50" s="345"/>
      <c r="QGQ50" s="346"/>
      <c r="QGR50" s="347"/>
      <c r="QGS50" s="348"/>
      <c r="QGT50" s="349"/>
      <c r="QGU50" s="290"/>
      <c r="QGV50" s="288"/>
      <c r="QGW50" s="343"/>
      <c r="QGX50" s="344"/>
      <c r="QGY50" s="1172"/>
      <c r="QGZ50" s="345"/>
      <c r="QHA50" s="346"/>
      <c r="QHB50" s="347"/>
      <c r="QHC50" s="348"/>
      <c r="QHD50" s="349"/>
      <c r="QHE50" s="290"/>
      <c r="QHF50" s="288"/>
      <c r="QHG50" s="343"/>
      <c r="QHH50" s="344"/>
      <c r="QHI50" s="1172"/>
      <c r="QHJ50" s="345"/>
      <c r="QHK50" s="346"/>
      <c r="QHL50" s="347"/>
      <c r="QHM50" s="348"/>
      <c r="QHN50" s="349"/>
      <c r="QHO50" s="290"/>
      <c r="QHP50" s="288"/>
      <c r="QHQ50" s="343"/>
      <c r="QHR50" s="344"/>
      <c r="QHS50" s="1172"/>
      <c r="QHT50" s="345"/>
      <c r="QHU50" s="346"/>
      <c r="QHV50" s="347"/>
      <c r="QHW50" s="348"/>
      <c r="QHX50" s="349"/>
      <c r="QHY50" s="290"/>
      <c r="QHZ50" s="288"/>
      <c r="QIA50" s="343"/>
      <c r="QIB50" s="344"/>
      <c r="QIC50" s="1172"/>
      <c r="QID50" s="345"/>
      <c r="QIE50" s="346"/>
      <c r="QIF50" s="347"/>
      <c r="QIG50" s="348"/>
      <c r="QIH50" s="349"/>
      <c r="QII50" s="290"/>
      <c r="QIJ50" s="288"/>
      <c r="QIK50" s="343"/>
      <c r="QIL50" s="344"/>
      <c r="QIM50" s="1172"/>
      <c r="QIN50" s="345"/>
      <c r="QIO50" s="346"/>
      <c r="QIP50" s="347"/>
      <c r="QIQ50" s="348"/>
      <c r="QIR50" s="349"/>
      <c r="QIS50" s="290"/>
      <c r="QIT50" s="288"/>
      <c r="QIU50" s="343"/>
      <c r="QIV50" s="344"/>
      <c r="QIW50" s="1172"/>
      <c r="QIX50" s="345"/>
      <c r="QIY50" s="346"/>
      <c r="QIZ50" s="347"/>
      <c r="QJA50" s="348"/>
      <c r="QJB50" s="349"/>
      <c r="QJC50" s="290"/>
      <c r="QJD50" s="288"/>
      <c r="QJE50" s="343"/>
      <c r="QJF50" s="344"/>
      <c r="QJG50" s="1172"/>
      <c r="QJH50" s="345"/>
      <c r="QJI50" s="346"/>
      <c r="QJJ50" s="347"/>
      <c r="QJK50" s="348"/>
      <c r="QJL50" s="349"/>
      <c r="QJM50" s="290"/>
      <c r="QJN50" s="288"/>
      <c r="QJO50" s="343"/>
      <c r="QJP50" s="344"/>
      <c r="QJQ50" s="1172"/>
      <c r="QJR50" s="345"/>
      <c r="QJS50" s="346"/>
      <c r="QJT50" s="347"/>
      <c r="QJU50" s="348"/>
      <c r="QJV50" s="349"/>
      <c r="QJW50" s="290"/>
      <c r="QJX50" s="288"/>
      <c r="QJY50" s="343"/>
      <c r="QJZ50" s="344"/>
      <c r="QKA50" s="1172"/>
      <c r="QKB50" s="345"/>
      <c r="QKC50" s="346"/>
      <c r="QKD50" s="347"/>
      <c r="QKE50" s="348"/>
      <c r="QKF50" s="349"/>
      <c r="QKG50" s="290"/>
      <c r="QKH50" s="288"/>
      <c r="QKI50" s="343"/>
      <c r="QKJ50" s="344"/>
      <c r="QKK50" s="1172"/>
      <c r="QKL50" s="345"/>
      <c r="QKM50" s="346"/>
      <c r="QKN50" s="347"/>
      <c r="QKO50" s="348"/>
      <c r="QKP50" s="349"/>
      <c r="QKQ50" s="290"/>
      <c r="QKR50" s="288"/>
      <c r="QKS50" s="343"/>
      <c r="QKT50" s="344"/>
      <c r="QKU50" s="1172"/>
      <c r="QKV50" s="345"/>
      <c r="QKW50" s="346"/>
      <c r="QKX50" s="347"/>
      <c r="QKY50" s="348"/>
      <c r="QKZ50" s="349"/>
      <c r="QLA50" s="290"/>
      <c r="QLB50" s="288"/>
      <c r="QLC50" s="343"/>
      <c r="QLD50" s="344"/>
      <c r="QLE50" s="1172"/>
      <c r="QLF50" s="345"/>
      <c r="QLG50" s="346"/>
      <c r="QLH50" s="347"/>
      <c r="QLI50" s="348"/>
      <c r="QLJ50" s="349"/>
      <c r="QLK50" s="290"/>
      <c r="QLL50" s="288"/>
      <c r="QLM50" s="343"/>
      <c r="QLN50" s="344"/>
      <c r="QLO50" s="1172"/>
      <c r="QLP50" s="345"/>
      <c r="QLQ50" s="346"/>
      <c r="QLR50" s="347"/>
      <c r="QLS50" s="348"/>
      <c r="QLT50" s="349"/>
      <c r="QLU50" s="290"/>
      <c r="QLV50" s="288"/>
      <c r="QLW50" s="343"/>
      <c r="QLX50" s="344"/>
      <c r="QLY50" s="1172"/>
      <c r="QLZ50" s="345"/>
      <c r="QMA50" s="346"/>
      <c r="QMB50" s="347"/>
      <c r="QMC50" s="348"/>
      <c r="QMD50" s="349"/>
      <c r="QME50" s="290"/>
      <c r="QMF50" s="288"/>
      <c r="QMG50" s="343"/>
      <c r="QMH50" s="344"/>
      <c r="QMI50" s="1172"/>
      <c r="QMJ50" s="345"/>
      <c r="QMK50" s="346"/>
      <c r="QML50" s="347"/>
      <c r="QMM50" s="348"/>
      <c r="QMN50" s="349"/>
      <c r="QMO50" s="290"/>
      <c r="QMP50" s="288"/>
      <c r="QMQ50" s="343"/>
      <c r="QMR50" s="344"/>
      <c r="QMS50" s="1172"/>
      <c r="QMT50" s="345"/>
      <c r="QMU50" s="346"/>
      <c r="QMV50" s="347"/>
      <c r="QMW50" s="348"/>
      <c r="QMX50" s="349"/>
      <c r="QMY50" s="290"/>
      <c r="QMZ50" s="288"/>
      <c r="QNA50" s="343"/>
      <c r="QNB50" s="344"/>
      <c r="QNC50" s="1172"/>
      <c r="QND50" s="345"/>
      <c r="QNE50" s="346"/>
      <c r="QNF50" s="347"/>
      <c r="QNG50" s="348"/>
      <c r="QNH50" s="349"/>
      <c r="QNI50" s="290"/>
      <c r="QNJ50" s="288"/>
      <c r="QNK50" s="343"/>
      <c r="QNL50" s="344"/>
      <c r="QNM50" s="1172"/>
      <c r="QNN50" s="345"/>
      <c r="QNO50" s="346"/>
      <c r="QNP50" s="347"/>
      <c r="QNQ50" s="348"/>
      <c r="QNR50" s="349"/>
      <c r="QNS50" s="290"/>
      <c r="QNT50" s="288"/>
      <c r="QNU50" s="343"/>
      <c r="QNV50" s="344"/>
      <c r="QNW50" s="1172"/>
      <c r="QNX50" s="345"/>
      <c r="QNY50" s="346"/>
      <c r="QNZ50" s="347"/>
      <c r="QOA50" s="348"/>
      <c r="QOB50" s="349"/>
      <c r="QOC50" s="290"/>
      <c r="QOD50" s="288"/>
      <c r="QOE50" s="343"/>
      <c r="QOF50" s="344"/>
      <c r="QOG50" s="1172"/>
      <c r="QOH50" s="345"/>
      <c r="QOI50" s="346"/>
      <c r="QOJ50" s="347"/>
      <c r="QOK50" s="348"/>
      <c r="QOL50" s="349"/>
      <c r="QOM50" s="290"/>
      <c r="QON50" s="288"/>
      <c r="QOO50" s="343"/>
      <c r="QOP50" s="344"/>
      <c r="QOQ50" s="1172"/>
      <c r="QOR50" s="345"/>
      <c r="QOS50" s="346"/>
      <c r="QOT50" s="347"/>
      <c r="QOU50" s="348"/>
      <c r="QOV50" s="349"/>
      <c r="QOW50" s="290"/>
      <c r="QOX50" s="288"/>
      <c r="QOY50" s="343"/>
      <c r="QOZ50" s="344"/>
      <c r="QPA50" s="1172"/>
      <c r="QPB50" s="345"/>
      <c r="QPC50" s="346"/>
      <c r="QPD50" s="347"/>
      <c r="QPE50" s="348"/>
      <c r="QPF50" s="349"/>
      <c r="QPG50" s="290"/>
      <c r="QPH50" s="288"/>
      <c r="QPI50" s="343"/>
      <c r="QPJ50" s="344"/>
      <c r="QPK50" s="1172"/>
      <c r="QPL50" s="345"/>
      <c r="QPM50" s="346"/>
      <c r="QPN50" s="347"/>
      <c r="QPO50" s="348"/>
      <c r="QPP50" s="349"/>
      <c r="QPQ50" s="290"/>
      <c r="QPR50" s="288"/>
      <c r="QPS50" s="343"/>
      <c r="QPT50" s="344"/>
      <c r="QPU50" s="1172"/>
      <c r="QPV50" s="345"/>
      <c r="QPW50" s="346"/>
      <c r="QPX50" s="347"/>
      <c r="QPY50" s="348"/>
      <c r="QPZ50" s="349"/>
      <c r="QQA50" s="290"/>
      <c r="QQB50" s="288"/>
      <c r="QQC50" s="343"/>
      <c r="QQD50" s="344"/>
      <c r="QQE50" s="1172"/>
      <c r="QQF50" s="345"/>
      <c r="QQG50" s="346"/>
      <c r="QQH50" s="347"/>
      <c r="QQI50" s="348"/>
      <c r="QQJ50" s="349"/>
      <c r="QQK50" s="290"/>
      <c r="QQL50" s="288"/>
      <c r="QQM50" s="343"/>
      <c r="QQN50" s="344"/>
      <c r="QQO50" s="1172"/>
      <c r="QQP50" s="345"/>
      <c r="QQQ50" s="346"/>
      <c r="QQR50" s="347"/>
      <c r="QQS50" s="348"/>
      <c r="QQT50" s="349"/>
      <c r="QQU50" s="290"/>
      <c r="QQV50" s="288"/>
      <c r="QQW50" s="343"/>
      <c r="QQX50" s="344"/>
      <c r="QQY50" s="1172"/>
      <c r="QQZ50" s="345"/>
      <c r="QRA50" s="346"/>
      <c r="QRB50" s="347"/>
      <c r="QRC50" s="348"/>
      <c r="QRD50" s="349"/>
      <c r="QRE50" s="290"/>
      <c r="QRF50" s="288"/>
      <c r="QRG50" s="343"/>
      <c r="QRH50" s="344"/>
      <c r="QRI50" s="1172"/>
      <c r="QRJ50" s="345"/>
      <c r="QRK50" s="346"/>
      <c r="QRL50" s="347"/>
      <c r="QRM50" s="348"/>
      <c r="QRN50" s="349"/>
      <c r="QRO50" s="290"/>
      <c r="QRP50" s="288"/>
      <c r="QRQ50" s="343"/>
      <c r="QRR50" s="344"/>
      <c r="QRS50" s="1172"/>
      <c r="QRT50" s="345"/>
      <c r="QRU50" s="346"/>
      <c r="QRV50" s="347"/>
      <c r="QRW50" s="348"/>
      <c r="QRX50" s="349"/>
      <c r="QRY50" s="290"/>
      <c r="QRZ50" s="288"/>
      <c r="QSA50" s="343"/>
      <c r="QSB50" s="344"/>
      <c r="QSC50" s="1172"/>
      <c r="QSD50" s="345"/>
      <c r="QSE50" s="346"/>
      <c r="QSF50" s="347"/>
      <c r="QSG50" s="348"/>
      <c r="QSH50" s="349"/>
      <c r="QSI50" s="290"/>
      <c r="QSJ50" s="288"/>
      <c r="QSK50" s="343"/>
      <c r="QSL50" s="344"/>
      <c r="QSM50" s="1172"/>
      <c r="QSN50" s="345"/>
      <c r="QSO50" s="346"/>
      <c r="QSP50" s="347"/>
      <c r="QSQ50" s="348"/>
      <c r="QSR50" s="349"/>
      <c r="QSS50" s="290"/>
      <c r="QST50" s="288"/>
      <c r="QSU50" s="343"/>
      <c r="QSV50" s="344"/>
      <c r="QSW50" s="1172"/>
      <c r="QSX50" s="345"/>
      <c r="QSY50" s="346"/>
      <c r="QSZ50" s="347"/>
      <c r="QTA50" s="348"/>
      <c r="QTB50" s="349"/>
      <c r="QTC50" s="290"/>
      <c r="QTD50" s="288"/>
      <c r="QTE50" s="343"/>
      <c r="QTF50" s="344"/>
      <c r="QTG50" s="1172"/>
      <c r="QTH50" s="345"/>
      <c r="QTI50" s="346"/>
      <c r="QTJ50" s="347"/>
      <c r="QTK50" s="348"/>
      <c r="QTL50" s="349"/>
      <c r="QTM50" s="290"/>
      <c r="QTN50" s="288"/>
      <c r="QTO50" s="343"/>
      <c r="QTP50" s="344"/>
      <c r="QTQ50" s="1172"/>
      <c r="QTR50" s="345"/>
      <c r="QTS50" s="346"/>
      <c r="QTT50" s="347"/>
      <c r="QTU50" s="348"/>
      <c r="QTV50" s="349"/>
      <c r="QTW50" s="290"/>
      <c r="QTX50" s="288"/>
      <c r="QTY50" s="343"/>
      <c r="QTZ50" s="344"/>
      <c r="QUA50" s="1172"/>
      <c r="QUB50" s="345"/>
      <c r="QUC50" s="346"/>
      <c r="QUD50" s="347"/>
      <c r="QUE50" s="348"/>
      <c r="QUF50" s="349"/>
      <c r="QUG50" s="290"/>
      <c r="QUH50" s="288"/>
      <c r="QUI50" s="343"/>
      <c r="QUJ50" s="344"/>
      <c r="QUK50" s="1172"/>
      <c r="QUL50" s="345"/>
      <c r="QUM50" s="346"/>
      <c r="QUN50" s="347"/>
      <c r="QUO50" s="348"/>
      <c r="QUP50" s="349"/>
      <c r="QUQ50" s="290"/>
      <c r="QUR50" s="288"/>
      <c r="QUS50" s="343"/>
      <c r="QUT50" s="344"/>
      <c r="QUU50" s="1172"/>
      <c r="QUV50" s="345"/>
      <c r="QUW50" s="346"/>
      <c r="QUX50" s="347"/>
      <c r="QUY50" s="348"/>
      <c r="QUZ50" s="349"/>
      <c r="QVA50" s="290"/>
      <c r="QVB50" s="288"/>
      <c r="QVC50" s="343"/>
      <c r="QVD50" s="344"/>
      <c r="QVE50" s="1172"/>
      <c r="QVF50" s="345"/>
      <c r="QVG50" s="346"/>
      <c r="QVH50" s="347"/>
      <c r="QVI50" s="348"/>
      <c r="QVJ50" s="349"/>
      <c r="QVK50" s="290"/>
      <c r="QVL50" s="288"/>
      <c r="QVM50" s="343"/>
      <c r="QVN50" s="344"/>
      <c r="QVO50" s="1172"/>
      <c r="QVP50" s="345"/>
      <c r="QVQ50" s="346"/>
      <c r="QVR50" s="347"/>
      <c r="QVS50" s="348"/>
      <c r="QVT50" s="349"/>
      <c r="QVU50" s="290"/>
      <c r="QVV50" s="288"/>
      <c r="QVW50" s="343"/>
      <c r="QVX50" s="344"/>
      <c r="QVY50" s="1172"/>
      <c r="QVZ50" s="345"/>
      <c r="QWA50" s="346"/>
      <c r="QWB50" s="347"/>
      <c r="QWC50" s="348"/>
      <c r="QWD50" s="349"/>
      <c r="QWE50" s="290"/>
      <c r="QWF50" s="288"/>
      <c r="QWG50" s="343"/>
      <c r="QWH50" s="344"/>
      <c r="QWI50" s="1172"/>
      <c r="QWJ50" s="345"/>
      <c r="QWK50" s="346"/>
      <c r="QWL50" s="347"/>
      <c r="QWM50" s="348"/>
      <c r="QWN50" s="349"/>
      <c r="QWO50" s="290"/>
      <c r="QWP50" s="288"/>
      <c r="QWQ50" s="343"/>
      <c r="QWR50" s="344"/>
      <c r="QWS50" s="1172"/>
      <c r="QWT50" s="345"/>
      <c r="QWU50" s="346"/>
      <c r="QWV50" s="347"/>
      <c r="QWW50" s="348"/>
      <c r="QWX50" s="349"/>
      <c r="QWY50" s="290"/>
      <c r="QWZ50" s="288"/>
      <c r="QXA50" s="343"/>
      <c r="QXB50" s="344"/>
      <c r="QXC50" s="1172"/>
      <c r="QXD50" s="345"/>
      <c r="QXE50" s="346"/>
      <c r="QXF50" s="347"/>
      <c r="QXG50" s="348"/>
      <c r="QXH50" s="349"/>
      <c r="QXI50" s="290"/>
      <c r="QXJ50" s="288"/>
      <c r="QXK50" s="343"/>
      <c r="QXL50" s="344"/>
      <c r="QXM50" s="1172"/>
      <c r="QXN50" s="345"/>
      <c r="QXO50" s="346"/>
      <c r="QXP50" s="347"/>
      <c r="QXQ50" s="348"/>
      <c r="QXR50" s="349"/>
      <c r="QXS50" s="290"/>
      <c r="QXT50" s="288"/>
      <c r="QXU50" s="343"/>
      <c r="QXV50" s="344"/>
      <c r="QXW50" s="1172"/>
      <c r="QXX50" s="345"/>
      <c r="QXY50" s="346"/>
      <c r="QXZ50" s="347"/>
      <c r="QYA50" s="348"/>
      <c r="QYB50" s="349"/>
      <c r="QYC50" s="290"/>
      <c r="QYD50" s="288"/>
      <c r="QYE50" s="343"/>
      <c r="QYF50" s="344"/>
      <c r="QYG50" s="1172"/>
      <c r="QYH50" s="345"/>
      <c r="QYI50" s="346"/>
      <c r="QYJ50" s="347"/>
      <c r="QYK50" s="348"/>
      <c r="QYL50" s="349"/>
      <c r="QYM50" s="290"/>
      <c r="QYN50" s="288"/>
      <c r="QYO50" s="343"/>
      <c r="QYP50" s="344"/>
      <c r="QYQ50" s="1172"/>
      <c r="QYR50" s="345"/>
      <c r="QYS50" s="346"/>
      <c r="QYT50" s="347"/>
      <c r="QYU50" s="348"/>
      <c r="QYV50" s="349"/>
      <c r="QYW50" s="290"/>
      <c r="QYX50" s="288"/>
      <c r="QYY50" s="343"/>
      <c r="QYZ50" s="344"/>
      <c r="QZA50" s="1172"/>
      <c r="QZB50" s="345"/>
      <c r="QZC50" s="346"/>
      <c r="QZD50" s="347"/>
      <c r="QZE50" s="348"/>
      <c r="QZF50" s="349"/>
      <c r="QZG50" s="290"/>
      <c r="QZH50" s="288"/>
      <c r="QZI50" s="343"/>
      <c r="QZJ50" s="344"/>
      <c r="QZK50" s="1172"/>
      <c r="QZL50" s="345"/>
      <c r="QZM50" s="346"/>
      <c r="QZN50" s="347"/>
      <c r="QZO50" s="348"/>
      <c r="QZP50" s="349"/>
      <c r="QZQ50" s="290"/>
      <c r="QZR50" s="288"/>
      <c r="QZS50" s="343"/>
      <c r="QZT50" s="344"/>
      <c r="QZU50" s="1172"/>
      <c r="QZV50" s="345"/>
      <c r="QZW50" s="346"/>
      <c r="QZX50" s="347"/>
      <c r="QZY50" s="348"/>
      <c r="QZZ50" s="349"/>
      <c r="RAA50" s="290"/>
      <c r="RAB50" s="288"/>
      <c r="RAC50" s="343"/>
      <c r="RAD50" s="344"/>
      <c r="RAE50" s="1172"/>
      <c r="RAF50" s="345"/>
      <c r="RAG50" s="346"/>
      <c r="RAH50" s="347"/>
      <c r="RAI50" s="348"/>
      <c r="RAJ50" s="349"/>
      <c r="RAK50" s="290"/>
      <c r="RAL50" s="288"/>
      <c r="RAM50" s="343"/>
      <c r="RAN50" s="344"/>
      <c r="RAO50" s="1172"/>
      <c r="RAP50" s="345"/>
      <c r="RAQ50" s="346"/>
      <c r="RAR50" s="347"/>
      <c r="RAS50" s="348"/>
      <c r="RAT50" s="349"/>
      <c r="RAU50" s="290"/>
      <c r="RAV50" s="288"/>
      <c r="RAW50" s="343"/>
      <c r="RAX50" s="344"/>
      <c r="RAY50" s="1172"/>
      <c r="RAZ50" s="345"/>
      <c r="RBA50" s="346"/>
      <c r="RBB50" s="347"/>
      <c r="RBC50" s="348"/>
      <c r="RBD50" s="349"/>
      <c r="RBE50" s="290"/>
      <c r="RBF50" s="288"/>
      <c r="RBG50" s="343"/>
      <c r="RBH50" s="344"/>
      <c r="RBI50" s="1172"/>
      <c r="RBJ50" s="345"/>
      <c r="RBK50" s="346"/>
      <c r="RBL50" s="347"/>
      <c r="RBM50" s="348"/>
      <c r="RBN50" s="349"/>
      <c r="RBO50" s="290"/>
      <c r="RBP50" s="288"/>
      <c r="RBQ50" s="343"/>
      <c r="RBR50" s="344"/>
      <c r="RBS50" s="1172"/>
      <c r="RBT50" s="345"/>
      <c r="RBU50" s="346"/>
      <c r="RBV50" s="347"/>
      <c r="RBW50" s="348"/>
      <c r="RBX50" s="349"/>
      <c r="RBY50" s="290"/>
      <c r="RBZ50" s="288"/>
      <c r="RCA50" s="343"/>
      <c r="RCB50" s="344"/>
      <c r="RCC50" s="1172"/>
      <c r="RCD50" s="345"/>
      <c r="RCE50" s="346"/>
      <c r="RCF50" s="347"/>
      <c r="RCG50" s="348"/>
      <c r="RCH50" s="349"/>
      <c r="RCI50" s="290"/>
      <c r="RCJ50" s="288"/>
      <c r="RCK50" s="343"/>
      <c r="RCL50" s="344"/>
      <c r="RCM50" s="1172"/>
      <c r="RCN50" s="345"/>
      <c r="RCO50" s="346"/>
      <c r="RCP50" s="347"/>
      <c r="RCQ50" s="348"/>
      <c r="RCR50" s="349"/>
      <c r="RCS50" s="290"/>
      <c r="RCT50" s="288"/>
      <c r="RCU50" s="343"/>
      <c r="RCV50" s="344"/>
      <c r="RCW50" s="1172"/>
      <c r="RCX50" s="345"/>
      <c r="RCY50" s="346"/>
      <c r="RCZ50" s="347"/>
      <c r="RDA50" s="348"/>
      <c r="RDB50" s="349"/>
      <c r="RDC50" s="290"/>
      <c r="RDD50" s="288"/>
      <c r="RDE50" s="343"/>
      <c r="RDF50" s="344"/>
      <c r="RDG50" s="1172"/>
      <c r="RDH50" s="345"/>
      <c r="RDI50" s="346"/>
      <c r="RDJ50" s="347"/>
      <c r="RDK50" s="348"/>
      <c r="RDL50" s="349"/>
      <c r="RDM50" s="290"/>
      <c r="RDN50" s="288"/>
      <c r="RDO50" s="343"/>
      <c r="RDP50" s="344"/>
      <c r="RDQ50" s="1172"/>
      <c r="RDR50" s="345"/>
      <c r="RDS50" s="346"/>
      <c r="RDT50" s="347"/>
      <c r="RDU50" s="348"/>
      <c r="RDV50" s="349"/>
      <c r="RDW50" s="290"/>
      <c r="RDX50" s="288"/>
      <c r="RDY50" s="343"/>
      <c r="RDZ50" s="344"/>
      <c r="REA50" s="1172"/>
      <c r="REB50" s="345"/>
      <c r="REC50" s="346"/>
      <c r="RED50" s="347"/>
      <c r="REE50" s="348"/>
      <c r="REF50" s="349"/>
      <c r="REG50" s="290"/>
      <c r="REH50" s="288"/>
      <c r="REI50" s="343"/>
      <c r="REJ50" s="344"/>
      <c r="REK50" s="1172"/>
      <c r="REL50" s="345"/>
      <c r="REM50" s="346"/>
      <c r="REN50" s="347"/>
      <c r="REO50" s="348"/>
      <c r="REP50" s="349"/>
      <c r="REQ50" s="290"/>
      <c r="RER50" s="288"/>
      <c r="RES50" s="343"/>
      <c r="RET50" s="344"/>
      <c r="REU50" s="1172"/>
      <c r="REV50" s="345"/>
      <c r="REW50" s="346"/>
      <c r="REX50" s="347"/>
      <c r="REY50" s="348"/>
      <c r="REZ50" s="349"/>
      <c r="RFA50" s="290"/>
      <c r="RFB50" s="288"/>
      <c r="RFC50" s="343"/>
      <c r="RFD50" s="344"/>
      <c r="RFE50" s="1172"/>
      <c r="RFF50" s="345"/>
      <c r="RFG50" s="346"/>
      <c r="RFH50" s="347"/>
      <c r="RFI50" s="348"/>
      <c r="RFJ50" s="349"/>
      <c r="RFK50" s="290"/>
      <c r="RFL50" s="288"/>
      <c r="RFM50" s="343"/>
      <c r="RFN50" s="344"/>
      <c r="RFO50" s="1172"/>
      <c r="RFP50" s="345"/>
      <c r="RFQ50" s="346"/>
      <c r="RFR50" s="347"/>
      <c r="RFS50" s="348"/>
      <c r="RFT50" s="349"/>
      <c r="RFU50" s="290"/>
      <c r="RFV50" s="288"/>
      <c r="RFW50" s="343"/>
      <c r="RFX50" s="344"/>
      <c r="RFY50" s="1172"/>
      <c r="RFZ50" s="345"/>
      <c r="RGA50" s="346"/>
      <c r="RGB50" s="347"/>
      <c r="RGC50" s="348"/>
      <c r="RGD50" s="349"/>
      <c r="RGE50" s="290"/>
      <c r="RGF50" s="288"/>
      <c r="RGG50" s="343"/>
      <c r="RGH50" s="344"/>
      <c r="RGI50" s="1172"/>
      <c r="RGJ50" s="345"/>
      <c r="RGK50" s="346"/>
      <c r="RGL50" s="347"/>
      <c r="RGM50" s="348"/>
      <c r="RGN50" s="349"/>
      <c r="RGO50" s="290"/>
      <c r="RGP50" s="288"/>
      <c r="RGQ50" s="343"/>
      <c r="RGR50" s="344"/>
      <c r="RGS50" s="1172"/>
      <c r="RGT50" s="345"/>
      <c r="RGU50" s="346"/>
      <c r="RGV50" s="347"/>
      <c r="RGW50" s="348"/>
      <c r="RGX50" s="349"/>
      <c r="RGY50" s="290"/>
      <c r="RGZ50" s="288"/>
      <c r="RHA50" s="343"/>
      <c r="RHB50" s="344"/>
      <c r="RHC50" s="1172"/>
      <c r="RHD50" s="345"/>
      <c r="RHE50" s="346"/>
      <c r="RHF50" s="347"/>
      <c r="RHG50" s="348"/>
      <c r="RHH50" s="349"/>
      <c r="RHI50" s="290"/>
      <c r="RHJ50" s="288"/>
      <c r="RHK50" s="343"/>
      <c r="RHL50" s="344"/>
      <c r="RHM50" s="1172"/>
      <c r="RHN50" s="345"/>
      <c r="RHO50" s="346"/>
      <c r="RHP50" s="347"/>
      <c r="RHQ50" s="348"/>
      <c r="RHR50" s="349"/>
      <c r="RHS50" s="290"/>
      <c r="RHT50" s="288"/>
      <c r="RHU50" s="343"/>
      <c r="RHV50" s="344"/>
      <c r="RHW50" s="1172"/>
      <c r="RHX50" s="345"/>
      <c r="RHY50" s="346"/>
      <c r="RHZ50" s="347"/>
      <c r="RIA50" s="348"/>
      <c r="RIB50" s="349"/>
      <c r="RIC50" s="290"/>
      <c r="RID50" s="288"/>
      <c r="RIE50" s="343"/>
      <c r="RIF50" s="344"/>
      <c r="RIG50" s="1172"/>
      <c r="RIH50" s="345"/>
      <c r="RII50" s="346"/>
      <c r="RIJ50" s="347"/>
      <c r="RIK50" s="348"/>
      <c r="RIL50" s="349"/>
      <c r="RIM50" s="290"/>
      <c r="RIN50" s="288"/>
      <c r="RIO50" s="343"/>
      <c r="RIP50" s="344"/>
      <c r="RIQ50" s="1172"/>
      <c r="RIR50" s="345"/>
      <c r="RIS50" s="346"/>
      <c r="RIT50" s="347"/>
      <c r="RIU50" s="348"/>
      <c r="RIV50" s="349"/>
      <c r="RIW50" s="290"/>
      <c r="RIX50" s="288"/>
      <c r="RIY50" s="343"/>
      <c r="RIZ50" s="344"/>
      <c r="RJA50" s="1172"/>
      <c r="RJB50" s="345"/>
      <c r="RJC50" s="346"/>
      <c r="RJD50" s="347"/>
      <c r="RJE50" s="348"/>
      <c r="RJF50" s="349"/>
      <c r="RJG50" s="290"/>
      <c r="RJH50" s="288"/>
      <c r="RJI50" s="343"/>
      <c r="RJJ50" s="344"/>
      <c r="RJK50" s="1172"/>
      <c r="RJL50" s="345"/>
      <c r="RJM50" s="346"/>
      <c r="RJN50" s="347"/>
      <c r="RJO50" s="348"/>
      <c r="RJP50" s="349"/>
      <c r="RJQ50" s="290"/>
      <c r="RJR50" s="288"/>
      <c r="RJS50" s="343"/>
      <c r="RJT50" s="344"/>
      <c r="RJU50" s="1172"/>
      <c r="RJV50" s="345"/>
      <c r="RJW50" s="346"/>
      <c r="RJX50" s="347"/>
      <c r="RJY50" s="348"/>
      <c r="RJZ50" s="349"/>
      <c r="RKA50" s="290"/>
      <c r="RKB50" s="288"/>
      <c r="RKC50" s="343"/>
      <c r="RKD50" s="344"/>
      <c r="RKE50" s="1172"/>
      <c r="RKF50" s="345"/>
      <c r="RKG50" s="346"/>
      <c r="RKH50" s="347"/>
      <c r="RKI50" s="348"/>
      <c r="RKJ50" s="349"/>
      <c r="RKK50" s="290"/>
      <c r="RKL50" s="288"/>
      <c r="RKM50" s="343"/>
      <c r="RKN50" s="344"/>
      <c r="RKO50" s="1172"/>
      <c r="RKP50" s="345"/>
      <c r="RKQ50" s="346"/>
      <c r="RKR50" s="347"/>
      <c r="RKS50" s="348"/>
      <c r="RKT50" s="349"/>
      <c r="RKU50" s="290"/>
      <c r="RKV50" s="288"/>
      <c r="RKW50" s="343"/>
      <c r="RKX50" s="344"/>
      <c r="RKY50" s="1172"/>
      <c r="RKZ50" s="345"/>
      <c r="RLA50" s="346"/>
      <c r="RLB50" s="347"/>
      <c r="RLC50" s="348"/>
      <c r="RLD50" s="349"/>
      <c r="RLE50" s="290"/>
      <c r="RLF50" s="288"/>
      <c r="RLG50" s="343"/>
      <c r="RLH50" s="344"/>
      <c r="RLI50" s="1172"/>
      <c r="RLJ50" s="345"/>
      <c r="RLK50" s="346"/>
      <c r="RLL50" s="347"/>
      <c r="RLM50" s="348"/>
      <c r="RLN50" s="349"/>
      <c r="RLO50" s="290"/>
      <c r="RLP50" s="288"/>
      <c r="RLQ50" s="343"/>
      <c r="RLR50" s="344"/>
      <c r="RLS50" s="1172"/>
      <c r="RLT50" s="345"/>
      <c r="RLU50" s="346"/>
      <c r="RLV50" s="347"/>
      <c r="RLW50" s="348"/>
      <c r="RLX50" s="349"/>
      <c r="RLY50" s="290"/>
      <c r="RLZ50" s="288"/>
      <c r="RMA50" s="343"/>
      <c r="RMB50" s="344"/>
      <c r="RMC50" s="1172"/>
      <c r="RMD50" s="345"/>
      <c r="RME50" s="346"/>
      <c r="RMF50" s="347"/>
      <c r="RMG50" s="348"/>
      <c r="RMH50" s="349"/>
      <c r="RMI50" s="290"/>
      <c r="RMJ50" s="288"/>
      <c r="RMK50" s="343"/>
      <c r="RML50" s="344"/>
      <c r="RMM50" s="1172"/>
      <c r="RMN50" s="345"/>
      <c r="RMO50" s="346"/>
      <c r="RMP50" s="347"/>
      <c r="RMQ50" s="348"/>
      <c r="RMR50" s="349"/>
      <c r="RMS50" s="290"/>
      <c r="RMT50" s="288"/>
      <c r="RMU50" s="343"/>
      <c r="RMV50" s="344"/>
      <c r="RMW50" s="1172"/>
      <c r="RMX50" s="345"/>
      <c r="RMY50" s="346"/>
      <c r="RMZ50" s="347"/>
      <c r="RNA50" s="348"/>
      <c r="RNB50" s="349"/>
      <c r="RNC50" s="290"/>
      <c r="RND50" s="288"/>
      <c r="RNE50" s="343"/>
      <c r="RNF50" s="344"/>
      <c r="RNG50" s="1172"/>
      <c r="RNH50" s="345"/>
      <c r="RNI50" s="346"/>
      <c r="RNJ50" s="347"/>
      <c r="RNK50" s="348"/>
      <c r="RNL50" s="349"/>
      <c r="RNM50" s="290"/>
      <c r="RNN50" s="288"/>
      <c r="RNO50" s="343"/>
      <c r="RNP50" s="344"/>
      <c r="RNQ50" s="1172"/>
      <c r="RNR50" s="345"/>
      <c r="RNS50" s="346"/>
      <c r="RNT50" s="347"/>
      <c r="RNU50" s="348"/>
      <c r="RNV50" s="349"/>
      <c r="RNW50" s="290"/>
      <c r="RNX50" s="288"/>
      <c r="RNY50" s="343"/>
      <c r="RNZ50" s="344"/>
      <c r="ROA50" s="1172"/>
      <c r="ROB50" s="345"/>
      <c r="ROC50" s="346"/>
      <c r="ROD50" s="347"/>
      <c r="ROE50" s="348"/>
      <c r="ROF50" s="349"/>
      <c r="ROG50" s="290"/>
      <c r="ROH50" s="288"/>
      <c r="ROI50" s="343"/>
      <c r="ROJ50" s="344"/>
      <c r="ROK50" s="1172"/>
      <c r="ROL50" s="345"/>
      <c r="ROM50" s="346"/>
      <c r="RON50" s="347"/>
      <c r="ROO50" s="348"/>
      <c r="ROP50" s="349"/>
      <c r="ROQ50" s="290"/>
      <c r="ROR50" s="288"/>
      <c r="ROS50" s="343"/>
      <c r="ROT50" s="344"/>
      <c r="ROU50" s="1172"/>
      <c r="ROV50" s="345"/>
      <c r="ROW50" s="346"/>
      <c r="ROX50" s="347"/>
      <c r="ROY50" s="348"/>
      <c r="ROZ50" s="349"/>
      <c r="RPA50" s="290"/>
      <c r="RPB50" s="288"/>
      <c r="RPC50" s="343"/>
      <c r="RPD50" s="344"/>
      <c r="RPE50" s="1172"/>
      <c r="RPF50" s="345"/>
      <c r="RPG50" s="346"/>
      <c r="RPH50" s="347"/>
      <c r="RPI50" s="348"/>
      <c r="RPJ50" s="349"/>
      <c r="RPK50" s="290"/>
      <c r="RPL50" s="288"/>
      <c r="RPM50" s="343"/>
      <c r="RPN50" s="344"/>
      <c r="RPO50" s="1172"/>
      <c r="RPP50" s="345"/>
      <c r="RPQ50" s="346"/>
      <c r="RPR50" s="347"/>
      <c r="RPS50" s="348"/>
      <c r="RPT50" s="349"/>
      <c r="RPU50" s="290"/>
      <c r="RPV50" s="288"/>
      <c r="RPW50" s="343"/>
      <c r="RPX50" s="344"/>
      <c r="RPY50" s="1172"/>
      <c r="RPZ50" s="345"/>
      <c r="RQA50" s="346"/>
      <c r="RQB50" s="347"/>
      <c r="RQC50" s="348"/>
      <c r="RQD50" s="349"/>
      <c r="RQE50" s="290"/>
      <c r="RQF50" s="288"/>
      <c r="RQG50" s="343"/>
      <c r="RQH50" s="344"/>
      <c r="RQI50" s="1172"/>
      <c r="RQJ50" s="345"/>
      <c r="RQK50" s="346"/>
      <c r="RQL50" s="347"/>
      <c r="RQM50" s="348"/>
      <c r="RQN50" s="349"/>
      <c r="RQO50" s="290"/>
      <c r="RQP50" s="288"/>
      <c r="RQQ50" s="343"/>
      <c r="RQR50" s="344"/>
      <c r="RQS50" s="1172"/>
      <c r="RQT50" s="345"/>
      <c r="RQU50" s="346"/>
      <c r="RQV50" s="347"/>
      <c r="RQW50" s="348"/>
      <c r="RQX50" s="349"/>
      <c r="RQY50" s="290"/>
      <c r="RQZ50" s="288"/>
      <c r="RRA50" s="343"/>
      <c r="RRB50" s="344"/>
      <c r="RRC50" s="1172"/>
      <c r="RRD50" s="345"/>
      <c r="RRE50" s="346"/>
      <c r="RRF50" s="347"/>
      <c r="RRG50" s="348"/>
      <c r="RRH50" s="349"/>
      <c r="RRI50" s="290"/>
      <c r="RRJ50" s="288"/>
      <c r="RRK50" s="343"/>
      <c r="RRL50" s="344"/>
      <c r="RRM50" s="1172"/>
      <c r="RRN50" s="345"/>
      <c r="RRO50" s="346"/>
      <c r="RRP50" s="347"/>
      <c r="RRQ50" s="348"/>
      <c r="RRR50" s="349"/>
      <c r="RRS50" s="290"/>
      <c r="RRT50" s="288"/>
      <c r="RRU50" s="343"/>
      <c r="RRV50" s="344"/>
      <c r="RRW50" s="1172"/>
      <c r="RRX50" s="345"/>
      <c r="RRY50" s="346"/>
      <c r="RRZ50" s="347"/>
      <c r="RSA50" s="348"/>
      <c r="RSB50" s="349"/>
      <c r="RSC50" s="290"/>
      <c r="RSD50" s="288"/>
      <c r="RSE50" s="343"/>
      <c r="RSF50" s="344"/>
      <c r="RSG50" s="1172"/>
      <c r="RSH50" s="345"/>
      <c r="RSI50" s="346"/>
      <c r="RSJ50" s="347"/>
      <c r="RSK50" s="348"/>
      <c r="RSL50" s="349"/>
      <c r="RSM50" s="290"/>
      <c r="RSN50" s="288"/>
      <c r="RSO50" s="343"/>
      <c r="RSP50" s="344"/>
      <c r="RSQ50" s="1172"/>
      <c r="RSR50" s="345"/>
      <c r="RSS50" s="346"/>
      <c r="RST50" s="347"/>
      <c r="RSU50" s="348"/>
      <c r="RSV50" s="349"/>
      <c r="RSW50" s="290"/>
      <c r="RSX50" s="288"/>
      <c r="RSY50" s="343"/>
      <c r="RSZ50" s="344"/>
      <c r="RTA50" s="1172"/>
      <c r="RTB50" s="345"/>
      <c r="RTC50" s="346"/>
      <c r="RTD50" s="347"/>
      <c r="RTE50" s="348"/>
      <c r="RTF50" s="349"/>
      <c r="RTG50" s="290"/>
      <c r="RTH50" s="288"/>
      <c r="RTI50" s="343"/>
      <c r="RTJ50" s="344"/>
      <c r="RTK50" s="1172"/>
      <c r="RTL50" s="345"/>
      <c r="RTM50" s="346"/>
      <c r="RTN50" s="347"/>
      <c r="RTO50" s="348"/>
      <c r="RTP50" s="349"/>
      <c r="RTQ50" s="290"/>
      <c r="RTR50" s="288"/>
      <c r="RTS50" s="343"/>
      <c r="RTT50" s="344"/>
      <c r="RTU50" s="1172"/>
      <c r="RTV50" s="345"/>
      <c r="RTW50" s="346"/>
      <c r="RTX50" s="347"/>
      <c r="RTY50" s="348"/>
      <c r="RTZ50" s="349"/>
      <c r="RUA50" s="290"/>
      <c r="RUB50" s="288"/>
      <c r="RUC50" s="343"/>
      <c r="RUD50" s="344"/>
      <c r="RUE50" s="1172"/>
      <c r="RUF50" s="345"/>
      <c r="RUG50" s="346"/>
      <c r="RUH50" s="347"/>
      <c r="RUI50" s="348"/>
      <c r="RUJ50" s="349"/>
      <c r="RUK50" s="290"/>
      <c r="RUL50" s="288"/>
      <c r="RUM50" s="343"/>
      <c r="RUN50" s="344"/>
      <c r="RUO50" s="1172"/>
      <c r="RUP50" s="345"/>
      <c r="RUQ50" s="346"/>
      <c r="RUR50" s="347"/>
      <c r="RUS50" s="348"/>
      <c r="RUT50" s="349"/>
      <c r="RUU50" s="290"/>
      <c r="RUV50" s="288"/>
      <c r="RUW50" s="343"/>
      <c r="RUX50" s="344"/>
      <c r="RUY50" s="1172"/>
      <c r="RUZ50" s="345"/>
      <c r="RVA50" s="346"/>
      <c r="RVB50" s="347"/>
      <c r="RVC50" s="348"/>
      <c r="RVD50" s="349"/>
      <c r="RVE50" s="290"/>
      <c r="RVF50" s="288"/>
      <c r="RVG50" s="343"/>
      <c r="RVH50" s="344"/>
      <c r="RVI50" s="1172"/>
      <c r="RVJ50" s="345"/>
      <c r="RVK50" s="346"/>
      <c r="RVL50" s="347"/>
      <c r="RVM50" s="348"/>
      <c r="RVN50" s="349"/>
      <c r="RVO50" s="290"/>
      <c r="RVP50" s="288"/>
      <c r="RVQ50" s="343"/>
      <c r="RVR50" s="344"/>
      <c r="RVS50" s="1172"/>
      <c r="RVT50" s="345"/>
      <c r="RVU50" s="346"/>
      <c r="RVV50" s="347"/>
      <c r="RVW50" s="348"/>
      <c r="RVX50" s="349"/>
      <c r="RVY50" s="290"/>
      <c r="RVZ50" s="288"/>
      <c r="RWA50" s="343"/>
      <c r="RWB50" s="344"/>
      <c r="RWC50" s="1172"/>
      <c r="RWD50" s="345"/>
      <c r="RWE50" s="346"/>
      <c r="RWF50" s="347"/>
      <c r="RWG50" s="348"/>
      <c r="RWH50" s="349"/>
      <c r="RWI50" s="290"/>
      <c r="RWJ50" s="288"/>
      <c r="RWK50" s="343"/>
      <c r="RWL50" s="344"/>
      <c r="RWM50" s="1172"/>
      <c r="RWN50" s="345"/>
      <c r="RWO50" s="346"/>
      <c r="RWP50" s="347"/>
      <c r="RWQ50" s="348"/>
      <c r="RWR50" s="349"/>
      <c r="RWS50" s="290"/>
      <c r="RWT50" s="288"/>
      <c r="RWU50" s="343"/>
      <c r="RWV50" s="344"/>
      <c r="RWW50" s="1172"/>
      <c r="RWX50" s="345"/>
      <c r="RWY50" s="346"/>
      <c r="RWZ50" s="347"/>
      <c r="RXA50" s="348"/>
      <c r="RXB50" s="349"/>
      <c r="RXC50" s="290"/>
      <c r="RXD50" s="288"/>
      <c r="RXE50" s="343"/>
      <c r="RXF50" s="344"/>
      <c r="RXG50" s="1172"/>
      <c r="RXH50" s="345"/>
      <c r="RXI50" s="346"/>
      <c r="RXJ50" s="347"/>
      <c r="RXK50" s="348"/>
      <c r="RXL50" s="349"/>
      <c r="RXM50" s="290"/>
      <c r="RXN50" s="288"/>
      <c r="RXO50" s="343"/>
      <c r="RXP50" s="344"/>
      <c r="RXQ50" s="1172"/>
      <c r="RXR50" s="345"/>
      <c r="RXS50" s="346"/>
      <c r="RXT50" s="347"/>
      <c r="RXU50" s="348"/>
      <c r="RXV50" s="349"/>
      <c r="RXW50" s="290"/>
      <c r="RXX50" s="288"/>
      <c r="RXY50" s="343"/>
      <c r="RXZ50" s="344"/>
      <c r="RYA50" s="1172"/>
      <c r="RYB50" s="345"/>
      <c r="RYC50" s="346"/>
      <c r="RYD50" s="347"/>
      <c r="RYE50" s="348"/>
      <c r="RYF50" s="349"/>
      <c r="RYG50" s="290"/>
      <c r="RYH50" s="288"/>
      <c r="RYI50" s="343"/>
      <c r="RYJ50" s="344"/>
      <c r="RYK50" s="1172"/>
      <c r="RYL50" s="345"/>
      <c r="RYM50" s="346"/>
      <c r="RYN50" s="347"/>
      <c r="RYO50" s="348"/>
      <c r="RYP50" s="349"/>
      <c r="RYQ50" s="290"/>
      <c r="RYR50" s="288"/>
      <c r="RYS50" s="343"/>
      <c r="RYT50" s="344"/>
      <c r="RYU50" s="1172"/>
      <c r="RYV50" s="345"/>
      <c r="RYW50" s="346"/>
      <c r="RYX50" s="347"/>
      <c r="RYY50" s="348"/>
      <c r="RYZ50" s="349"/>
      <c r="RZA50" s="290"/>
      <c r="RZB50" s="288"/>
      <c r="RZC50" s="343"/>
      <c r="RZD50" s="344"/>
      <c r="RZE50" s="1172"/>
      <c r="RZF50" s="345"/>
      <c r="RZG50" s="346"/>
      <c r="RZH50" s="347"/>
      <c r="RZI50" s="348"/>
      <c r="RZJ50" s="349"/>
      <c r="RZK50" s="290"/>
      <c r="RZL50" s="288"/>
      <c r="RZM50" s="343"/>
      <c r="RZN50" s="344"/>
      <c r="RZO50" s="1172"/>
      <c r="RZP50" s="345"/>
      <c r="RZQ50" s="346"/>
      <c r="RZR50" s="347"/>
      <c r="RZS50" s="348"/>
      <c r="RZT50" s="349"/>
      <c r="RZU50" s="290"/>
      <c r="RZV50" s="288"/>
      <c r="RZW50" s="343"/>
      <c r="RZX50" s="344"/>
      <c r="RZY50" s="1172"/>
      <c r="RZZ50" s="345"/>
      <c r="SAA50" s="346"/>
      <c r="SAB50" s="347"/>
      <c r="SAC50" s="348"/>
      <c r="SAD50" s="349"/>
      <c r="SAE50" s="290"/>
      <c r="SAF50" s="288"/>
      <c r="SAG50" s="343"/>
      <c r="SAH50" s="344"/>
      <c r="SAI50" s="1172"/>
      <c r="SAJ50" s="345"/>
      <c r="SAK50" s="346"/>
      <c r="SAL50" s="347"/>
      <c r="SAM50" s="348"/>
      <c r="SAN50" s="349"/>
      <c r="SAO50" s="290"/>
      <c r="SAP50" s="288"/>
      <c r="SAQ50" s="343"/>
      <c r="SAR50" s="344"/>
      <c r="SAS50" s="1172"/>
      <c r="SAT50" s="345"/>
      <c r="SAU50" s="346"/>
      <c r="SAV50" s="347"/>
      <c r="SAW50" s="348"/>
      <c r="SAX50" s="349"/>
      <c r="SAY50" s="290"/>
      <c r="SAZ50" s="288"/>
      <c r="SBA50" s="343"/>
      <c r="SBB50" s="344"/>
      <c r="SBC50" s="1172"/>
      <c r="SBD50" s="345"/>
      <c r="SBE50" s="346"/>
      <c r="SBF50" s="347"/>
      <c r="SBG50" s="348"/>
      <c r="SBH50" s="349"/>
      <c r="SBI50" s="290"/>
      <c r="SBJ50" s="288"/>
      <c r="SBK50" s="343"/>
      <c r="SBL50" s="344"/>
      <c r="SBM50" s="1172"/>
      <c r="SBN50" s="345"/>
      <c r="SBO50" s="346"/>
      <c r="SBP50" s="347"/>
      <c r="SBQ50" s="348"/>
      <c r="SBR50" s="349"/>
      <c r="SBS50" s="290"/>
      <c r="SBT50" s="288"/>
      <c r="SBU50" s="343"/>
      <c r="SBV50" s="344"/>
      <c r="SBW50" s="1172"/>
      <c r="SBX50" s="345"/>
      <c r="SBY50" s="346"/>
      <c r="SBZ50" s="347"/>
      <c r="SCA50" s="348"/>
      <c r="SCB50" s="349"/>
      <c r="SCC50" s="290"/>
      <c r="SCD50" s="288"/>
      <c r="SCE50" s="343"/>
      <c r="SCF50" s="344"/>
      <c r="SCG50" s="1172"/>
      <c r="SCH50" s="345"/>
      <c r="SCI50" s="346"/>
      <c r="SCJ50" s="347"/>
      <c r="SCK50" s="348"/>
      <c r="SCL50" s="349"/>
      <c r="SCM50" s="290"/>
      <c r="SCN50" s="288"/>
      <c r="SCO50" s="343"/>
      <c r="SCP50" s="344"/>
      <c r="SCQ50" s="1172"/>
      <c r="SCR50" s="345"/>
      <c r="SCS50" s="346"/>
      <c r="SCT50" s="347"/>
      <c r="SCU50" s="348"/>
      <c r="SCV50" s="349"/>
      <c r="SCW50" s="290"/>
      <c r="SCX50" s="288"/>
      <c r="SCY50" s="343"/>
      <c r="SCZ50" s="344"/>
      <c r="SDA50" s="1172"/>
      <c r="SDB50" s="345"/>
      <c r="SDC50" s="346"/>
      <c r="SDD50" s="347"/>
      <c r="SDE50" s="348"/>
      <c r="SDF50" s="349"/>
      <c r="SDG50" s="290"/>
      <c r="SDH50" s="288"/>
      <c r="SDI50" s="343"/>
      <c r="SDJ50" s="344"/>
      <c r="SDK50" s="1172"/>
      <c r="SDL50" s="345"/>
      <c r="SDM50" s="346"/>
      <c r="SDN50" s="347"/>
      <c r="SDO50" s="348"/>
      <c r="SDP50" s="349"/>
      <c r="SDQ50" s="290"/>
      <c r="SDR50" s="288"/>
      <c r="SDS50" s="343"/>
      <c r="SDT50" s="344"/>
      <c r="SDU50" s="1172"/>
      <c r="SDV50" s="345"/>
      <c r="SDW50" s="346"/>
      <c r="SDX50" s="347"/>
      <c r="SDY50" s="348"/>
      <c r="SDZ50" s="349"/>
      <c r="SEA50" s="290"/>
      <c r="SEB50" s="288"/>
      <c r="SEC50" s="343"/>
      <c r="SED50" s="344"/>
      <c r="SEE50" s="1172"/>
      <c r="SEF50" s="345"/>
      <c r="SEG50" s="346"/>
      <c r="SEH50" s="347"/>
      <c r="SEI50" s="348"/>
      <c r="SEJ50" s="349"/>
      <c r="SEK50" s="290"/>
      <c r="SEL50" s="288"/>
      <c r="SEM50" s="343"/>
      <c r="SEN50" s="344"/>
      <c r="SEO50" s="1172"/>
      <c r="SEP50" s="345"/>
      <c r="SEQ50" s="346"/>
      <c r="SER50" s="347"/>
      <c r="SES50" s="348"/>
      <c r="SET50" s="349"/>
      <c r="SEU50" s="290"/>
      <c r="SEV50" s="288"/>
      <c r="SEW50" s="343"/>
      <c r="SEX50" s="344"/>
      <c r="SEY50" s="1172"/>
      <c r="SEZ50" s="345"/>
      <c r="SFA50" s="346"/>
      <c r="SFB50" s="347"/>
      <c r="SFC50" s="348"/>
      <c r="SFD50" s="349"/>
      <c r="SFE50" s="290"/>
      <c r="SFF50" s="288"/>
      <c r="SFG50" s="343"/>
      <c r="SFH50" s="344"/>
      <c r="SFI50" s="1172"/>
      <c r="SFJ50" s="345"/>
      <c r="SFK50" s="346"/>
      <c r="SFL50" s="347"/>
      <c r="SFM50" s="348"/>
      <c r="SFN50" s="349"/>
      <c r="SFO50" s="290"/>
      <c r="SFP50" s="288"/>
      <c r="SFQ50" s="343"/>
      <c r="SFR50" s="344"/>
      <c r="SFS50" s="1172"/>
      <c r="SFT50" s="345"/>
      <c r="SFU50" s="346"/>
      <c r="SFV50" s="347"/>
      <c r="SFW50" s="348"/>
      <c r="SFX50" s="349"/>
      <c r="SFY50" s="290"/>
      <c r="SFZ50" s="288"/>
      <c r="SGA50" s="343"/>
      <c r="SGB50" s="344"/>
      <c r="SGC50" s="1172"/>
      <c r="SGD50" s="345"/>
      <c r="SGE50" s="346"/>
      <c r="SGF50" s="347"/>
      <c r="SGG50" s="348"/>
      <c r="SGH50" s="349"/>
      <c r="SGI50" s="290"/>
      <c r="SGJ50" s="288"/>
      <c r="SGK50" s="343"/>
      <c r="SGL50" s="344"/>
      <c r="SGM50" s="1172"/>
      <c r="SGN50" s="345"/>
      <c r="SGO50" s="346"/>
      <c r="SGP50" s="347"/>
      <c r="SGQ50" s="348"/>
      <c r="SGR50" s="349"/>
      <c r="SGS50" s="290"/>
      <c r="SGT50" s="288"/>
      <c r="SGU50" s="343"/>
      <c r="SGV50" s="344"/>
      <c r="SGW50" s="1172"/>
      <c r="SGX50" s="345"/>
      <c r="SGY50" s="346"/>
      <c r="SGZ50" s="347"/>
      <c r="SHA50" s="348"/>
      <c r="SHB50" s="349"/>
      <c r="SHC50" s="290"/>
      <c r="SHD50" s="288"/>
      <c r="SHE50" s="343"/>
      <c r="SHF50" s="344"/>
      <c r="SHG50" s="1172"/>
      <c r="SHH50" s="345"/>
      <c r="SHI50" s="346"/>
      <c r="SHJ50" s="347"/>
      <c r="SHK50" s="348"/>
      <c r="SHL50" s="349"/>
      <c r="SHM50" s="290"/>
      <c r="SHN50" s="288"/>
      <c r="SHO50" s="343"/>
      <c r="SHP50" s="344"/>
      <c r="SHQ50" s="1172"/>
      <c r="SHR50" s="345"/>
      <c r="SHS50" s="346"/>
      <c r="SHT50" s="347"/>
      <c r="SHU50" s="348"/>
      <c r="SHV50" s="349"/>
      <c r="SHW50" s="290"/>
      <c r="SHX50" s="288"/>
      <c r="SHY50" s="343"/>
      <c r="SHZ50" s="344"/>
      <c r="SIA50" s="1172"/>
      <c r="SIB50" s="345"/>
      <c r="SIC50" s="346"/>
      <c r="SID50" s="347"/>
      <c r="SIE50" s="348"/>
      <c r="SIF50" s="349"/>
      <c r="SIG50" s="290"/>
      <c r="SIH50" s="288"/>
      <c r="SII50" s="343"/>
      <c r="SIJ50" s="344"/>
      <c r="SIK50" s="1172"/>
      <c r="SIL50" s="345"/>
      <c r="SIM50" s="346"/>
      <c r="SIN50" s="347"/>
      <c r="SIO50" s="348"/>
      <c r="SIP50" s="349"/>
      <c r="SIQ50" s="290"/>
      <c r="SIR50" s="288"/>
      <c r="SIS50" s="343"/>
      <c r="SIT50" s="344"/>
      <c r="SIU50" s="1172"/>
      <c r="SIV50" s="345"/>
      <c r="SIW50" s="346"/>
      <c r="SIX50" s="347"/>
      <c r="SIY50" s="348"/>
      <c r="SIZ50" s="349"/>
      <c r="SJA50" s="290"/>
      <c r="SJB50" s="288"/>
      <c r="SJC50" s="343"/>
      <c r="SJD50" s="344"/>
      <c r="SJE50" s="1172"/>
      <c r="SJF50" s="345"/>
      <c r="SJG50" s="346"/>
      <c r="SJH50" s="347"/>
      <c r="SJI50" s="348"/>
      <c r="SJJ50" s="349"/>
      <c r="SJK50" s="290"/>
      <c r="SJL50" s="288"/>
      <c r="SJM50" s="343"/>
      <c r="SJN50" s="344"/>
      <c r="SJO50" s="1172"/>
      <c r="SJP50" s="345"/>
      <c r="SJQ50" s="346"/>
      <c r="SJR50" s="347"/>
      <c r="SJS50" s="348"/>
      <c r="SJT50" s="349"/>
      <c r="SJU50" s="290"/>
      <c r="SJV50" s="288"/>
      <c r="SJW50" s="343"/>
      <c r="SJX50" s="344"/>
      <c r="SJY50" s="1172"/>
      <c r="SJZ50" s="345"/>
      <c r="SKA50" s="346"/>
      <c r="SKB50" s="347"/>
      <c r="SKC50" s="348"/>
      <c r="SKD50" s="349"/>
      <c r="SKE50" s="290"/>
      <c r="SKF50" s="288"/>
      <c r="SKG50" s="343"/>
      <c r="SKH50" s="344"/>
      <c r="SKI50" s="1172"/>
      <c r="SKJ50" s="345"/>
      <c r="SKK50" s="346"/>
      <c r="SKL50" s="347"/>
      <c r="SKM50" s="348"/>
      <c r="SKN50" s="349"/>
      <c r="SKO50" s="290"/>
      <c r="SKP50" s="288"/>
      <c r="SKQ50" s="343"/>
      <c r="SKR50" s="344"/>
      <c r="SKS50" s="1172"/>
      <c r="SKT50" s="345"/>
      <c r="SKU50" s="346"/>
      <c r="SKV50" s="347"/>
      <c r="SKW50" s="348"/>
      <c r="SKX50" s="349"/>
      <c r="SKY50" s="290"/>
      <c r="SKZ50" s="288"/>
      <c r="SLA50" s="343"/>
      <c r="SLB50" s="344"/>
      <c r="SLC50" s="1172"/>
      <c r="SLD50" s="345"/>
      <c r="SLE50" s="346"/>
      <c r="SLF50" s="347"/>
      <c r="SLG50" s="348"/>
      <c r="SLH50" s="349"/>
      <c r="SLI50" s="290"/>
      <c r="SLJ50" s="288"/>
      <c r="SLK50" s="343"/>
      <c r="SLL50" s="344"/>
      <c r="SLM50" s="1172"/>
      <c r="SLN50" s="345"/>
      <c r="SLO50" s="346"/>
      <c r="SLP50" s="347"/>
      <c r="SLQ50" s="348"/>
      <c r="SLR50" s="349"/>
      <c r="SLS50" s="290"/>
      <c r="SLT50" s="288"/>
      <c r="SLU50" s="343"/>
      <c r="SLV50" s="344"/>
      <c r="SLW50" s="1172"/>
      <c r="SLX50" s="345"/>
      <c r="SLY50" s="346"/>
      <c r="SLZ50" s="347"/>
      <c r="SMA50" s="348"/>
      <c r="SMB50" s="349"/>
      <c r="SMC50" s="290"/>
      <c r="SMD50" s="288"/>
      <c r="SME50" s="343"/>
      <c r="SMF50" s="344"/>
      <c r="SMG50" s="1172"/>
      <c r="SMH50" s="345"/>
      <c r="SMI50" s="346"/>
      <c r="SMJ50" s="347"/>
      <c r="SMK50" s="348"/>
      <c r="SML50" s="349"/>
      <c r="SMM50" s="290"/>
      <c r="SMN50" s="288"/>
      <c r="SMO50" s="343"/>
      <c r="SMP50" s="344"/>
      <c r="SMQ50" s="1172"/>
      <c r="SMR50" s="345"/>
      <c r="SMS50" s="346"/>
      <c r="SMT50" s="347"/>
      <c r="SMU50" s="348"/>
      <c r="SMV50" s="349"/>
      <c r="SMW50" s="290"/>
      <c r="SMX50" s="288"/>
      <c r="SMY50" s="343"/>
      <c r="SMZ50" s="344"/>
      <c r="SNA50" s="1172"/>
      <c r="SNB50" s="345"/>
      <c r="SNC50" s="346"/>
      <c r="SND50" s="347"/>
      <c r="SNE50" s="348"/>
      <c r="SNF50" s="349"/>
      <c r="SNG50" s="290"/>
      <c r="SNH50" s="288"/>
      <c r="SNI50" s="343"/>
      <c r="SNJ50" s="344"/>
      <c r="SNK50" s="1172"/>
      <c r="SNL50" s="345"/>
      <c r="SNM50" s="346"/>
      <c r="SNN50" s="347"/>
      <c r="SNO50" s="348"/>
      <c r="SNP50" s="349"/>
      <c r="SNQ50" s="290"/>
      <c r="SNR50" s="288"/>
      <c r="SNS50" s="343"/>
      <c r="SNT50" s="344"/>
      <c r="SNU50" s="1172"/>
      <c r="SNV50" s="345"/>
      <c r="SNW50" s="346"/>
      <c r="SNX50" s="347"/>
      <c r="SNY50" s="348"/>
      <c r="SNZ50" s="349"/>
      <c r="SOA50" s="290"/>
      <c r="SOB50" s="288"/>
      <c r="SOC50" s="343"/>
      <c r="SOD50" s="344"/>
      <c r="SOE50" s="1172"/>
      <c r="SOF50" s="345"/>
      <c r="SOG50" s="346"/>
      <c r="SOH50" s="347"/>
      <c r="SOI50" s="348"/>
      <c r="SOJ50" s="349"/>
      <c r="SOK50" s="290"/>
      <c r="SOL50" s="288"/>
      <c r="SOM50" s="343"/>
      <c r="SON50" s="344"/>
      <c r="SOO50" s="1172"/>
      <c r="SOP50" s="345"/>
      <c r="SOQ50" s="346"/>
      <c r="SOR50" s="347"/>
      <c r="SOS50" s="348"/>
      <c r="SOT50" s="349"/>
      <c r="SOU50" s="290"/>
      <c r="SOV50" s="288"/>
      <c r="SOW50" s="343"/>
      <c r="SOX50" s="344"/>
      <c r="SOY50" s="1172"/>
      <c r="SOZ50" s="345"/>
      <c r="SPA50" s="346"/>
      <c r="SPB50" s="347"/>
      <c r="SPC50" s="348"/>
      <c r="SPD50" s="349"/>
      <c r="SPE50" s="290"/>
      <c r="SPF50" s="288"/>
      <c r="SPG50" s="343"/>
      <c r="SPH50" s="344"/>
      <c r="SPI50" s="1172"/>
      <c r="SPJ50" s="345"/>
      <c r="SPK50" s="346"/>
      <c r="SPL50" s="347"/>
      <c r="SPM50" s="348"/>
      <c r="SPN50" s="349"/>
      <c r="SPO50" s="290"/>
      <c r="SPP50" s="288"/>
      <c r="SPQ50" s="343"/>
      <c r="SPR50" s="344"/>
      <c r="SPS50" s="1172"/>
      <c r="SPT50" s="345"/>
      <c r="SPU50" s="346"/>
      <c r="SPV50" s="347"/>
      <c r="SPW50" s="348"/>
      <c r="SPX50" s="349"/>
      <c r="SPY50" s="290"/>
      <c r="SPZ50" s="288"/>
      <c r="SQA50" s="343"/>
      <c r="SQB50" s="344"/>
      <c r="SQC50" s="1172"/>
      <c r="SQD50" s="345"/>
      <c r="SQE50" s="346"/>
      <c r="SQF50" s="347"/>
      <c r="SQG50" s="348"/>
      <c r="SQH50" s="349"/>
      <c r="SQI50" s="290"/>
      <c r="SQJ50" s="288"/>
      <c r="SQK50" s="343"/>
      <c r="SQL50" s="344"/>
      <c r="SQM50" s="1172"/>
      <c r="SQN50" s="345"/>
      <c r="SQO50" s="346"/>
      <c r="SQP50" s="347"/>
      <c r="SQQ50" s="348"/>
      <c r="SQR50" s="349"/>
      <c r="SQS50" s="290"/>
      <c r="SQT50" s="288"/>
      <c r="SQU50" s="343"/>
      <c r="SQV50" s="344"/>
      <c r="SQW50" s="1172"/>
      <c r="SQX50" s="345"/>
      <c r="SQY50" s="346"/>
      <c r="SQZ50" s="347"/>
      <c r="SRA50" s="348"/>
      <c r="SRB50" s="349"/>
      <c r="SRC50" s="290"/>
      <c r="SRD50" s="288"/>
      <c r="SRE50" s="343"/>
      <c r="SRF50" s="344"/>
      <c r="SRG50" s="1172"/>
      <c r="SRH50" s="345"/>
      <c r="SRI50" s="346"/>
      <c r="SRJ50" s="347"/>
      <c r="SRK50" s="348"/>
      <c r="SRL50" s="349"/>
      <c r="SRM50" s="290"/>
      <c r="SRN50" s="288"/>
      <c r="SRO50" s="343"/>
      <c r="SRP50" s="344"/>
      <c r="SRQ50" s="1172"/>
      <c r="SRR50" s="345"/>
      <c r="SRS50" s="346"/>
      <c r="SRT50" s="347"/>
      <c r="SRU50" s="348"/>
      <c r="SRV50" s="349"/>
      <c r="SRW50" s="290"/>
      <c r="SRX50" s="288"/>
      <c r="SRY50" s="343"/>
      <c r="SRZ50" s="344"/>
      <c r="SSA50" s="1172"/>
      <c r="SSB50" s="345"/>
      <c r="SSC50" s="346"/>
      <c r="SSD50" s="347"/>
      <c r="SSE50" s="348"/>
      <c r="SSF50" s="349"/>
      <c r="SSG50" s="290"/>
      <c r="SSH50" s="288"/>
      <c r="SSI50" s="343"/>
      <c r="SSJ50" s="344"/>
      <c r="SSK50" s="1172"/>
      <c r="SSL50" s="345"/>
      <c r="SSM50" s="346"/>
      <c r="SSN50" s="347"/>
      <c r="SSO50" s="348"/>
      <c r="SSP50" s="349"/>
      <c r="SSQ50" s="290"/>
      <c r="SSR50" s="288"/>
      <c r="SSS50" s="343"/>
      <c r="SST50" s="344"/>
      <c r="SSU50" s="1172"/>
      <c r="SSV50" s="345"/>
      <c r="SSW50" s="346"/>
      <c r="SSX50" s="347"/>
      <c r="SSY50" s="348"/>
      <c r="SSZ50" s="349"/>
      <c r="STA50" s="290"/>
      <c r="STB50" s="288"/>
      <c r="STC50" s="343"/>
      <c r="STD50" s="344"/>
      <c r="STE50" s="1172"/>
      <c r="STF50" s="345"/>
      <c r="STG50" s="346"/>
      <c r="STH50" s="347"/>
      <c r="STI50" s="348"/>
      <c r="STJ50" s="349"/>
      <c r="STK50" s="290"/>
      <c r="STL50" s="288"/>
      <c r="STM50" s="343"/>
      <c r="STN50" s="344"/>
      <c r="STO50" s="1172"/>
      <c r="STP50" s="345"/>
      <c r="STQ50" s="346"/>
      <c r="STR50" s="347"/>
      <c r="STS50" s="348"/>
      <c r="STT50" s="349"/>
      <c r="STU50" s="290"/>
      <c r="STV50" s="288"/>
      <c r="STW50" s="343"/>
      <c r="STX50" s="344"/>
      <c r="STY50" s="1172"/>
      <c r="STZ50" s="345"/>
      <c r="SUA50" s="346"/>
      <c r="SUB50" s="347"/>
      <c r="SUC50" s="348"/>
      <c r="SUD50" s="349"/>
      <c r="SUE50" s="290"/>
      <c r="SUF50" s="288"/>
      <c r="SUG50" s="343"/>
      <c r="SUH50" s="344"/>
      <c r="SUI50" s="1172"/>
      <c r="SUJ50" s="345"/>
      <c r="SUK50" s="346"/>
      <c r="SUL50" s="347"/>
      <c r="SUM50" s="348"/>
      <c r="SUN50" s="349"/>
      <c r="SUO50" s="290"/>
      <c r="SUP50" s="288"/>
      <c r="SUQ50" s="343"/>
      <c r="SUR50" s="344"/>
      <c r="SUS50" s="1172"/>
      <c r="SUT50" s="345"/>
      <c r="SUU50" s="346"/>
      <c r="SUV50" s="347"/>
      <c r="SUW50" s="348"/>
      <c r="SUX50" s="349"/>
      <c r="SUY50" s="290"/>
      <c r="SUZ50" s="288"/>
      <c r="SVA50" s="343"/>
      <c r="SVB50" s="344"/>
      <c r="SVC50" s="1172"/>
      <c r="SVD50" s="345"/>
      <c r="SVE50" s="346"/>
      <c r="SVF50" s="347"/>
      <c r="SVG50" s="348"/>
      <c r="SVH50" s="349"/>
      <c r="SVI50" s="290"/>
      <c r="SVJ50" s="288"/>
      <c r="SVK50" s="343"/>
      <c r="SVL50" s="344"/>
      <c r="SVM50" s="1172"/>
      <c r="SVN50" s="345"/>
      <c r="SVO50" s="346"/>
      <c r="SVP50" s="347"/>
      <c r="SVQ50" s="348"/>
      <c r="SVR50" s="349"/>
      <c r="SVS50" s="290"/>
      <c r="SVT50" s="288"/>
      <c r="SVU50" s="343"/>
      <c r="SVV50" s="344"/>
      <c r="SVW50" s="1172"/>
      <c r="SVX50" s="345"/>
      <c r="SVY50" s="346"/>
      <c r="SVZ50" s="347"/>
      <c r="SWA50" s="348"/>
      <c r="SWB50" s="349"/>
      <c r="SWC50" s="290"/>
      <c r="SWD50" s="288"/>
      <c r="SWE50" s="343"/>
      <c r="SWF50" s="344"/>
      <c r="SWG50" s="1172"/>
      <c r="SWH50" s="345"/>
      <c r="SWI50" s="346"/>
      <c r="SWJ50" s="347"/>
      <c r="SWK50" s="348"/>
      <c r="SWL50" s="349"/>
      <c r="SWM50" s="290"/>
      <c r="SWN50" s="288"/>
      <c r="SWO50" s="343"/>
      <c r="SWP50" s="344"/>
      <c r="SWQ50" s="1172"/>
      <c r="SWR50" s="345"/>
      <c r="SWS50" s="346"/>
      <c r="SWT50" s="347"/>
      <c r="SWU50" s="348"/>
      <c r="SWV50" s="349"/>
      <c r="SWW50" s="290"/>
      <c r="SWX50" s="288"/>
      <c r="SWY50" s="343"/>
      <c r="SWZ50" s="344"/>
      <c r="SXA50" s="1172"/>
      <c r="SXB50" s="345"/>
      <c r="SXC50" s="346"/>
      <c r="SXD50" s="347"/>
      <c r="SXE50" s="348"/>
      <c r="SXF50" s="349"/>
      <c r="SXG50" s="290"/>
      <c r="SXH50" s="288"/>
      <c r="SXI50" s="343"/>
      <c r="SXJ50" s="344"/>
      <c r="SXK50" s="1172"/>
      <c r="SXL50" s="345"/>
      <c r="SXM50" s="346"/>
      <c r="SXN50" s="347"/>
      <c r="SXO50" s="348"/>
      <c r="SXP50" s="349"/>
      <c r="SXQ50" s="290"/>
      <c r="SXR50" s="288"/>
      <c r="SXS50" s="343"/>
      <c r="SXT50" s="344"/>
      <c r="SXU50" s="1172"/>
      <c r="SXV50" s="345"/>
      <c r="SXW50" s="346"/>
      <c r="SXX50" s="347"/>
      <c r="SXY50" s="348"/>
      <c r="SXZ50" s="349"/>
      <c r="SYA50" s="290"/>
      <c r="SYB50" s="288"/>
      <c r="SYC50" s="343"/>
      <c r="SYD50" s="344"/>
      <c r="SYE50" s="1172"/>
      <c r="SYF50" s="345"/>
      <c r="SYG50" s="346"/>
      <c r="SYH50" s="347"/>
      <c r="SYI50" s="348"/>
      <c r="SYJ50" s="349"/>
      <c r="SYK50" s="290"/>
      <c r="SYL50" s="288"/>
      <c r="SYM50" s="343"/>
      <c r="SYN50" s="344"/>
      <c r="SYO50" s="1172"/>
      <c r="SYP50" s="345"/>
      <c r="SYQ50" s="346"/>
      <c r="SYR50" s="347"/>
      <c r="SYS50" s="348"/>
      <c r="SYT50" s="349"/>
      <c r="SYU50" s="290"/>
      <c r="SYV50" s="288"/>
      <c r="SYW50" s="343"/>
      <c r="SYX50" s="344"/>
      <c r="SYY50" s="1172"/>
      <c r="SYZ50" s="345"/>
      <c r="SZA50" s="346"/>
      <c r="SZB50" s="347"/>
      <c r="SZC50" s="348"/>
      <c r="SZD50" s="349"/>
      <c r="SZE50" s="290"/>
      <c r="SZF50" s="288"/>
      <c r="SZG50" s="343"/>
      <c r="SZH50" s="344"/>
      <c r="SZI50" s="1172"/>
      <c r="SZJ50" s="345"/>
      <c r="SZK50" s="346"/>
      <c r="SZL50" s="347"/>
      <c r="SZM50" s="348"/>
      <c r="SZN50" s="349"/>
      <c r="SZO50" s="290"/>
      <c r="SZP50" s="288"/>
      <c r="SZQ50" s="343"/>
      <c r="SZR50" s="344"/>
      <c r="SZS50" s="1172"/>
      <c r="SZT50" s="345"/>
      <c r="SZU50" s="346"/>
      <c r="SZV50" s="347"/>
      <c r="SZW50" s="348"/>
      <c r="SZX50" s="349"/>
      <c r="SZY50" s="290"/>
      <c r="SZZ50" s="288"/>
      <c r="TAA50" s="343"/>
      <c r="TAB50" s="344"/>
      <c r="TAC50" s="1172"/>
      <c r="TAD50" s="345"/>
      <c r="TAE50" s="346"/>
      <c r="TAF50" s="347"/>
      <c r="TAG50" s="348"/>
      <c r="TAH50" s="349"/>
      <c r="TAI50" s="290"/>
      <c r="TAJ50" s="288"/>
      <c r="TAK50" s="343"/>
      <c r="TAL50" s="344"/>
      <c r="TAM50" s="1172"/>
      <c r="TAN50" s="345"/>
      <c r="TAO50" s="346"/>
      <c r="TAP50" s="347"/>
      <c r="TAQ50" s="348"/>
      <c r="TAR50" s="349"/>
      <c r="TAS50" s="290"/>
      <c r="TAT50" s="288"/>
      <c r="TAU50" s="343"/>
      <c r="TAV50" s="344"/>
      <c r="TAW50" s="1172"/>
      <c r="TAX50" s="345"/>
      <c r="TAY50" s="346"/>
      <c r="TAZ50" s="347"/>
      <c r="TBA50" s="348"/>
      <c r="TBB50" s="349"/>
      <c r="TBC50" s="290"/>
      <c r="TBD50" s="288"/>
      <c r="TBE50" s="343"/>
      <c r="TBF50" s="344"/>
      <c r="TBG50" s="1172"/>
      <c r="TBH50" s="345"/>
      <c r="TBI50" s="346"/>
      <c r="TBJ50" s="347"/>
      <c r="TBK50" s="348"/>
      <c r="TBL50" s="349"/>
      <c r="TBM50" s="290"/>
      <c r="TBN50" s="288"/>
      <c r="TBO50" s="343"/>
      <c r="TBP50" s="344"/>
      <c r="TBQ50" s="1172"/>
      <c r="TBR50" s="345"/>
      <c r="TBS50" s="346"/>
      <c r="TBT50" s="347"/>
      <c r="TBU50" s="348"/>
      <c r="TBV50" s="349"/>
      <c r="TBW50" s="290"/>
      <c r="TBX50" s="288"/>
      <c r="TBY50" s="343"/>
      <c r="TBZ50" s="344"/>
      <c r="TCA50" s="1172"/>
      <c r="TCB50" s="345"/>
      <c r="TCC50" s="346"/>
      <c r="TCD50" s="347"/>
      <c r="TCE50" s="348"/>
      <c r="TCF50" s="349"/>
      <c r="TCG50" s="290"/>
      <c r="TCH50" s="288"/>
      <c r="TCI50" s="343"/>
      <c r="TCJ50" s="344"/>
      <c r="TCK50" s="1172"/>
      <c r="TCL50" s="345"/>
      <c r="TCM50" s="346"/>
      <c r="TCN50" s="347"/>
      <c r="TCO50" s="348"/>
      <c r="TCP50" s="349"/>
      <c r="TCQ50" s="290"/>
      <c r="TCR50" s="288"/>
      <c r="TCS50" s="343"/>
      <c r="TCT50" s="344"/>
      <c r="TCU50" s="1172"/>
      <c r="TCV50" s="345"/>
      <c r="TCW50" s="346"/>
      <c r="TCX50" s="347"/>
      <c r="TCY50" s="348"/>
      <c r="TCZ50" s="349"/>
      <c r="TDA50" s="290"/>
      <c r="TDB50" s="288"/>
      <c r="TDC50" s="343"/>
      <c r="TDD50" s="344"/>
      <c r="TDE50" s="1172"/>
      <c r="TDF50" s="345"/>
      <c r="TDG50" s="346"/>
      <c r="TDH50" s="347"/>
      <c r="TDI50" s="348"/>
      <c r="TDJ50" s="349"/>
      <c r="TDK50" s="290"/>
      <c r="TDL50" s="288"/>
      <c r="TDM50" s="343"/>
      <c r="TDN50" s="344"/>
      <c r="TDO50" s="1172"/>
      <c r="TDP50" s="345"/>
      <c r="TDQ50" s="346"/>
      <c r="TDR50" s="347"/>
      <c r="TDS50" s="348"/>
      <c r="TDT50" s="349"/>
      <c r="TDU50" s="290"/>
      <c r="TDV50" s="288"/>
      <c r="TDW50" s="343"/>
      <c r="TDX50" s="344"/>
      <c r="TDY50" s="1172"/>
      <c r="TDZ50" s="345"/>
      <c r="TEA50" s="346"/>
      <c r="TEB50" s="347"/>
      <c r="TEC50" s="348"/>
      <c r="TED50" s="349"/>
      <c r="TEE50" s="290"/>
      <c r="TEF50" s="288"/>
      <c r="TEG50" s="343"/>
      <c r="TEH50" s="344"/>
      <c r="TEI50" s="1172"/>
      <c r="TEJ50" s="345"/>
      <c r="TEK50" s="346"/>
      <c r="TEL50" s="347"/>
      <c r="TEM50" s="348"/>
      <c r="TEN50" s="349"/>
      <c r="TEO50" s="290"/>
      <c r="TEP50" s="288"/>
      <c r="TEQ50" s="343"/>
      <c r="TER50" s="344"/>
      <c r="TES50" s="1172"/>
      <c r="TET50" s="345"/>
      <c r="TEU50" s="346"/>
      <c r="TEV50" s="347"/>
      <c r="TEW50" s="348"/>
      <c r="TEX50" s="349"/>
      <c r="TEY50" s="290"/>
      <c r="TEZ50" s="288"/>
      <c r="TFA50" s="343"/>
      <c r="TFB50" s="344"/>
      <c r="TFC50" s="1172"/>
      <c r="TFD50" s="345"/>
      <c r="TFE50" s="346"/>
      <c r="TFF50" s="347"/>
      <c r="TFG50" s="348"/>
      <c r="TFH50" s="349"/>
      <c r="TFI50" s="290"/>
      <c r="TFJ50" s="288"/>
      <c r="TFK50" s="343"/>
      <c r="TFL50" s="344"/>
      <c r="TFM50" s="1172"/>
      <c r="TFN50" s="345"/>
      <c r="TFO50" s="346"/>
      <c r="TFP50" s="347"/>
      <c r="TFQ50" s="348"/>
      <c r="TFR50" s="349"/>
      <c r="TFS50" s="290"/>
      <c r="TFT50" s="288"/>
      <c r="TFU50" s="343"/>
      <c r="TFV50" s="344"/>
      <c r="TFW50" s="1172"/>
      <c r="TFX50" s="345"/>
      <c r="TFY50" s="346"/>
      <c r="TFZ50" s="347"/>
      <c r="TGA50" s="348"/>
      <c r="TGB50" s="349"/>
      <c r="TGC50" s="290"/>
      <c r="TGD50" s="288"/>
      <c r="TGE50" s="343"/>
      <c r="TGF50" s="344"/>
      <c r="TGG50" s="1172"/>
      <c r="TGH50" s="345"/>
      <c r="TGI50" s="346"/>
      <c r="TGJ50" s="347"/>
      <c r="TGK50" s="348"/>
      <c r="TGL50" s="349"/>
      <c r="TGM50" s="290"/>
      <c r="TGN50" s="288"/>
      <c r="TGO50" s="343"/>
      <c r="TGP50" s="344"/>
      <c r="TGQ50" s="1172"/>
      <c r="TGR50" s="345"/>
      <c r="TGS50" s="346"/>
      <c r="TGT50" s="347"/>
      <c r="TGU50" s="348"/>
      <c r="TGV50" s="349"/>
      <c r="TGW50" s="290"/>
      <c r="TGX50" s="288"/>
      <c r="TGY50" s="343"/>
      <c r="TGZ50" s="344"/>
      <c r="THA50" s="1172"/>
      <c r="THB50" s="345"/>
      <c r="THC50" s="346"/>
      <c r="THD50" s="347"/>
      <c r="THE50" s="348"/>
      <c r="THF50" s="349"/>
      <c r="THG50" s="290"/>
      <c r="THH50" s="288"/>
      <c r="THI50" s="343"/>
      <c r="THJ50" s="344"/>
      <c r="THK50" s="1172"/>
      <c r="THL50" s="345"/>
      <c r="THM50" s="346"/>
      <c r="THN50" s="347"/>
      <c r="THO50" s="348"/>
      <c r="THP50" s="349"/>
      <c r="THQ50" s="290"/>
      <c r="THR50" s="288"/>
      <c r="THS50" s="343"/>
      <c r="THT50" s="344"/>
      <c r="THU50" s="1172"/>
      <c r="THV50" s="345"/>
      <c r="THW50" s="346"/>
      <c r="THX50" s="347"/>
      <c r="THY50" s="348"/>
      <c r="THZ50" s="349"/>
      <c r="TIA50" s="290"/>
      <c r="TIB50" s="288"/>
      <c r="TIC50" s="343"/>
      <c r="TID50" s="344"/>
      <c r="TIE50" s="1172"/>
      <c r="TIF50" s="345"/>
      <c r="TIG50" s="346"/>
      <c r="TIH50" s="347"/>
      <c r="TII50" s="348"/>
      <c r="TIJ50" s="349"/>
      <c r="TIK50" s="290"/>
      <c r="TIL50" s="288"/>
      <c r="TIM50" s="343"/>
      <c r="TIN50" s="344"/>
      <c r="TIO50" s="1172"/>
      <c r="TIP50" s="345"/>
      <c r="TIQ50" s="346"/>
      <c r="TIR50" s="347"/>
      <c r="TIS50" s="348"/>
      <c r="TIT50" s="349"/>
      <c r="TIU50" s="290"/>
      <c r="TIV50" s="288"/>
      <c r="TIW50" s="343"/>
      <c r="TIX50" s="344"/>
      <c r="TIY50" s="1172"/>
      <c r="TIZ50" s="345"/>
      <c r="TJA50" s="346"/>
      <c r="TJB50" s="347"/>
      <c r="TJC50" s="348"/>
      <c r="TJD50" s="349"/>
      <c r="TJE50" s="290"/>
      <c r="TJF50" s="288"/>
      <c r="TJG50" s="343"/>
      <c r="TJH50" s="344"/>
      <c r="TJI50" s="1172"/>
      <c r="TJJ50" s="345"/>
      <c r="TJK50" s="346"/>
      <c r="TJL50" s="347"/>
      <c r="TJM50" s="348"/>
      <c r="TJN50" s="349"/>
      <c r="TJO50" s="290"/>
      <c r="TJP50" s="288"/>
      <c r="TJQ50" s="343"/>
      <c r="TJR50" s="344"/>
      <c r="TJS50" s="1172"/>
      <c r="TJT50" s="345"/>
      <c r="TJU50" s="346"/>
      <c r="TJV50" s="347"/>
      <c r="TJW50" s="348"/>
      <c r="TJX50" s="349"/>
      <c r="TJY50" s="290"/>
      <c r="TJZ50" s="288"/>
      <c r="TKA50" s="343"/>
      <c r="TKB50" s="344"/>
      <c r="TKC50" s="1172"/>
      <c r="TKD50" s="345"/>
      <c r="TKE50" s="346"/>
      <c r="TKF50" s="347"/>
      <c r="TKG50" s="348"/>
      <c r="TKH50" s="349"/>
      <c r="TKI50" s="290"/>
      <c r="TKJ50" s="288"/>
      <c r="TKK50" s="343"/>
      <c r="TKL50" s="344"/>
      <c r="TKM50" s="1172"/>
      <c r="TKN50" s="345"/>
      <c r="TKO50" s="346"/>
      <c r="TKP50" s="347"/>
      <c r="TKQ50" s="348"/>
      <c r="TKR50" s="349"/>
      <c r="TKS50" s="290"/>
      <c r="TKT50" s="288"/>
      <c r="TKU50" s="343"/>
      <c r="TKV50" s="344"/>
      <c r="TKW50" s="1172"/>
      <c r="TKX50" s="345"/>
      <c r="TKY50" s="346"/>
      <c r="TKZ50" s="347"/>
      <c r="TLA50" s="348"/>
      <c r="TLB50" s="349"/>
      <c r="TLC50" s="290"/>
      <c r="TLD50" s="288"/>
      <c r="TLE50" s="343"/>
      <c r="TLF50" s="344"/>
      <c r="TLG50" s="1172"/>
      <c r="TLH50" s="345"/>
      <c r="TLI50" s="346"/>
      <c r="TLJ50" s="347"/>
      <c r="TLK50" s="348"/>
      <c r="TLL50" s="349"/>
      <c r="TLM50" s="290"/>
      <c r="TLN50" s="288"/>
      <c r="TLO50" s="343"/>
      <c r="TLP50" s="344"/>
      <c r="TLQ50" s="1172"/>
      <c r="TLR50" s="345"/>
      <c r="TLS50" s="346"/>
      <c r="TLT50" s="347"/>
      <c r="TLU50" s="348"/>
      <c r="TLV50" s="349"/>
      <c r="TLW50" s="290"/>
      <c r="TLX50" s="288"/>
      <c r="TLY50" s="343"/>
      <c r="TLZ50" s="344"/>
      <c r="TMA50" s="1172"/>
      <c r="TMB50" s="345"/>
      <c r="TMC50" s="346"/>
      <c r="TMD50" s="347"/>
      <c r="TME50" s="348"/>
      <c r="TMF50" s="349"/>
      <c r="TMG50" s="290"/>
      <c r="TMH50" s="288"/>
      <c r="TMI50" s="343"/>
      <c r="TMJ50" s="344"/>
      <c r="TMK50" s="1172"/>
      <c r="TML50" s="345"/>
      <c r="TMM50" s="346"/>
      <c r="TMN50" s="347"/>
      <c r="TMO50" s="348"/>
      <c r="TMP50" s="349"/>
      <c r="TMQ50" s="290"/>
      <c r="TMR50" s="288"/>
      <c r="TMS50" s="343"/>
      <c r="TMT50" s="344"/>
      <c r="TMU50" s="1172"/>
      <c r="TMV50" s="345"/>
      <c r="TMW50" s="346"/>
      <c r="TMX50" s="347"/>
      <c r="TMY50" s="348"/>
      <c r="TMZ50" s="349"/>
      <c r="TNA50" s="290"/>
      <c r="TNB50" s="288"/>
      <c r="TNC50" s="343"/>
      <c r="TND50" s="344"/>
      <c r="TNE50" s="1172"/>
      <c r="TNF50" s="345"/>
      <c r="TNG50" s="346"/>
      <c r="TNH50" s="347"/>
      <c r="TNI50" s="348"/>
      <c r="TNJ50" s="349"/>
      <c r="TNK50" s="290"/>
      <c r="TNL50" s="288"/>
      <c r="TNM50" s="343"/>
      <c r="TNN50" s="344"/>
      <c r="TNO50" s="1172"/>
      <c r="TNP50" s="345"/>
      <c r="TNQ50" s="346"/>
      <c r="TNR50" s="347"/>
      <c r="TNS50" s="348"/>
      <c r="TNT50" s="349"/>
      <c r="TNU50" s="290"/>
      <c r="TNV50" s="288"/>
      <c r="TNW50" s="343"/>
      <c r="TNX50" s="344"/>
      <c r="TNY50" s="1172"/>
      <c r="TNZ50" s="345"/>
      <c r="TOA50" s="346"/>
      <c r="TOB50" s="347"/>
      <c r="TOC50" s="348"/>
      <c r="TOD50" s="349"/>
      <c r="TOE50" s="290"/>
      <c r="TOF50" s="288"/>
      <c r="TOG50" s="343"/>
      <c r="TOH50" s="344"/>
      <c r="TOI50" s="1172"/>
      <c r="TOJ50" s="345"/>
      <c r="TOK50" s="346"/>
      <c r="TOL50" s="347"/>
      <c r="TOM50" s="348"/>
      <c r="TON50" s="349"/>
      <c r="TOO50" s="290"/>
      <c r="TOP50" s="288"/>
      <c r="TOQ50" s="343"/>
      <c r="TOR50" s="344"/>
      <c r="TOS50" s="1172"/>
      <c r="TOT50" s="345"/>
      <c r="TOU50" s="346"/>
      <c r="TOV50" s="347"/>
      <c r="TOW50" s="348"/>
      <c r="TOX50" s="349"/>
      <c r="TOY50" s="290"/>
      <c r="TOZ50" s="288"/>
      <c r="TPA50" s="343"/>
      <c r="TPB50" s="344"/>
      <c r="TPC50" s="1172"/>
      <c r="TPD50" s="345"/>
      <c r="TPE50" s="346"/>
      <c r="TPF50" s="347"/>
      <c r="TPG50" s="348"/>
      <c r="TPH50" s="349"/>
      <c r="TPI50" s="290"/>
      <c r="TPJ50" s="288"/>
      <c r="TPK50" s="343"/>
      <c r="TPL50" s="344"/>
      <c r="TPM50" s="1172"/>
      <c r="TPN50" s="345"/>
      <c r="TPO50" s="346"/>
      <c r="TPP50" s="347"/>
      <c r="TPQ50" s="348"/>
      <c r="TPR50" s="349"/>
      <c r="TPS50" s="290"/>
      <c r="TPT50" s="288"/>
      <c r="TPU50" s="343"/>
      <c r="TPV50" s="344"/>
      <c r="TPW50" s="1172"/>
      <c r="TPX50" s="345"/>
      <c r="TPY50" s="346"/>
      <c r="TPZ50" s="347"/>
      <c r="TQA50" s="348"/>
      <c r="TQB50" s="349"/>
      <c r="TQC50" s="290"/>
      <c r="TQD50" s="288"/>
      <c r="TQE50" s="343"/>
      <c r="TQF50" s="344"/>
      <c r="TQG50" s="1172"/>
      <c r="TQH50" s="345"/>
      <c r="TQI50" s="346"/>
      <c r="TQJ50" s="347"/>
      <c r="TQK50" s="348"/>
      <c r="TQL50" s="349"/>
      <c r="TQM50" s="290"/>
      <c r="TQN50" s="288"/>
      <c r="TQO50" s="343"/>
      <c r="TQP50" s="344"/>
      <c r="TQQ50" s="1172"/>
      <c r="TQR50" s="345"/>
      <c r="TQS50" s="346"/>
      <c r="TQT50" s="347"/>
      <c r="TQU50" s="348"/>
      <c r="TQV50" s="349"/>
      <c r="TQW50" s="290"/>
      <c r="TQX50" s="288"/>
      <c r="TQY50" s="343"/>
      <c r="TQZ50" s="344"/>
      <c r="TRA50" s="1172"/>
      <c r="TRB50" s="345"/>
      <c r="TRC50" s="346"/>
      <c r="TRD50" s="347"/>
      <c r="TRE50" s="348"/>
      <c r="TRF50" s="349"/>
      <c r="TRG50" s="290"/>
      <c r="TRH50" s="288"/>
      <c r="TRI50" s="343"/>
      <c r="TRJ50" s="344"/>
      <c r="TRK50" s="1172"/>
      <c r="TRL50" s="345"/>
      <c r="TRM50" s="346"/>
      <c r="TRN50" s="347"/>
      <c r="TRO50" s="348"/>
      <c r="TRP50" s="349"/>
      <c r="TRQ50" s="290"/>
      <c r="TRR50" s="288"/>
      <c r="TRS50" s="343"/>
      <c r="TRT50" s="344"/>
      <c r="TRU50" s="1172"/>
      <c r="TRV50" s="345"/>
      <c r="TRW50" s="346"/>
      <c r="TRX50" s="347"/>
      <c r="TRY50" s="348"/>
      <c r="TRZ50" s="349"/>
      <c r="TSA50" s="290"/>
      <c r="TSB50" s="288"/>
      <c r="TSC50" s="343"/>
      <c r="TSD50" s="344"/>
      <c r="TSE50" s="1172"/>
      <c r="TSF50" s="345"/>
      <c r="TSG50" s="346"/>
      <c r="TSH50" s="347"/>
      <c r="TSI50" s="348"/>
      <c r="TSJ50" s="349"/>
      <c r="TSK50" s="290"/>
      <c r="TSL50" s="288"/>
      <c r="TSM50" s="343"/>
      <c r="TSN50" s="344"/>
      <c r="TSO50" s="1172"/>
      <c r="TSP50" s="345"/>
      <c r="TSQ50" s="346"/>
      <c r="TSR50" s="347"/>
      <c r="TSS50" s="348"/>
      <c r="TST50" s="349"/>
      <c r="TSU50" s="290"/>
      <c r="TSV50" s="288"/>
      <c r="TSW50" s="343"/>
      <c r="TSX50" s="344"/>
      <c r="TSY50" s="1172"/>
      <c r="TSZ50" s="345"/>
      <c r="TTA50" s="346"/>
      <c r="TTB50" s="347"/>
      <c r="TTC50" s="348"/>
      <c r="TTD50" s="349"/>
      <c r="TTE50" s="290"/>
      <c r="TTF50" s="288"/>
      <c r="TTG50" s="343"/>
      <c r="TTH50" s="344"/>
      <c r="TTI50" s="1172"/>
      <c r="TTJ50" s="345"/>
      <c r="TTK50" s="346"/>
      <c r="TTL50" s="347"/>
      <c r="TTM50" s="348"/>
      <c r="TTN50" s="349"/>
      <c r="TTO50" s="290"/>
      <c r="TTP50" s="288"/>
      <c r="TTQ50" s="343"/>
      <c r="TTR50" s="344"/>
      <c r="TTS50" s="1172"/>
      <c r="TTT50" s="345"/>
      <c r="TTU50" s="346"/>
      <c r="TTV50" s="347"/>
      <c r="TTW50" s="348"/>
      <c r="TTX50" s="349"/>
      <c r="TTY50" s="290"/>
      <c r="TTZ50" s="288"/>
      <c r="TUA50" s="343"/>
      <c r="TUB50" s="344"/>
      <c r="TUC50" s="1172"/>
      <c r="TUD50" s="345"/>
      <c r="TUE50" s="346"/>
      <c r="TUF50" s="347"/>
      <c r="TUG50" s="348"/>
      <c r="TUH50" s="349"/>
      <c r="TUI50" s="290"/>
      <c r="TUJ50" s="288"/>
      <c r="TUK50" s="343"/>
      <c r="TUL50" s="344"/>
      <c r="TUM50" s="1172"/>
      <c r="TUN50" s="345"/>
      <c r="TUO50" s="346"/>
      <c r="TUP50" s="347"/>
      <c r="TUQ50" s="348"/>
      <c r="TUR50" s="349"/>
      <c r="TUS50" s="290"/>
      <c r="TUT50" s="288"/>
      <c r="TUU50" s="343"/>
      <c r="TUV50" s="344"/>
      <c r="TUW50" s="1172"/>
      <c r="TUX50" s="345"/>
      <c r="TUY50" s="346"/>
      <c r="TUZ50" s="347"/>
      <c r="TVA50" s="348"/>
      <c r="TVB50" s="349"/>
      <c r="TVC50" s="290"/>
      <c r="TVD50" s="288"/>
      <c r="TVE50" s="343"/>
      <c r="TVF50" s="344"/>
      <c r="TVG50" s="1172"/>
      <c r="TVH50" s="345"/>
      <c r="TVI50" s="346"/>
      <c r="TVJ50" s="347"/>
      <c r="TVK50" s="348"/>
      <c r="TVL50" s="349"/>
      <c r="TVM50" s="290"/>
      <c r="TVN50" s="288"/>
      <c r="TVO50" s="343"/>
      <c r="TVP50" s="344"/>
      <c r="TVQ50" s="1172"/>
      <c r="TVR50" s="345"/>
      <c r="TVS50" s="346"/>
      <c r="TVT50" s="347"/>
      <c r="TVU50" s="348"/>
      <c r="TVV50" s="349"/>
      <c r="TVW50" s="290"/>
      <c r="TVX50" s="288"/>
      <c r="TVY50" s="343"/>
      <c r="TVZ50" s="344"/>
      <c r="TWA50" s="1172"/>
      <c r="TWB50" s="345"/>
      <c r="TWC50" s="346"/>
      <c r="TWD50" s="347"/>
      <c r="TWE50" s="348"/>
      <c r="TWF50" s="349"/>
      <c r="TWG50" s="290"/>
      <c r="TWH50" s="288"/>
      <c r="TWI50" s="343"/>
      <c r="TWJ50" s="344"/>
      <c r="TWK50" s="1172"/>
      <c r="TWL50" s="345"/>
      <c r="TWM50" s="346"/>
      <c r="TWN50" s="347"/>
      <c r="TWO50" s="348"/>
      <c r="TWP50" s="349"/>
      <c r="TWQ50" s="290"/>
      <c r="TWR50" s="288"/>
      <c r="TWS50" s="343"/>
      <c r="TWT50" s="344"/>
      <c r="TWU50" s="1172"/>
      <c r="TWV50" s="345"/>
      <c r="TWW50" s="346"/>
      <c r="TWX50" s="347"/>
      <c r="TWY50" s="348"/>
      <c r="TWZ50" s="349"/>
      <c r="TXA50" s="290"/>
      <c r="TXB50" s="288"/>
      <c r="TXC50" s="343"/>
      <c r="TXD50" s="344"/>
      <c r="TXE50" s="1172"/>
      <c r="TXF50" s="345"/>
      <c r="TXG50" s="346"/>
      <c r="TXH50" s="347"/>
      <c r="TXI50" s="348"/>
      <c r="TXJ50" s="349"/>
      <c r="TXK50" s="290"/>
      <c r="TXL50" s="288"/>
      <c r="TXM50" s="343"/>
      <c r="TXN50" s="344"/>
      <c r="TXO50" s="1172"/>
      <c r="TXP50" s="345"/>
      <c r="TXQ50" s="346"/>
      <c r="TXR50" s="347"/>
      <c r="TXS50" s="348"/>
      <c r="TXT50" s="349"/>
      <c r="TXU50" s="290"/>
      <c r="TXV50" s="288"/>
      <c r="TXW50" s="343"/>
      <c r="TXX50" s="344"/>
      <c r="TXY50" s="1172"/>
      <c r="TXZ50" s="345"/>
      <c r="TYA50" s="346"/>
      <c r="TYB50" s="347"/>
      <c r="TYC50" s="348"/>
      <c r="TYD50" s="349"/>
      <c r="TYE50" s="290"/>
      <c r="TYF50" s="288"/>
      <c r="TYG50" s="343"/>
      <c r="TYH50" s="344"/>
      <c r="TYI50" s="1172"/>
      <c r="TYJ50" s="345"/>
      <c r="TYK50" s="346"/>
      <c r="TYL50" s="347"/>
      <c r="TYM50" s="348"/>
      <c r="TYN50" s="349"/>
      <c r="TYO50" s="290"/>
      <c r="TYP50" s="288"/>
      <c r="TYQ50" s="343"/>
      <c r="TYR50" s="344"/>
      <c r="TYS50" s="1172"/>
      <c r="TYT50" s="345"/>
      <c r="TYU50" s="346"/>
      <c r="TYV50" s="347"/>
      <c r="TYW50" s="348"/>
      <c r="TYX50" s="349"/>
      <c r="TYY50" s="290"/>
      <c r="TYZ50" s="288"/>
      <c r="TZA50" s="343"/>
      <c r="TZB50" s="344"/>
      <c r="TZC50" s="1172"/>
      <c r="TZD50" s="345"/>
      <c r="TZE50" s="346"/>
      <c r="TZF50" s="347"/>
      <c r="TZG50" s="348"/>
      <c r="TZH50" s="349"/>
      <c r="TZI50" s="290"/>
      <c r="TZJ50" s="288"/>
      <c r="TZK50" s="343"/>
      <c r="TZL50" s="344"/>
      <c r="TZM50" s="1172"/>
      <c r="TZN50" s="345"/>
      <c r="TZO50" s="346"/>
      <c r="TZP50" s="347"/>
      <c r="TZQ50" s="348"/>
      <c r="TZR50" s="349"/>
      <c r="TZS50" s="290"/>
      <c r="TZT50" s="288"/>
      <c r="TZU50" s="343"/>
      <c r="TZV50" s="344"/>
      <c r="TZW50" s="1172"/>
      <c r="TZX50" s="345"/>
      <c r="TZY50" s="346"/>
      <c r="TZZ50" s="347"/>
      <c r="UAA50" s="348"/>
      <c r="UAB50" s="349"/>
      <c r="UAC50" s="290"/>
      <c r="UAD50" s="288"/>
      <c r="UAE50" s="343"/>
      <c r="UAF50" s="344"/>
      <c r="UAG50" s="1172"/>
      <c r="UAH50" s="345"/>
      <c r="UAI50" s="346"/>
      <c r="UAJ50" s="347"/>
      <c r="UAK50" s="348"/>
      <c r="UAL50" s="349"/>
      <c r="UAM50" s="290"/>
      <c r="UAN50" s="288"/>
      <c r="UAO50" s="343"/>
      <c r="UAP50" s="344"/>
      <c r="UAQ50" s="1172"/>
      <c r="UAR50" s="345"/>
      <c r="UAS50" s="346"/>
      <c r="UAT50" s="347"/>
      <c r="UAU50" s="348"/>
      <c r="UAV50" s="349"/>
      <c r="UAW50" s="290"/>
      <c r="UAX50" s="288"/>
      <c r="UAY50" s="343"/>
      <c r="UAZ50" s="344"/>
      <c r="UBA50" s="1172"/>
      <c r="UBB50" s="345"/>
      <c r="UBC50" s="346"/>
      <c r="UBD50" s="347"/>
      <c r="UBE50" s="348"/>
      <c r="UBF50" s="349"/>
      <c r="UBG50" s="290"/>
      <c r="UBH50" s="288"/>
      <c r="UBI50" s="343"/>
      <c r="UBJ50" s="344"/>
      <c r="UBK50" s="1172"/>
      <c r="UBL50" s="345"/>
      <c r="UBM50" s="346"/>
      <c r="UBN50" s="347"/>
      <c r="UBO50" s="348"/>
      <c r="UBP50" s="349"/>
      <c r="UBQ50" s="290"/>
      <c r="UBR50" s="288"/>
      <c r="UBS50" s="343"/>
      <c r="UBT50" s="344"/>
      <c r="UBU50" s="1172"/>
      <c r="UBV50" s="345"/>
      <c r="UBW50" s="346"/>
      <c r="UBX50" s="347"/>
      <c r="UBY50" s="348"/>
      <c r="UBZ50" s="349"/>
      <c r="UCA50" s="290"/>
      <c r="UCB50" s="288"/>
      <c r="UCC50" s="343"/>
      <c r="UCD50" s="344"/>
      <c r="UCE50" s="1172"/>
      <c r="UCF50" s="345"/>
      <c r="UCG50" s="346"/>
      <c r="UCH50" s="347"/>
      <c r="UCI50" s="348"/>
      <c r="UCJ50" s="349"/>
      <c r="UCK50" s="290"/>
      <c r="UCL50" s="288"/>
      <c r="UCM50" s="343"/>
      <c r="UCN50" s="344"/>
      <c r="UCO50" s="1172"/>
      <c r="UCP50" s="345"/>
      <c r="UCQ50" s="346"/>
      <c r="UCR50" s="347"/>
      <c r="UCS50" s="348"/>
      <c r="UCT50" s="349"/>
      <c r="UCU50" s="290"/>
      <c r="UCV50" s="288"/>
      <c r="UCW50" s="343"/>
      <c r="UCX50" s="344"/>
      <c r="UCY50" s="1172"/>
      <c r="UCZ50" s="345"/>
      <c r="UDA50" s="346"/>
      <c r="UDB50" s="347"/>
      <c r="UDC50" s="348"/>
      <c r="UDD50" s="349"/>
      <c r="UDE50" s="290"/>
      <c r="UDF50" s="288"/>
      <c r="UDG50" s="343"/>
      <c r="UDH50" s="344"/>
      <c r="UDI50" s="1172"/>
      <c r="UDJ50" s="345"/>
      <c r="UDK50" s="346"/>
      <c r="UDL50" s="347"/>
      <c r="UDM50" s="348"/>
      <c r="UDN50" s="349"/>
      <c r="UDO50" s="290"/>
      <c r="UDP50" s="288"/>
      <c r="UDQ50" s="343"/>
      <c r="UDR50" s="344"/>
      <c r="UDS50" s="1172"/>
      <c r="UDT50" s="345"/>
      <c r="UDU50" s="346"/>
      <c r="UDV50" s="347"/>
      <c r="UDW50" s="348"/>
      <c r="UDX50" s="349"/>
      <c r="UDY50" s="290"/>
      <c r="UDZ50" s="288"/>
      <c r="UEA50" s="343"/>
      <c r="UEB50" s="344"/>
      <c r="UEC50" s="1172"/>
      <c r="UED50" s="345"/>
      <c r="UEE50" s="346"/>
      <c r="UEF50" s="347"/>
      <c r="UEG50" s="348"/>
      <c r="UEH50" s="349"/>
      <c r="UEI50" s="290"/>
      <c r="UEJ50" s="288"/>
      <c r="UEK50" s="343"/>
      <c r="UEL50" s="344"/>
      <c r="UEM50" s="1172"/>
      <c r="UEN50" s="345"/>
      <c r="UEO50" s="346"/>
      <c r="UEP50" s="347"/>
      <c r="UEQ50" s="348"/>
      <c r="UER50" s="349"/>
      <c r="UES50" s="290"/>
      <c r="UET50" s="288"/>
      <c r="UEU50" s="343"/>
      <c r="UEV50" s="344"/>
      <c r="UEW50" s="1172"/>
      <c r="UEX50" s="345"/>
      <c r="UEY50" s="346"/>
      <c r="UEZ50" s="347"/>
      <c r="UFA50" s="348"/>
      <c r="UFB50" s="349"/>
      <c r="UFC50" s="290"/>
      <c r="UFD50" s="288"/>
      <c r="UFE50" s="343"/>
      <c r="UFF50" s="344"/>
      <c r="UFG50" s="1172"/>
      <c r="UFH50" s="345"/>
      <c r="UFI50" s="346"/>
      <c r="UFJ50" s="347"/>
      <c r="UFK50" s="348"/>
      <c r="UFL50" s="349"/>
      <c r="UFM50" s="290"/>
      <c r="UFN50" s="288"/>
      <c r="UFO50" s="343"/>
      <c r="UFP50" s="344"/>
      <c r="UFQ50" s="1172"/>
      <c r="UFR50" s="345"/>
      <c r="UFS50" s="346"/>
      <c r="UFT50" s="347"/>
      <c r="UFU50" s="348"/>
      <c r="UFV50" s="349"/>
      <c r="UFW50" s="290"/>
      <c r="UFX50" s="288"/>
      <c r="UFY50" s="343"/>
      <c r="UFZ50" s="344"/>
      <c r="UGA50" s="1172"/>
      <c r="UGB50" s="345"/>
      <c r="UGC50" s="346"/>
      <c r="UGD50" s="347"/>
      <c r="UGE50" s="348"/>
      <c r="UGF50" s="349"/>
      <c r="UGG50" s="290"/>
      <c r="UGH50" s="288"/>
      <c r="UGI50" s="343"/>
      <c r="UGJ50" s="344"/>
      <c r="UGK50" s="1172"/>
      <c r="UGL50" s="345"/>
      <c r="UGM50" s="346"/>
      <c r="UGN50" s="347"/>
      <c r="UGO50" s="348"/>
      <c r="UGP50" s="349"/>
      <c r="UGQ50" s="290"/>
      <c r="UGR50" s="288"/>
      <c r="UGS50" s="343"/>
      <c r="UGT50" s="344"/>
      <c r="UGU50" s="1172"/>
      <c r="UGV50" s="345"/>
      <c r="UGW50" s="346"/>
      <c r="UGX50" s="347"/>
      <c r="UGY50" s="348"/>
      <c r="UGZ50" s="349"/>
      <c r="UHA50" s="290"/>
      <c r="UHB50" s="288"/>
      <c r="UHC50" s="343"/>
      <c r="UHD50" s="344"/>
      <c r="UHE50" s="1172"/>
      <c r="UHF50" s="345"/>
      <c r="UHG50" s="346"/>
      <c r="UHH50" s="347"/>
      <c r="UHI50" s="348"/>
      <c r="UHJ50" s="349"/>
      <c r="UHK50" s="290"/>
      <c r="UHL50" s="288"/>
      <c r="UHM50" s="343"/>
      <c r="UHN50" s="344"/>
      <c r="UHO50" s="1172"/>
      <c r="UHP50" s="345"/>
      <c r="UHQ50" s="346"/>
      <c r="UHR50" s="347"/>
      <c r="UHS50" s="348"/>
      <c r="UHT50" s="349"/>
      <c r="UHU50" s="290"/>
      <c r="UHV50" s="288"/>
      <c r="UHW50" s="343"/>
      <c r="UHX50" s="344"/>
      <c r="UHY50" s="1172"/>
      <c r="UHZ50" s="345"/>
      <c r="UIA50" s="346"/>
      <c r="UIB50" s="347"/>
      <c r="UIC50" s="348"/>
      <c r="UID50" s="349"/>
      <c r="UIE50" s="290"/>
      <c r="UIF50" s="288"/>
      <c r="UIG50" s="343"/>
      <c r="UIH50" s="344"/>
      <c r="UII50" s="1172"/>
      <c r="UIJ50" s="345"/>
      <c r="UIK50" s="346"/>
      <c r="UIL50" s="347"/>
      <c r="UIM50" s="348"/>
      <c r="UIN50" s="349"/>
      <c r="UIO50" s="290"/>
      <c r="UIP50" s="288"/>
      <c r="UIQ50" s="343"/>
      <c r="UIR50" s="344"/>
      <c r="UIS50" s="1172"/>
      <c r="UIT50" s="345"/>
      <c r="UIU50" s="346"/>
      <c r="UIV50" s="347"/>
      <c r="UIW50" s="348"/>
      <c r="UIX50" s="349"/>
      <c r="UIY50" s="290"/>
      <c r="UIZ50" s="288"/>
      <c r="UJA50" s="343"/>
      <c r="UJB50" s="344"/>
      <c r="UJC50" s="1172"/>
      <c r="UJD50" s="345"/>
      <c r="UJE50" s="346"/>
      <c r="UJF50" s="347"/>
      <c r="UJG50" s="348"/>
      <c r="UJH50" s="349"/>
      <c r="UJI50" s="290"/>
      <c r="UJJ50" s="288"/>
      <c r="UJK50" s="343"/>
      <c r="UJL50" s="344"/>
      <c r="UJM50" s="1172"/>
      <c r="UJN50" s="345"/>
      <c r="UJO50" s="346"/>
      <c r="UJP50" s="347"/>
      <c r="UJQ50" s="348"/>
      <c r="UJR50" s="349"/>
      <c r="UJS50" s="290"/>
      <c r="UJT50" s="288"/>
      <c r="UJU50" s="343"/>
      <c r="UJV50" s="344"/>
      <c r="UJW50" s="1172"/>
      <c r="UJX50" s="345"/>
      <c r="UJY50" s="346"/>
      <c r="UJZ50" s="347"/>
      <c r="UKA50" s="348"/>
      <c r="UKB50" s="349"/>
      <c r="UKC50" s="290"/>
      <c r="UKD50" s="288"/>
      <c r="UKE50" s="343"/>
      <c r="UKF50" s="344"/>
      <c r="UKG50" s="1172"/>
      <c r="UKH50" s="345"/>
      <c r="UKI50" s="346"/>
      <c r="UKJ50" s="347"/>
      <c r="UKK50" s="348"/>
      <c r="UKL50" s="349"/>
      <c r="UKM50" s="290"/>
      <c r="UKN50" s="288"/>
      <c r="UKO50" s="343"/>
      <c r="UKP50" s="344"/>
      <c r="UKQ50" s="1172"/>
      <c r="UKR50" s="345"/>
      <c r="UKS50" s="346"/>
      <c r="UKT50" s="347"/>
      <c r="UKU50" s="348"/>
      <c r="UKV50" s="349"/>
      <c r="UKW50" s="290"/>
      <c r="UKX50" s="288"/>
      <c r="UKY50" s="343"/>
      <c r="UKZ50" s="344"/>
      <c r="ULA50" s="1172"/>
      <c r="ULB50" s="345"/>
      <c r="ULC50" s="346"/>
      <c r="ULD50" s="347"/>
      <c r="ULE50" s="348"/>
      <c r="ULF50" s="349"/>
      <c r="ULG50" s="290"/>
      <c r="ULH50" s="288"/>
      <c r="ULI50" s="343"/>
      <c r="ULJ50" s="344"/>
      <c r="ULK50" s="1172"/>
      <c r="ULL50" s="345"/>
      <c r="ULM50" s="346"/>
      <c r="ULN50" s="347"/>
      <c r="ULO50" s="348"/>
      <c r="ULP50" s="349"/>
      <c r="ULQ50" s="290"/>
      <c r="ULR50" s="288"/>
      <c r="ULS50" s="343"/>
      <c r="ULT50" s="344"/>
      <c r="ULU50" s="1172"/>
      <c r="ULV50" s="345"/>
      <c r="ULW50" s="346"/>
      <c r="ULX50" s="347"/>
      <c r="ULY50" s="348"/>
      <c r="ULZ50" s="349"/>
      <c r="UMA50" s="290"/>
      <c r="UMB50" s="288"/>
      <c r="UMC50" s="343"/>
      <c r="UMD50" s="344"/>
      <c r="UME50" s="1172"/>
      <c r="UMF50" s="345"/>
      <c r="UMG50" s="346"/>
      <c r="UMH50" s="347"/>
      <c r="UMI50" s="348"/>
      <c r="UMJ50" s="349"/>
      <c r="UMK50" s="290"/>
      <c r="UML50" s="288"/>
      <c r="UMM50" s="343"/>
      <c r="UMN50" s="344"/>
      <c r="UMO50" s="1172"/>
      <c r="UMP50" s="345"/>
      <c r="UMQ50" s="346"/>
      <c r="UMR50" s="347"/>
      <c r="UMS50" s="348"/>
      <c r="UMT50" s="349"/>
      <c r="UMU50" s="290"/>
      <c r="UMV50" s="288"/>
      <c r="UMW50" s="343"/>
      <c r="UMX50" s="344"/>
      <c r="UMY50" s="1172"/>
      <c r="UMZ50" s="345"/>
      <c r="UNA50" s="346"/>
      <c r="UNB50" s="347"/>
      <c r="UNC50" s="348"/>
      <c r="UND50" s="349"/>
      <c r="UNE50" s="290"/>
      <c r="UNF50" s="288"/>
      <c r="UNG50" s="343"/>
      <c r="UNH50" s="344"/>
      <c r="UNI50" s="1172"/>
      <c r="UNJ50" s="345"/>
      <c r="UNK50" s="346"/>
      <c r="UNL50" s="347"/>
      <c r="UNM50" s="348"/>
      <c r="UNN50" s="349"/>
      <c r="UNO50" s="290"/>
      <c r="UNP50" s="288"/>
      <c r="UNQ50" s="343"/>
      <c r="UNR50" s="344"/>
      <c r="UNS50" s="1172"/>
      <c r="UNT50" s="345"/>
      <c r="UNU50" s="346"/>
      <c r="UNV50" s="347"/>
      <c r="UNW50" s="348"/>
      <c r="UNX50" s="349"/>
      <c r="UNY50" s="290"/>
      <c r="UNZ50" s="288"/>
      <c r="UOA50" s="343"/>
      <c r="UOB50" s="344"/>
      <c r="UOC50" s="1172"/>
      <c r="UOD50" s="345"/>
      <c r="UOE50" s="346"/>
      <c r="UOF50" s="347"/>
      <c r="UOG50" s="348"/>
      <c r="UOH50" s="349"/>
      <c r="UOI50" s="290"/>
      <c r="UOJ50" s="288"/>
      <c r="UOK50" s="343"/>
      <c r="UOL50" s="344"/>
      <c r="UOM50" s="1172"/>
      <c r="UON50" s="345"/>
      <c r="UOO50" s="346"/>
      <c r="UOP50" s="347"/>
      <c r="UOQ50" s="348"/>
      <c r="UOR50" s="349"/>
      <c r="UOS50" s="290"/>
      <c r="UOT50" s="288"/>
      <c r="UOU50" s="343"/>
      <c r="UOV50" s="344"/>
      <c r="UOW50" s="1172"/>
      <c r="UOX50" s="345"/>
      <c r="UOY50" s="346"/>
      <c r="UOZ50" s="347"/>
      <c r="UPA50" s="348"/>
      <c r="UPB50" s="349"/>
      <c r="UPC50" s="290"/>
      <c r="UPD50" s="288"/>
      <c r="UPE50" s="343"/>
      <c r="UPF50" s="344"/>
      <c r="UPG50" s="1172"/>
      <c r="UPH50" s="345"/>
      <c r="UPI50" s="346"/>
      <c r="UPJ50" s="347"/>
      <c r="UPK50" s="348"/>
      <c r="UPL50" s="349"/>
      <c r="UPM50" s="290"/>
      <c r="UPN50" s="288"/>
      <c r="UPO50" s="343"/>
      <c r="UPP50" s="344"/>
      <c r="UPQ50" s="1172"/>
      <c r="UPR50" s="345"/>
      <c r="UPS50" s="346"/>
      <c r="UPT50" s="347"/>
      <c r="UPU50" s="348"/>
      <c r="UPV50" s="349"/>
      <c r="UPW50" s="290"/>
      <c r="UPX50" s="288"/>
      <c r="UPY50" s="343"/>
      <c r="UPZ50" s="344"/>
      <c r="UQA50" s="1172"/>
      <c r="UQB50" s="345"/>
      <c r="UQC50" s="346"/>
      <c r="UQD50" s="347"/>
      <c r="UQE50" s="348"/>
      <c r="UQF50" s="349"/>
      <c r="UQG50" s="290"/>
      <c r="UQH50" s="288"/>
      <c r="UQI50" s="343"/>
      <c r="UQJ50" s="344"/>
      <c r="UQK50" s="1172"/>
      <c r="UQL50" s="345"/>
      <c r="UQM50" s="346"/>
      <c r="UQN50" s="347"/>
      <c r="UQO50" s="348"/>
      <c r="UQP50" s="349"/>
      <c r="UQQ50" s="290"/>
      <c r="UQR50" s="288"/>
      <c r="UQS50" s="343"/>
      <c r="UQT50" s="344"/>
      <c r="UQU50" s="1172"/>
      <c r="UQV50" s="345"/>
      <c r="UQW50" s="346"/>
      <c r="UQX50" s="347"/>
      <c r="UQY50" s="348"/>
      <c r="UQZ50" s="349"/>
      <c r="URA50" s="290"/>
      <c r="URB50" s="288"/>
      <c r="URC50" s="343"/>
      <c r="URD50" s="344"/>
      <c r="URE50" s="1172"/>
      <c r="URF50" s="345"/>
      <c r="URG50" s="346"/>
      <c r="URH50" s="347"/>
      <c r="URI50" s="348"/>
      <c r="URJ50" s="349"/>
      <c r="URK50" s="290"/>
      <c r="URL50" s="288"/>
      <c r="URM50" s="343"/>
      <c r="URN50" s="344"/>
      <c r="URO50" s="1172"/>
      <c r="URP50" s="345"/>
      <c r="URQ50" s="346"/>
      <c r="URR50" s="347"/>
      <c r="URS50" s="348"/>
      <c r="URT50" s="349"/>
      <c r="URU50" s="290"/>
      <c r="URV50" s="288"/>
      <c r="URW50" s="343"/>
      <c r="URX50" s="344"/>
      <c r="URY50" s="1172"/>
      <c r="URZ50" s="345"/>
      <c r="USA50" s="346"/>
      <c r="USB50" s="347"/>
      <c r="USC50" s="348"/>
      <c r="USD50" s="349"/>
      <c r="USE50" s="290"/>
      <c r="USF50" s="288"/>
      <c r="USG50" s="343"/>
      <c r="USH50" s="344"/>
      <c r="USI50" s="1172"/>
      <c r="USJ50" s="345"/>
      <c r="USK50" s="346"/>
      <c r="USL50" s="347"/>
      <c r="USM50" s="348"/>
      <c r="USN50" s="349"/>
      <c r="USO50" s="290"/>
      <c r="USP50" s="288"/>
      <c r="USQ50" s="343"/>
      <c r="USR50" s="344"/>
      <c r="USS50" s="1172"/>
      <c r="UST50" s="345"/>
      <c r="USU50" s="346"/>
      <c r="USV50" s="347"/>
      <c r="USW50" s="348"/>
      <c r="USX50" s="349"/>
      <c r="USY50" s="290"/>
      <c r="USZ50" s="288"/>
      <c r="UTA50" s="343"/>
      <c r="UTB50" s="344"/>
      <c r="UTC50" s="1172"/>
      <c r="UTD50" s="345"/>
      <c r="UTE50" s="346"/>
      <c r="UTF50" s="347"/>
      <c r="UTG50" s="348"/>
      <c r="UTH50" s="349"/>
      <c r="UTI50" s="290"/>
      <c r="UTJ50" s="288"/>
      <c r="UTK50" s="343"/>
      <c r="UTL50" s="344"/>
      <c r="UTM50" s="1172"/>
      <c r="UTN50" s="345"/>
      <c r="UTO50" s="346"/>
      <c r="UTP50" s="347"/>
      <c r="UTQ50" s="348"/>
      <c r="UTR50" s="349"/>
      <c r="UTS50" s="290"/>
      <c r="UTT50" s="288"/>
      <c r="UTU50" s="343"/>
      <c r="UTV50" s="344"/>
      <c r="UTW50" s="1172"/>
      <c r="UTX50" s="345"/>
      <c r="UTY50" s="346"/>
      <c r="UTZ50" s="347"/>
      <c r="UUA50" s="348"/>
      <c r="UUB50" s="349"/>
      <c r="UUC50" s="290"/>
      <c r="UUD50" s="288"/>
      <c r="UUE50" s="343"/>
      <c r="UUF50" s="344"/>
      <c r="UUG50" s="1172"/>
      <c r="UUH50" s="345"/>
      <c r="UUI50" s="346"/>
      <c r="UUJ50" s="347"/>
      <c r="UUK50" s="348"/>
      <c r="UUL50" s="349"/>
      <c r="UUM50" s="290"/>
      <c r="UUN50" s="288"/>
      <c r="UUO50" s="343"/>
      <c r="UUP50" s="344"/>
      <c r="UUQ50" s="1172"/>
      <c r="UUR50" s="345"/>
      <c r="UUS50" s="346"/>
      <c r="UUT50" s="347"/>
      <c r="UUU50" s="348"/>
      <c r="UUV50" s="349"/>
      <c r="UUW50" s="290"/>
      <c r="UUX50" s="288"/>
      <c r="UUY50" s="343"/>
      <c r="UUZ50" s="344"/>
      <c r="UVA50" s="1172"/>
      <c r="UVB50" s="345"/>
      <c r="UVC50" s="346"/>
      <c r="UVD50" s="347"/>
      <c r="UVE50" s="348"/>
      <c r="UVF50" s="349"/>
      <c r="UVG50" s="290"/>
      <c r="UVH50" s="288"/>
      <c r="UVI50" s="343"/>
      <c r="UVJ50" s="344"/>
      <c r="UVK50" s="1172"/>
      <c r="UVL50" s="345"/>
      <c r="UVM50" s="346"/>
      <c r="UVN50" s="347"/>
      <c r="UVO50" s="348"/>
      <c r="UVP50" s="349"/>
      <c r="UVQ50" s="290"/>
      <c r="UVR50" s="288"/>
      <c r="UVS50" s="343"/>
      <c r="UVT50" s="344"/>
      <c r="UVU50" s="1172"/>
      <c r="UVV50" s="345"/>
      <c r="UVW50" s="346"/>
      <c r="UVX50" s="347"/>
      <c r="UVY50" s="348"/>
      <c r="UVZ50" s="349"/>
      <c r="UWA50" s="290"/>
      <c r="UWB50" s="288"/>
      <c r="UWC50" s="343"/>
      <c r="UWD50" s="344"/>
      <c r="UWE50" s="1172"/>
      <c r="UWF50" s="345"/>
      <c r="UWG50" s="346"/>
      <c r="UWH50" s="347"/>
      <c r="UWI50" s="348"/>
      <c r="UWJ50" s="349"/>
      <c r="UWK50" s="290"/>
      <c r="UWL50" s="288"/>
      <c r="UWM50" s="343"/>
      <c r="UWN50" s="344"/>
      <c r="UWO50" s="1172"/>
      <c r="UWP50" s="345"/>
      <c r="UWQ50" s="346"/>
      <c r="UWR50" s="347"/>
      <c r="UWS50" s="348"/>
      <c r="UWT50" s="349"/>
      <c r="UWU50" s="290"/>
      <c r="UWV50" s="288"/>
      <c r="UWW50" s="343"/>
      <c r="UWX50" s="344"/>
      <c r="UWY50" s="1172"/>
      <c r="UWZ50" s="345"/>
      <c r="UXA50" s="346"/>
      <c r="UXB50" s="347"/>
      <c r="UXC50" s="348"/>
      <c r="UXD50" s="349"/>
      <c r="UXE50" s="290"/>
      <c r="UXF50" s="288"/>
      <c r="UXG50" s="343"/>
      <c r="UXH50" s="344"/>
      <c r="UXI50" s="1172"/>
      <c r="UXJ50" s="345"/>
      <c r="UXK50" s="346"/>
      <c r="UXL50" s="347"/>
      <c r="UXM50" s="348"/>
      <c r="UXN50" s="349"/>
      <c r="UXO50" s="290"/>
      <c r="UXP50" s="288"/>
      <c r="UXQ50" s="343"/>
      <c r="UXR50" s="344"/>
      <c r="UXS50" s="1172"/>
      <c r="UXT50" s="345"/>
      <c r="UXU50" s="346"/>
      <c r="UXV50" s="347"/>
      <c r="UXW50" s="348"/>
      <c r="UXX50" s="349"/>
      <c r="UXY50" s="290"/>
      <c r="UXZ50" s="288"/>
      <c r="UYA50" s="343"/>
      <c r="UYB50" s="344"/>
      <c r="UYC50" s="1172"/>
      <c r="UYD50" s="345"/>
      <c r="UYE50" s="346"/>
      <c r="UYF50" s="347"/>
      <c r="UYG50" s="348"/>
      <c r="UYH50" s="349"/>
      <c r="UYI50" s="290"/>
      <c r="UYJ50" s="288"/>
      <c r="UYK50" s="343"/>
      <c r="UYL50" s="344"/>
      <c r="UYM50" s="1172"/>
      <c r="UYN50" s="345"/>
      <c r="UYO50" s="346"/>
      <c r="UYP50" s="347"/>
      <c r="UYQ50" s="348"/>
      <c r="UYR50" s="349"/>
      <c r="UYS50" s="290"/>
      <c r="UYT50" s="288"/>
      <c r="UYU50" s="343"/>
      <c r="UYV50" s="344"/>
      <c r="UYW50" s="1172"/>
      <c r="UYX50" s="345"/>
      <c r="UYY50" s="346"/>
      <c r="UYZ50" s="347"/>
      <c r="UZA50" s="348"/>
      <c r="UZB50" s="349"/>
      <c r="UZC50" s="290"/>
      <c r="UZD50" s="288"/>
      <c r="UZE50" s="343"/>
      <c r="UZF50" s="344"/>
      <c r="UZG50" s="1172"/>
      <c r="UZH50" s="345"/>
      <c r="UZI50" s="346"/>
      <c r="UZJ50" s="347"/>
      <c r="UZK50" s="348"/>
      <c r="UZL50" s="349"/>
      <c r="UZM50" s="290"/>
      <c r="UZN50" s="288"/>
      <c r="UZO50" s="343"/>
      <c r="UZP50" s="344"/>
      <c r="UZQ50" s="1172"/>
      <c r="UZR50" s="345"/>
      <c r="UZS50" s="346"/>
      <c r="UZT50" s="347"/>
      <c r="UZU50" s="348"/>
      <c r="UZV50" s="349"/>
      <c r="UZW50" s="290"/>
      <c r="UZX50" s="288"/>
      <c r="UZY50" s="343"/>
      <c r="UZZ50" s="344"/>
      <c r="VAA50" s="1172"/>
      <c r="VAB50" s="345"/>
      <c r="VAC50" s="346"/>
      <c r="VAD50" s="347"/>
      <c r="VAE50" s="348"/>
      <c r="VAF50" s="349"/>
      <c r="VAG50" s="290"/>
      <c r="VAH50" s="288"/>
      <c r="VAI50" s="343"/>
      <c r="VAJ50" s="344"/>
      <c r="VAK50" s="1172"/>
      <c r="VAL50" s="345"/>
      <c r="VAM50" s="346"/>
      <c r="VAN50" s="347"/>
      <c r="VAO50" s="348"/>
      <c r="VAP50" s="349"/>
      <c r="VAQ50" s="290"/>
      <c r="VAR50" s="288"/>
      <c r="VAS50" s="343"/>
      <c r="VAT50" s="344"/>
      <c r="VAU50" s="1172"/>
      <c r="VAV50" s="345"/>
      <c r="VAW50" s="346"/>
      <c r="VAX50" s="347"/>
      <c r="VAY50" s="348"/>
      <c r="VAZ50" s="349"/>
      <c r="VBA50" s="290"/>
      <c r="VBB50" s="288"/>
      <c r="VBC50" s="343"/>
      <c r="VBD50" s="344"/>
      <c r="VBE50" s="1172"/>
      <c r="VBF50" s="345"/>
      <c r="VBG50" s="346"/>
      <c r="VBH50" s="347"/>
      <c r="VBI50" s="348"/>
      <c r="VBJ50" s="349"/>
      <c r="VBK50" s="290"/>
      <c r="VBL50" s="288"/>
      <c r="VBM50" s="343"/>
      <c r="VBN50" s="344"/>
      <c r="VBO50" s="1172"/>
      <c r="VBP50" s="345"/>
      <c r="VBQ50" s="346"/>
      <c r="VBR50" s="347"/>
      <c r="VBS50" s="348"/>
      <c r="VBT50" s="349"/>
      <c r="VBU50" s="290"/>
      <c r="VBV50" s="288"/>
      <c r="VBW50" s="343"/>
      <c r="VBX50" s="344"/>
      <c r="VBY50" s="1172"/>
      <c r="VBZ50" s="345"/>
      <c r="VCA50" s="346"/>
      <c r="VCB50" s="347"/>
      <c r="VCC50" s="348"/>
      <c r="VCD50" s="349"/>
      <c r="VCE50" s="290"/>
      <c r="VCF50" s="288"/>
      <c r="VCG50" s="343"/>
      <c r="VCH50" s="344"/>
      <c r="VCI50" s="1172"/>
      <c r="VCJ50" s="345"/>
      <c r="VCK50" s="346"/>
      <c r="VCL50" s="347"/>
      <c r="VCM50" s="348"/>
      <c r="VCN50" s="349"/>
      <c r="VCO50" s="290"/>
      <c r="VCP50" s="288"/>
      <c r="VCQ50" s="343"/>
      <c r="VCR50" s="344"/>
      <c r="VCS50" s="1172"/>
      <c r="VCT50" s="345"/>
      <c r="VCU50" s="346"/>
      <c r="VCV50" s="347"/>
      <c r="VCW50" s="348"/>
      <c r="VCX50" s="349"/>
      <c r="VCY50" s="290"/>
      <c r="VCZ50" s="288"/>
      <c r="VDA50" s="343"/>
      <c r="VDB50" s="344"/>
      <c r="VDC50" s="1172"/>
      <c r="VDD50" s="345"/>
      <c r="VDE50" s="346"/>
      <c r="VDF50" s="347"/>
      <c r="VDG50" s="348"/>
      <c r="VDH50" s="349"/>
      <c r="VDI50" s="290"/>
      <c r="VDJ50" s="288"/>
      <c r="VDK50" s="343"/>
      <c r="VDL50" s="344"/>
      <c r="VDM50" s="1172"/>
      <c r="VDN50" s="345"/>
      <c r="VDO50" s="346"/>
      <c r="VDP50" s="347"/>
      <c r="VDQ50" s="348"/>
      <c r="VDR50" s="349"/>
      <c r="VDS50" s="290"/>
      <c r="VDT50" s="288"/>
      <c r="VDU50" s="343"/>
      <c r="VDV50" s="344"/>
      <c r="VDW50" s="1172"/>
      <c r="VDX50" s="345"/>
      <c r="VDY50" s="346"/>
      <c r="VDZ50" s="347"/>
      <c r="VEA50" s="348"/>
      <c r="VEB50" s="349"/>
      <c r="VEC50" s="290"/>
      <c r="VED50" s="288"/>
      <c r="VEE50" s="343"/>
      <c r="VEF50" s="344"/>
      <c r="VEG50" s="1172"/>
      <c r="VEH50" s="345"/>
      <c r="VEI50" s="346"/>
      <c r="VEJ50" s="347"/>
      <c r="VEK50" s="348"/>
      <c r="VEL50" s="349"/>
      <c r="VEM50" s="290"/>
      <c r="VEN50" s="288"/>
      <c r="VEO50" s="343"/>
      <c r="VEP50" s="344"/>
      <c r="VEQ50" s="1172"/>
      <c r="VER50" s="345"/>
      <c r="VES50" s="346"/>
      <c r="VET50" s="347"/>
      <c r="VEU50" s="348"/>
      <c r="VEV50" s="349"/>
      <c r="VEW50" s="290"/>
      <c r="VEX50" s="288"/>
      <c r="VEY50" s="343"/>
      <c r="VEZ50" s="344"/>
      <c r="VFA50" s="1172"/>
      <c r="VFB50" s="345"/>
      <c r="VFC50" s="346"/>
      <c r="VFD50" s="347"/>
      <c r="VFE50" s="348"/>
      <c r="VFF50" s="349"/>
      <c r="VFG50" s="290"/>
      <c r="VFH50" s="288"/>
      <c r="VFI50" s="343"/>
      <c r="VFJ50" s="344"/>
      <c r="VFK50" s="1172"/>
      <c r="VFL50" s="345"/>
      <c r="VFM50" s="346"/>
      <c r="VFN50" s="347"/>
      <c r="VFO50" s="348"/>
      <c r="VFP50" s="349"/>
      <c r="VFQ50" s="290"/>
      <c r="VFR50" s="288"/>
      <c r="VFS50" s="343"/>
      <c r="VFT50" s="344"/>
      <c r="VFU50" s="1172"/>
      <c r="VFV50" s="345"/>
      <c r="VFW50" s="346"/>
      <c r="VFX50" s="347"/>
      <c r="VFY50" s="348"/>
      <c r="VFZ50" s="349"/>
      <c r="VGA50" s="290"/>
      <c r="VGB50" s="288"/>
      <c r="VGC50" s="343"/>
      <c r="VGD50" s="344"/>
      <c r="VGE50" s="1172"/>
      <c r="VGF50" s="345"/>
      <c r="VGG50" s="346"/>
      <c r="VGH50" s="347"/>
      <c r="VGI50" s="348"/>
      <c r="VGJ50" s="349"/>
      <c r="VGK50" s="290"/>
      <c r="VGL50" s="288"/>
      <c r="VGM50" s="343"/>
      <c r="VGN50" s="344"/>
      <c r="VGO50" s="1172"/>
      <c r="VGP50" s="345"/>
      <c r="VGQ50" s="346"/>
      <c r="VGR50" s="347"/>
      <c r="VGS50" s="348"/>
      <c r="VGT50" s="349"/>
      <c r="VGU50" s="290"/>
      <c r="VGV50" s="288"/>
      <c r="VGW50" s="343"/>
      <c r="VGX50" s="344"/>
      <c r="VGY50" s="1172"/>
      <c r="VGZ50" s="345"/>
      <c r="VHA50" s="346"/>
      <c r="VHB50" s="347"/>
      <c r="VHC50" s="348"/>
      <c r="VHD50" s="349"/>
      <c r="VHE50" s="290"/>
      <c r="VHF50" s="288"/>
      <c r="VHG50" s="343"/>
      <c r="VHH50" s="344"/>
      <c r="VHI50" s="1172"/>
      <c r="VHJ50" s="345"/>
      <c r="VHK50" s="346"/>
      <c r="VHL50" s="347"/>
      <c r="VHM50" s="348"/>
      <c r="VHN50" s="349"/>
      <c r="VHO50" s="290"/>
      <c r="VHP50" s="288"/>
      <c r="VHQ50" s="343"/>
      <c r="VHR50" s="344"/>
      <c r="VHS50" s="1172"/>
      <c r="VHT50" s="345"/>
      <c r="VHU50" s="346"/>
      <c r="VHV50" s="347"/>
      <c r="VHW50" s="348"/>
      <c r="VHX50" s="349"/>
      <c r="VHY50" s="290"/>
      <c r="VHZ50" s="288"/>
      <c r="VIA50" s="343"/>
      <c r="VIB50" s="344"/>
      <c r="VIC50" s="1172"/>
      <c r="VID50" s="345"/>
      <c r="VIE50" s="346"/>
      <c r="VIF50" s="347"/>
      <c r="VIG50" s="348"/>
      <c r="VIH50" s="349"/>
      <c r="VII50" s="290"/>
      <c r="VIJ50" s="288"/>
      <c r="VIK50" s="343"/>
      <c r="VIL50" s="344"/>
      <c r="VIM50" s="1172"/>
      <c r="VIN50" s="345"/>
      <c r="VIO50" s="346"/>
      <c r="VIP50" s="347"/>
      <c r="VIQ50" s="348"/>
      <c r="VIR50" s="349"/>
      <c r="VIS50" s="290"/>
      <c r="VIT50" s="288"/>
      <c r="VIU50" s="343"/>
      <c r="VIV50" s="344"/>
      <c r="VIW50" s="1172"/>
      <c r="VIX50" s="345"/>
      <c r="VIY50" s="346"/>
      <c r="VIZ50" s="347"/>
      <c r="VJA50" s="348"/>
      <c r="VJB50" s="349"/>
      <c r="VJC50" s="290"/>
      <c r="VJD50" s="288"/>
      <c r="VJE50" s="343"/>
      <c r="VJF50" s="344"/>
      <c r="VJG50" s="1172"/>
      <c r="VJH50" s="345"/>
      <c r="VJI50" s="346"/>
      <c r="VJJ50" s="347"/>
      <c r="VJK50" s="348"/>
      <c r="VJL50" s="349"/>
      <c r="VJM50" s="290"/>
      <c r="VJN50" s="288"/>
      <c r="VJO50" s="343"/>
      <c r="VJP50" s="344"/>
      <c r="VJQ50" s="1172"/>
      <c r="VJR50" s="345"/>
      <c r="VJS50" s="346"/>
      <c r="VJT50" s="347"/>
      <c r="VJU50" s="348"/>
      <c r="VJV50" s="349"/>
      <c r="VJW50" s="290"/>
      <c r="VJX50" s="288"/>
      <c r="VJY50" s="343"/>
      <c r="VJZ50" s="344"/>
      <c r="VKA50" s="1172"/>
      <c r="VKB50" s="345"/>
      <c r="VKC50" s="346"/>
      <c r="VKD50" s="347"/>
      <c r="VKE50" s="348"/>
      <c r="VKF50" s="349"/>
      <c r="VKG50" s="290"/>
      <c r="VKH50" s="288"/>
      <c r="VKI50" s="343"/>
      <c r="VKJ50" s="344"/>
      <c r="VKK50" s="1172"/>
      <c r="VKL50" s="345"/>
      <c r="VKM50" s="346"/>
      <c r="VKN50" s="347"/>
      <c r="VKO50" s="348"/>
      <c r="VKP50" s="349"/>
      <c r="VKQ50" s="290"/>
      <c r="VKR50" s="288"/>
      <c r="VKS50" s="343"/>
      <c r="VKT50" s="344"/>
      <c r="VKU50" s="1172"/>
      <c r="VKV50" s="345"/>
      <c r="VKW50" s="346"/>
      <c r="VKX50" s="347"/>
      <c r="VKY50" s="348"/>
      <c r="VKZ50" s="349"/>
      <c r="VLA50" s="290"/>
      <c r="VLB50" s="288"/>
      <c r="VLC50" s="343"/>
      <c r="VLD50" s="344"/>
      <c r="VLE50" s="1172"/>
      <c r="VLF50" s="345"/>
      <c r="VLG50" s="346"/>
      <c r="VLH50" s="347"/>
      <c r="VLI50" s="348"/>
      <c r="VLJ50" s="349"/>
      <c r="VLK50" s="290"/>
      <c r="VLL50" s="288"/>
      <c r="VLM50" s="343"/>
      <c r="VLN50" s="344"/>
      <c r="VLO50" s="1172"/>
      <c r="VLP50" s="345"/>
      <c r="VLQ50" s="346"/>
      <c r="VLR50" s="347"/>
      <c r="VLS50" s="348"/>
      <c r="VLT50" s="349"/>
      <c r="VLU50" s="290"/>
      <c r="VLV50" s="288"/>
      <c r="VLW50" s="343"/>
      <c r="VLX50" s="344"/>
      <c r="VLY50" s="1172"/>
      <c r="VLZ50" s="345"/>
      <c r="VMA50" s="346"/>
      <c r="VMB50" s="347"/>
      <c r="VMC50" s="348"/>
      <c r="VMD50" s="349"/>
      <c r="VME50" s="290"/>
      <c r="VMF50" s="288"/>
      <c r="VMG50" s="343"/>
      <c r="VMH50" s="344"/>
      <c r="VMI50" s="1172"/>
      <c r="VMJ50" s="345"/>
      <c r="VMK50" s="346"/>
      <c r="VML50" s="347"/>
      <c r="VMM50" s="348"/>
      <c r="VMN50" s="349"/>
      <c r="VMO50" s="290"/>
      <c r="VMP50" s="288"/>
      <c r="VMQ50" s="343"/>
      <c r="VMR50" s="344"/>
      <c r="VMS50" s="1172"/>
      <c r="VMT50" s="345"/>
      <c r="VMU50" s="346"/>
      <c r="VMV50" s="347"/>
      <c r="VMW50" s="348"/>
      <c r="VMX50" s="349"/>
      <c r="VMY50" s="290"/>
      <c r="VMZ50" s="288"/>
      <c r="VNA50" s="343"/>
      <c r="VNB50" s="344"/>
      <c r="VNC50" s="1172"/>
      <c r="VND50" s="345"/>
      <c r="VNE50" s="346"/>
      <c r="VNF50" s="347"/>
      <c r="VNG50" s="348"/>
      <c r="VNH50" s="349"/>
      <c r="VNI50" s="290"/>
      <c r="VNJ50" s="288"/>
      <c r="VNK50" s="343"/>
      <c r="VNL50" s="344"/>
      <c r="VNM50" s="1172"/>
      <c r="VNN50" s="345"/>
      <c r="VNO50" s="346"/>
      <c r="VNP50" s="347"/>
      <c r="VNQ50" s="348"/>
      <c r="VNR50" s="349"/>
      <c r="VNS50" s="290"/>
      <c r="VNT50" s="288"/>
      <c r="VNU50" s="343"/>
      <c r="VNV50" s="344"/>
      <c r="VNW50" s="1172"/>
      <c r="VNX50" s="345"/>
      <c r="VNY50" s="346"/>
      <c r="VNZ50" s="347"/>
      <c r="VOA50" s="348"/>
      <c r="VOB50" s="349"/>
      <c r="VOC50" s="290"/>
      <c r="VOD50" s="288"/>
      <c r="VOE50" s="343"/>
      <c r="VOF50" s="344"/>
      <c r="VOG50" s="1172"/>
      <c r="VOH50" s="345"/>
      <c r="VOI50" s="346"/>
      <c r="VOJ50" s="347"/>
      <c r="VOK50" s="348"/>
      <c r="VOL50" s="349"/>
      <c r="VOM50" s="290"/>
      <c r="VON50" s="288"/>
      <c r="VOO50" s="343"/>
      <c r="VOP50" s="344"/>
      <c r="VOQ50" s="1172"/>
      <c r="VOR50" s="345"/>
      <c r="VOS50" s="346"/>
      <c r="VOT50" s="347"/>
      <c r="VOU50" s="348"/>
      <c r="VOV50" s="349"/>
      <c r="VOW50" s="290"/>
      <c r="VOX50" s="288"/>
      <c r="VOY50" s="343"/>
      <c r="VOZ50" s="344"/>
      <c r="VPA50" s="1172"/>
      <c r="VPB50" s="345"/>
      <c r="VPC50" s="346"/>
      <c r="VPD50" s="347"/>
      <c r="VPE50" s="348"/>
      <c r="VPF50" s="349"/>
      <c r="VPG50" s="290"/>
      <c r="VPH50" s="288"/>
      <c r="VPI50" s="343"/>
      <c r="VPJ50" s="344"/>
      <c r="VPK50" s="1172"/>
      <c r="VPL50" s="345"/>
      <c r="VPM50" s="346"/>
      <c r="VPN50" s="347"/>
      <c r="VPO50" s="348"/>
      <c r="VPP50" s="349"/>
      <c r="VPQ50" s="290"/>
      <c r="VPR50" s="288"/>
      <c r="VPS50" s="343"/>
      <c r="VPT50" s="344"/>
      <c r="VPU50" s="1172"/>
      <c r="VPV50" s="345"/>
      <c r="VPW50" s="346"/>
      <c r="VPX50" s="347"/>
      <c r="VPY50" s="348"/>
      <c r="VPZ50" s="349"/>
      <c r="VQA50" s="290"/>
      <c r="VQB50" s="288"/>
      <c r="VQC50" s="343"/>
      <c r="VQD50" s="344"/>
      <c r="VQE50" s="1172"/>
      <c r="VQF50" s="345"/>
      <c r="VQG50" s="346"/>
      <c r="VQH50" s="347"/>
      <c r="VQI50" s="348"/>
      <c r="VQJ50" s="349"/>
      <c r="VQK50" s="290"/>
      <c r="VQL50" s="288"/>
      <c r="VQM50" s="343"/>
      <c r="VQN50" s="344"/>
      <c r="VQO50" s="1172"/>
      <c r="VQP50" s="345"/>
      <c r="VQQ50" s="346"/>
      <c r="VQR50" s="347"/>
      <c r="VQS50" s="348"/>
      <c r="VQT50" s="349"/>
      <c r="VQU50" s="290"/>
      <c r="VQV50" s="288"/>
      <c r="VQW50" s="343"/>
      <c r="VQX50" s="344"/>
      <c r="VQY50" s="1172"/>
      <c r="VQZ50" s="345"/>
      <c r="VRA50" s="346"/>
      <c r="VRB50" s="347"/>
      <c r="VRC50" s="348"/>
      <c r="VRD50" s="349"/>
      <c r="VRE50" s="290"/>
      <c r="VRF50" s="288"/>
      <c r="VRG50" s="343"/>
      <c r="VRH50" s="344"/>
      <c r="VRI50" s="1172"/>
      <c r="VRJ50" s="345"/>
      <c r="VRK50" s="346"/>
      <c r="VRL50" s="347"/>
      <c r="VRM50" s="348"/>
      <c r="VRN50" s="349"/>
      <c r="VRO50" s="290"/>
      <c r="VRP50" s="288"/>
      <c r="VRQ50" s="343"/>
      <c r="VRR50" s="344"/>
      <c r="VRS50" s="1172"/>
      <c r="VRT50" s="345"/>
      <c r="VRU50" s="346"/>
      <c r="VRV50" s="347"/>
      <c r="VRW50" s="348"/>
      <c r="VRX50" s="349"/>
      <c r="VRY50" s="290"/>
      <c r="VRZ50" s="288"/>
      <c r="VSA50" s="343"/>
      <c r="VSB50" s="344"/>
      <c r="VSC50" s="1172"/>
      <c r="VSD50" s="345"/>
      <c r="VSE50" s="346"/>
      <c r="VSF50" s="347"/>
      <c r="VSG50" s="348"/>
      <c r="VSH50" s="349"/>
      <c r="VSI50" s="290"/>
      <c r="VSJ50" s="288"/>
      <c r="VSK50" s="343"/>
      <c r="VSL50" s="344"/>
      <c r="VSM50" s="1172"/>
      <c r="VSN50" s="345"/>
      <c r="VSO50" s="346"/>
      <c r="VSP50" s="347"/>
      <c r="VSQ50" s="348"/>
      <c r="VSR50" s="349"/>
      <c r="VSS50" s="290"/>
      <c r="VST50" s="288"/>
      <c r="VSU50" s="343"/>
      <c r="VSV50" s="344"/>
      <c r="VSW50" s="1172"/>
      <c r="VSX50" s="345"/>
      <c r="VSY50" s="346"/>
      <c r="VSZ50" s="347"/>
      <c r="VTA50" s="348"/>
      <c r="VTB50" s="349"/>
      <c r="VTC50" s="290"/>
      <c r="VTD50" s="288"/>
      <c r="VTE50" s="343"/>
      <c r="VTF50" s="344"/>
      <c r="VTG50" s="1172"/>
      <c r="VTH50" s="345"/>
      <c r="VTI50" s="346"/>
      <c r="VTJ50" s="347"/>
      <c r="VTK50" s="348"/>
      <c r="VTL50" s="349"/>
      <c r="VTM50" s="290"/>
      <c r="VTN50" s="288"/>
      <c r="VTO50" s="343"/>
      <c r="VTP50" s="344"/>
      <c r="VTQ50" s="1172"/>
      <c r="VTR50" s="345"/>
      <c r="VTS50" s="346"/>
      <c r="VTT50" s="347"/>
      <c r="VTU50" s="348"/>
      <c r="VTV50" s="349"/>
      <c r="VTW50" s="290"/>
      <c r="VTX50" s="288"/>
      <c r="VTY50" s="343"/>
      <c r="VTZ50" s="344"/>
      <c r="VUA50" s="1172"/>
      <c r="VUB50" s="345"/>
      <c r="VUC50" s="346"/>
      <c r="VUD50" s="347"/>
      <c r="VUE50" s="348"/>
      <c r="VUF50" s="349"/>
      <c r="VUG50" s="290"/>
      <c r="VUH50" s="288"/>
      <c r="VUI50" s="343"/>
      <c r="VUJ50" s="344"/>
      <c r="VUK50" s="1172"/>
      <c r="VUL50" s="345"/>
      <c r="VUM50" s="346"/>
      <c r="VUN50" s="347"/>
      <c r="VUO50" s="348"/>
      <c r="VUP50" s="349"/>
      <c r="VUQ50" s="290"/>
      <c r="VUR50" s="288"/>
      <c r="VUS50" s="343"/>
      <c r="VUT50" s="344"/>
      <c r="VUU50" s="1172"/>
      <c r="VUV50" s="345"/>
      <c r="VUW50" s="346"/>
      <c r="VUX50" s="347"/>
      <c r="VUY50" s="348"/>
      <c r="VUZ50" s="349"/>
      <c r="VVA50" s="290"/>
      <c r="VVB50" s="288"/>
      <c r="VVC50" s="343"/>
      <c r="VVD50" s="344"/>
      <c r="VVE50" s="1172"/>
      <c r="VVF50" s="345"/>
      <c r="VVG50" s="346"/>
      <c r="VVH50" s="347"/>
      <c r="VVI50" s="348"/>
      <c r="VVJ50" s="349"/>
      <c r="VVK50" s="290"/>
      <c r="VVL50" s="288"/>
      <c r="VVM50" s="343"/>
      <c r="VVN50" s="344"/>
      <c r="VVO50" s="1172"/>
      <c r="VVP50" s="345"/>
      <c r="VVQ50" s="346"/>
      <c r="VVR50" s="347"/>
      <c r="VVS50" s="348"/>
      <c r="VVT50" s="349"/>
      <c r="VVU50" s="290"/>
      <c r="VVV50" s="288"/>
      <c r="VVW50" s="343"/>
      <c r="VVX50" s="344"/>
      <c r="VVY50" s="1172"/>
      <c r="VVZ50" s="345"/>
      <c r="VWA50" s="346"/>
      <c r="VWB50" s="347"/>
      <c r="VWC50" s="348"/>
      <c r="VWD50" s="349"/>
      <c r="VWE50" s="290"/>
      <c r="VWF50" s="288"/>
      <c r="VWG50" s="343"/>
      <c r="VWH50" s="344"/>
      <c r="VWI50" s="1172"/>
      <c r="VWJ50" s="345"/>
      <c r="VWK50" s="346"/>
      <c r="VWL50" s="347"/>
      <c r="VWM50" s="348"/>
      <c r="VWN50" s="349"/>
      <c r="VWO50" s="290"/>
      <c r="VWP50" s="288"/>
      <c r="VWQ50" s="343"/>
      <c r="VWR50" s="344"/>
      <c r="VWS50" s="1172"/>
      <c r="VWT50" s="345"/>
      <c r="VWU50" s="346"/>
      <c r="VWV50" s="347"/>
      <c r="VWW50" s="348"/>
      <c r="VWX50" s="349"/>
      <c r="VWY50" s="290"/>
      <c r="VWZ50" s="288"/>
      <c r="VXA50" s="343"/>
      <c r="VXB50" s="344"/>
      <c r="VXC50" s="1172"/>
      <c r="VXD50" s="345"/>
      <c r="VXE50" s="346"/>
      <c r="VXF50" s="347"/>
      <c r="VXG50" s="348"/>
      <c r="VXH50" s="349"/>
      <c r="VXI50" s="290"/>
      <c r="VXJ50" s="288"/>
      <c r="VXK50" s="343"/>
      <c r="VXL50" s="344"/>
      <c r="VXM50" s="1172"/>
      <c r="VXN50" s="345"/>
      <c r="VXO50" s="346"/>
      <c r="VXP50" s="347"/>
      <c r="VXQ50" s="348"/>
      <c r="VXR50" s="349"/>
      <c r="VXS50" s="290"/>
      <c r="VXT50" s="288"/>
      <c r="VXU50" s="343"/>
      <c r="VXV50" s="344"/>
      <c r="VXW50" s="1172"/>
      <c r="VXX50" s="345"/>
      <c r="VXY50" s="346"/>
      <c r="VXZ50" s="347"/>
      <c r="VYA50" s="348"/>
      <c r="VYB50" s="349"/>
      <c r="VYC50" s="290"/>
      <c r="VYD50" s="288"/>
      <c r="VYE50" s="343"/>
      <c r="VYF50" s="344"/>
      <c r="VYG50" s="1172"/>
      <c r="VYH50" s="345"/>
      <c r="VYI50" s="346"/>
      <c r="VYJ50" s="347"/>
      <c r="VYK50" s="348"/>
      <c r="VYL50" s="349"/>
      <c r="VYM50" s="290"/>
      <c r="VYN50" s="288"/>
      <c r="VYO50" s="343"/>
      <c r="VYP50" s="344"/>
      <c r="VYQ50" s="1172"/>
      <c r="VYR50" s="345"/>
      <c r="VYS50" s="346"/>
      <c r="VYT50" s="347"/>
      <c r="VYU50" s="348"/>
      <c r="VYV50" s="349"/>
      <c r="VYW50" s="290"/>
      <c r="VYX50" s="288"/>
      <c r="VYY50" s="343"/>
      <c r="VYZ50" s="344"/>
      <c r="VZA50" s="1172"/>
      <c r="VZB50" s="345"/>
      <c r="VZC50" s="346"/>
      <c r="VZD50" s="347"/>
      <c r="VZE50" s="348"/>
      <c r="VZF50" s="349"/>
      <c r="VZG50" s="290"/>
      <c r="VZH50" s="288"/>
      <c r="VZI50" s="343"/>
      <c r="VZJ50" s="344"/>
      <c r="VZK50" s="1172"/>
      <c r="VZL50" s="345"/>
      <c r="VZM50" s="346"/>
      <c r="VZN50" s="347"/>
      <c r="VZO50" s="348"/>
      <c r="VZP50" s="349"/>
      <c r="VZQ50" s="290"/>
      <c r="VZR50" s="288"/>
      <c r="VZS50" s="343"/>
      <c r="VZT50" s="344"/>
      <c r="VZU50" s="1172"/>
      <c r="VZV50" s="345"/>
      <c r="VZW50" s="346"/>
      <c r="VZX50" s="347"/>
      <c r="VZY50" s="348"/>
      <c r="VZZ50" s="349"/>
      <c r="WAA50" s="290"/>
      <c r="WAB50" s="288"/>
      <c r="WAC50" s="343"/>
      <c r="WAD50" s="344"/>
      <c r="WAE50" s="1172"/>
      <c r="WAF50" s="345"/>
      <c r="WAG50" s="346"/>
      <c r="WAH50" s="347"/>
      <c r="WAI50" s="348"/>
      <c r="WAJ50" s="349"/>
      <c r="WAK50" s="290"/>
      <c r="WAL50" s="288"/>
      <c r="WAM50" s="343"/>
      <c r="WAN50" s="344"/>
      <c r="WAO50" s="1172"/>
      <c r="WAP50" s="345"/>
      <c r="WAQ50" s="346"/>
      <c r="WAR50" s="347"/>
      <c r="WAS50" s="348"/>
      <c r="WAT50" s="349"/>
      <c r="WAU50" s="290"/>
      <c r="WAV50" s="288"/>
      <c r="WAW50" s="343"/>
      <c r="WAX50" s="344"/>
      <c r="WAY50" s="1172"/>
      <c r="WAZ50" s="345"/>
      <c r="WBA50" s="346"/>
      <c r="WBB50" s="347"/>
      <c r="WBC50" s="348"/>
      <c r="WBD50" s="349"/>
      <c r="WBE50" s="290"/>
      <c r="WBF50" s="288"/>
      <c r="WBG50" s="343"/>
      <c r="WBH50" s="344"/>
      <c r="WBI50" s="1172"/>
      <c r="WBJ50" s="345"/>
      <c r="WBK50" s="346"/>
      <c r="WBL50" s="347"/>
      <c r="WBM50" s="348"/>
      <c r="WBN50" s="349"/>
      <c r="WBO50" s="290"/>
      <c r="WBP50" s="288"/>
      <c r="WBQ50" s="343"/>
      <c r="WBR50" s="344"/>
      <c r="WBS50" s="1172"/>
      <c r="WBT50" s="345"/>
      <c r="WBU50" s="346"/>
      <c r="WBV50" s="347"/>
      <c r="WBW50" s="348"/>
      <c r="WBX50" s="349"/>
      <c r="WBY50" s="290"/>
      <c r="WBZ50" s="288"/>
      <c r="WCA50" s="343"/>
      <c r="WCB50" s="344"/>
      <c r="WCC50" s="1172"/>
      <c r="WCD50" s="345"/>
      <c r="WCE50" s="346"/>
      <c r="WCF50" s="347"/>
      <c r="WCG50" s="348"/>
      <c r="WCH50" s="349"/>
      <c r="WCI50" s="290"/>
      <c r="WCJ50" s="288"/>
      <c r="WCK50" s="343"/>
      <c r="WCL50" s="344"/>
      <c r="WCM50" s="1172"/>
      <c r="WCN50" s="345"/>
      <c r="WCO50" s="346"/>
      <c r="WCP50" s="347"/>
      <c r="WCQ50" s="348"/>
      <c r="WCR50" s="349"/>
      <c r="WCS50" s="290"/>
      <c r="WCT50" s="288"/>
      <c r="WCU50" s="343"/>
      <c r="WCV50" s="344"/>
      <c r="WCW50" s="1172"/>
      <c r="WCX50" s="345"/>
      <c r="WCY50" s="346"/>
      <c r="WCZ50" s="347"/>
      <c r="WDA50" s="348"/>
      <c r="WDB50" s="349"/>
      <c r="WDC50" s="290"/>
      <c r="WDD50" s="288"/>
      <c r="WDE50" s="343"/>
      <c r="WDF50" s="344"/>
      <c r="WDG50" s="1172"/>
      <c r="WDH50" s="345"/>
      <c r="WDI50" s="346"/>
      <c r="WDJ50" s="347"/>
      <c r="WDK50" s="348"/>
      <c r="WDL50" s="349"/>
      <c r="WDM50" s="290"/>
      <c r="WDN50" s="288"/>
      <c r="WDO50" s="343"/>
      <c r="WDP50" s="344"/>
      <c r="WDQ50" s="1172"/>
      <c r="WDR50" s="345"/>
      <c r="WDS50" s="346"/>
      <c r="WDT50" s="347"/>
      <c r="WDU50" s="348"/>
      <c r="WDV50" s="349"/>
      <c r="WDW50" s="290"/>
      <c r="WDX50" s="288"/>
      <c r="WDY50" s="343"/>
      <c r="WDZ50" s="344"/>
      <c r="WEA50" s="1172"/>
      <c r="WEB50" s="345"/>
      <c r="WEC50" s="346"/>
      <c r="WED50" s="347"/>
      <c r="WEE50" s="348"/>
      <c r="WEF50" s="349"/>
      <c r="WEG50" s="290"/>
      <c r="WEH50" s="288"/>
      <c r="WEI50" s="343"/>
      <c r="WEJ50" s="344"/>
      <c r="WEK50" s="1172"/>
      <c r="WEL50" s="345"/>
      <c r="WEM50" s="346"/>
      <c r="WEN50" s="347"/>
      <c r="WEO50" s="348"/>
      <c r="WEP50" s="349"/>
      <c r="WEQ50" s="290"/>
      <c r="WER50" s="288"/>
      <c r="WES50" s="343"/>
      <c r="WET50" s="344"/>
      <c r="WEU50" s="1172"/>
      <c r="WEV50" s="345"/>
      <c r="WEW50" s="346"/>
      <c r="WEX50" s="347"/>
      <c r="WEY50" s="348"/>
      <c r="WEZ50" s="349"/>
      <c r="WFA50" s="290"/>
      <c r="WFB50" s="288"/>
      <c r="WFC50" s="343"/>
      <c r="WFD50" s="344"/>
      <c r="WFE50" s="1172"/>
      <c r="WFF50" s="345"/>
      <c r="WFG50" s="346"/>
      <c r="WFH50" s="347"/>
      <c r="WFI50" s="348"/>
      <c r="WFJ50" s="349"/>
      <c r="WFK50" s="290"/>
      <c r="WFL50" s="288"/>
      <c r="WFM50" s="343"/>
      <c r="WFN50" s="344"/>
      <c r="WFO50" s="1172"/>
      <c r="WFP50" s="345"/>
      <c r="WFQ50" s="346"/>
      <c r="WFR50" s="347"/>
      <c r="WFS50" s="348"/>
      <c r="WFT50" s="349"/>
      <c r="WFU50" s="290"/>
      <c r="WFV50" s="288"/>
      <c r="WFW50" s="343"/>
      <c r="WFX50" s="344"/>
      <c r="WFY50" s="1172"/>
      <c r="WFZ50" s="345"/>
      <c r="WGA50" s="346"/>
      <c r="WGB50" s="347"/>
      <c r="WGC50" s="348"/>
      <c r="WGD50" s="349"/>
      <c r="WGE50" s="290"/>
      <c r="WGF50" s="288"/>
      <c r="WGG50" s="343"/>
      <c r="WGH50" s="344"/>
      <c r="WGI50" s="1172"/>
      <c r="WGJ50" s="345"/>
      <c r="WGK50" s="346"/>
      <c r="WGL50" s="347"/>
      <c r="WGM50" s="348"/>
      <c r="WGN50" s="349"/>
      <c r="WGO50" s="290"/>
      <c r="WGP50" s="288"/>
      <c r="WGQ50" s="343"/>
      <c r="WGR50" s="344"/>
      <c r="WGS50" s="1172"/>
      <c r="WGT50" s="345"/>
      <c r="WGU50" s="346"/>
      <c r="WGV50" s="347"/>
      <c r="WGW50" s="348"/>
      <c r="WGX50" s="349"/>
      <c r="WGY50" s="290"/>
      <c r="WGZ50" s="288"/>
      <c r="WHA50" s="343"/>
      <c r="WHB50" s="344"/>
      <c r="WHC50" s="1172"/>
      <c r="WHD50" s="345"/>
      <c r="WHE50" s="346"/>
      <c r="WHF50" s="347"/>
      <c r="WHG50" s="348"/>
      <c r="WHH50" s="349"/>
      <c r="WHI50" s="290"/>
      <c r="WHJ50" s="288"/>
      <c r="WHK50" s="343"/>
      <c r="WHL50" s="344"/>
      <c r="WHM50" s="1172"/>
      <c r="WHN50" s="345"/>
      <c r="WHO50" s="346"/>
      <c r="WHP50" s="347"/>
      <c r="WHQ50" s="348"/>
      <c r="WHR50" s="349"/>
      <c r="WHS50" s="290"/>
      <c r="WHT50" s="288"/>
      <c r="WHU50" s="343"/>
      <c r="WHV50" s="344"/>
      <c r="WHW50" s="1172"/>
      <c r="WHX50" s="345"/>
      <c r="WHY50" s="346"/>
      <c r="WHZ50" s="347"/>
      <c r="WIA50" s="348"/>
      <c r="WIB50" s="349"/>
      <c r="WIC50" s="290"/>
      <c r="WID50" s="288"/>
      <c r="WIE50" s="343"/>
      <c r="WIF50" s="344"/>
      <c r="WIG50" s="1172"/>
      <c r="WIH50" s="345"/>
      <c r="WII50" s="346"/>
      <c r="WIJ50" s="347"/>
      <c r="WIK50" s="348"/>
      <c r="WIL50" s="349"/>
      <c r="WIM50" s="290"/>
      <c r="WIN50" s="288"/>
      <c r="WIO50" s="343"/>
      <c r="WIP50" s="344"/>
      <c r="WIQ50" s="1172"/>
      <c r="WIR50" s="345"/>
      <c r="WIS50" s="346"/>
      <c r="WIT50" s="347"/>
      <c r="WIU50" s="348"/>
      <c r="WIV50" s="349"/>
      <c r="WIW50" s="290"/>
      <c r="WIX50" s="288"/>
      <c r="WIY50" s="343"/>
      <c r="WIZ50" s="344"/>
      <c r="WJA50" s="1172"/>
      <c r="WJB50" s="345"/>
      <c r="WJC50" s="346"/>
      <c r="WJD50" s="347"/>
      <c r="WJE50" s="348"/>
      <c r="WJF50" s="349"/>
      <c r="WJG50" s="290"/>
      <c r="WJH50" s="288"/>
      <c r="WJI50" s="343"/>
      <c r="WJJ50" s="344"/>
      <c r="WJK50" s="1172"/>
      <c r="WJL50" s="345"/>
      <c r="WJM50" s="346"/>
      <c r="WJN50" s="347"/>
      <c r="WJO50" s="348"/>
      <c r="WJP50" s="349"/>
      <c r="WJQ50" s="290"/>
      <c r="WJR50" s="288"/>
      <c r="WJS50" s="343"/>
      <c r="WJT50" s="344"/>
      <c r="WJU50" s="1172"/>
      <c r="WJV50" s="345"/>
      <c r="WJW50" s="346"/>
      <c r="WJX50" s="347"/>
      <c r="WJY50" s="348"/>
      <c r="WJZ50" s="349"/>
      <c r="WKA50" s="290"/>
      <c r="WKB50" s="288"/>
      <c r="WKC50" s="343"/>
      <c r="WKD50" s="344"/>
      <c r="WKE50" s="1172"/>
      <c r="WKF50" s="345"/>
      <c r="WKG50" s="346"/>
      <c r="WKH50" s="347"/>
      <c r="WKI50" s="348"/>
      <c r="WKJ50" s="349"/>
      <c r="WKK50" s="290"/>
      <c r="WKL50" s="288"/>
      <c r="WKM50" s="343"/>
      <c r="WKN50" s="344"/>
      <c r="WKO50" s="1172"/>
      <c r="WKP50" s="345"/>
      <c r="WKQ50" s="346"/>
      <c r="WKR50" s="347"/>
      <c r="WKS50" s="348"/>
      <c r="WKT50" s="349"/>
      <c r="WKU50" s="290"/>
      <c r="WKV50" s="288"/>
      <c r="WKW50" s="343"/>
      <c r="WKX50" s="344"/>
      <c r="WKY50" s="1172"/>
      <c r="WKZ50" s="345"/>
      <c r="WLA50" s="346"/>
      <c r="WLB50" s="347"/>
      <c r="WLC50" s="348"/>
      <c r="WLD50" s="349"/>
      <c r="WLE50" s="290"/>
      <c r="WLF50" s="288"/>
      <c r="WLG50" s="343"/>
      <c r="WLH50" s="344"/>
      <c r="WLI50" s="1172"/>
      <c r="WLJ50" s="345"/>
      <c r="WLK50" s="346"/>
      <c r="WLL50" s="347"/>
      <c r="WLM50" s="348"/>
      <c r="WLN50" s="349"/>
      <c r="WLO50" s="290"/>
      <c r="WLP50" s="288"/>
      <c r="WLQ50" s="343"/>
      <c r="WLR50" s="344"/>
      <c r="WLS50" s="1172"/>
      <c r="WLT50" s="345"/>
      <c r="WLU50" s="346"/>
      <c r="WLV50" s="347"/>
      <c r="WLW50" s="348"/>
      <c r="WLX50" s="349"/>
      <c r="WLY50" s="290"/>
      <c r="WLZ50" s="288"/>
      <c r="WMA50" s="343"/>
      <c r="WMB50" s="344"/>
      <c r="WMC50" s="1172"/>
      <c r="WMD50" s="345"/>
      <c r="WME50" s="346"/>
      <c r="WMF50" s="347"/>
      <c r="WMG50" s="348"/>
      <c r="WMH50" s="349"/>
      <c r="WMI50" s="290"/>
      <c r="WMJ50" s="288"/>
      <c r="WMK50" s="343"/>
      <c r="WML50" s="344"/>
      <c r="WMM50" s="1172"/>
      <c r="WMN50" s="345"/>
      <c r="WMO50" s="346"/>
      <c r="WMP50" s="347"/>
      <c r="WMQ50" s="348"/>
      <c r="WMR50" s="349"/>
      <c r="WMS50" s="290"/>
      <c r="WMT50" s="288"/>
      <c r="WMU50" s="343"/>
      <c r="WMV50" s="344"/>
      <c r="WMW50" s="1172"/>
      <c r="WMX50" s="345"/>
      <c r="WMY50" s="346"/>
      <c r="WMZ50" s="347"/>
      <c r="WNA50" s="348"/>
      <c r="WNB50" s="349"/>
      <c r="WNC50" s="290"/>
      <c r="WND50" s="288"/>
      <c r="WNE50" s="343"/>
      <c r="WNF50" s="344"/>
      <c r="WNG50" s="1172"/>
      <c r="WNH50" s="345"/>
      <c r="WNI50" s="346"/>
      <c r="WNJ50" s="347"/>
      <c r="WNK50" s="348"/>
      <c r="WNL50" s="349"/>
      <c r="WNM50" s="290"/>
      <c r="WNN50" s="288"/>
      <c r="WNO50" s="343"/>
      <c r="WNP50" s="344"/>
      <c r="WNQ50" s="1172"/>
      <c r="WNR50" s="345"/>
      <c r="WNS50" s="346"/>
      <c r="WNT50" s="347"/>
      <c r="WNU50" s="348"/>
      <c r="WNV50" s="349"/>
      <c r="WNW50" s="290"/>
      <c r="WNX50" s="288"/>
      <c r="WNY50" s="343"/>
      <c r="WNZ50" s="344"/>
      <c r="WOA50" s="1172"/>
      <c r="WOB50" s="345"/>
      <c r="WOC50" s="346"/>
      <c r="WOD50" s="347"/>
      <c r="WOE50" s="348"/>
      <c r="WOF50" s="349"/>
      <c r="WOG50" s="290"/>
      <c r="WOH50" s="288"/>
      <c r="WOI50" s="343"/>
      <c r="WOJ50" s="344"/>
      <c r="WOK50" s="1172"/>
      <c r="WOL50" s="345"/>
      <c r="WOM50" s="346"/>
      <c r="WON50" s="347"/>
      <c r="WOO50" s="348"/>
      <c r="WOP50" s="349"/>
      <c r="WOQ50" s="290"/>
      <c r="WOR50" s="288"/>
      <c r="WOS50" s="343"/>
      <c r="WOT50" s="344"/>
      <c r="WOU50" s="1172"/>
      <c r="WOV50" s="345"/>
      <c r="WOW50" s="346"/>
      <c r="WOX50" s="347"/>
      <c r="WOY50" s="348"/>
      <c r="WOZ50" s="349"/>
      <c r="WPA50" s="290"/>
      <c r="WPB50" s="288"/>
      <c r="WPC50" s="343"/>
      <c r="WPD50" s="344"/>
      <c r="WPE50" s="1172"/>
      <c r="WPF50" s="345"/>
      <c r="WPG50" s="346"/>
      <c r="WPH50" s="347"/>
      <c r="WPI50" s="348"/>
      <c r="WPJ50" s="349"/>
      <c r="WPK50" s="290"/>
      <c r="WPL50" s="288"/>
      <c r="WPM50" s="343"/>
      <c r="WPN50" s="344"/>
      <c r="WPO50" s="1172"/>
      <c r="WPP50" s="345"/>
      <c r="WPQ50" s="346"/>
      <c r="WPR50" s="347"/>
      <c r="WPS50" s="348"/>
      <c r="WPT50" s="349"/>
      <c r="WPU50" s="290"/>
      <c r="WPV50" s="288"/>
      <c r="WPW50" s="343"/>
      <c r="WPX50" s="344"/>
      <c r="WPY50" s="1172"/>
      <c r="WPZ50" s="345"/>
      <c r="WQA50" s="346"/>
      <c r="WQB50" s="347"/>
      <c r="WQC50" s="348"/>
      <c r="WQD50" s="349"/>
      <c r="WQE50" s="290"/>
      <c r="WQF50" s="288"/>
      <c r="WQG50" s="343"/>
      <c r="WQH50" s="344"/>
      <c r="WQI50" s="1172"/>
      <c r="WQJ50" s="345"/>
      <c r="WQK50" s="346"/>
      <c r="WQL50" s="347"/>
      <c r="WQM50" s="348"/>
      <c r="WQN50" s="349"/>
      <c r="WQO50" s="290"/>
      <c r="WQP50" s="288"/>
      <c r="WQQ50" s="343"/>
      <c r="WQR50" s="344"/>
      <c r="WQS50" s="1172"/>
      <c r="WQT50" s="345"/>
      <c r="WQU50" s="346"/>
      <c r="WQV50" s="347"/>
      <c r="WQW50" s="348"/>
      <c r="WQX50" s="349"/>
      <c r="WQY50" s="290"/>
      <c r="WQZ50" s="288"/>
      <c r="WRA50" s="343"/>
      <c r="WRB50" s="344"/>
      <c r="WRC50" s="1172"/>
      <c r="WRD50" s="345"/>
      <c r="WRE50" s="346"/>
      <c r="WRF50" s="347"/>
      <c r="WRG50" s="348"/>
      <c r="WRH50" s="349"/>
      <c r="WRI50" s="290"/>
      <c r="WRJ50" s="288"/>
      <c r="WRK50" s="343"/>
      <c r="WRL50" s="344"/>
      <c r="WRM50" s="1172"/>
      <c r="WRN50" s="345"/>
      <c r="WRO50" s="346"/>
      <c r="WRP50" s="347"/>
      <c r="WRQ50" s="348"/>
      <c r="WRR50" s="349"/>
      <c r="WRS50" s="290"/>
      <c r="WRT50" s="288"/>
      <c r="WRU50" s="343"/>
      <c r="WRV50" s="344"/>
      <c r="WRW50" s="1172"/>
      <c r="WRX50" s="345"/>
      <c r="WRY50" s="346"/>
      <c r="WRZ50" s="347"/>
      <c r="WSA50" s="348"/>
      <c r="WSB50" s="349"/>
      <c r="WSC50" s="290"/>
      <c r="WSD50" s="288"/>
      <c r="WSE50" s="343"/>
      <c r="WSF50" s="344"/>
      <c r="WSG50" s="1172"/>
      <c r="WSH50" s="345"/>
      <c r="WSI50" s="346"/>
      <c r="WSJ50" s="347"/>
      <c r="WSK50" s="348"/>
      <c r="WSL50" s="349"/>
      <c r="WSM50" s="290"/>
      <c r="WSN50" s="288"/>
      <c r="WSO50" s="343"/>
      <c r="WSP50" s="344"/>
      <c r="WSQ50" s="1172"/>
      <c r="WSR50" s="345"/>
      <c r="WSS50" s="346"/>
      <c r="WST50" s="347"/>
      <c r="WSU50" s="348"/>
      <c r="WSV50" s="349"/>
      <c r="WSW50" s="290"/>
      <c r="WSX50" s="288"/>
      <c r="WSY50" s="343"/>
      <c r="WSZ50" s="344"/>
      <c r="WTA50" s="1172"/>
      <c r="WTB50" s="345"/>
      <c r="WTC50" s="346"/>
      <c r="WTD50" s="347"/>
      <c r="WTE50" s="348"/>
      <c r="WTF50" s="349"/>
      <c r="WTG50" s="290"/>
      <c r="WTH50" s="288"/>
      <c r="WTI50" s="343"/>
      <c r="WTJ50" s="344"/>
      <c r="WTK50" s="1172"/>
      <c r="WTL50" s="345"/>
      <c r="WTM50" s="346"/>
      <c r="WTN50" s="347"/>
      <c r="WTO50" s="348"/>
      <c r="WTP50" s="349"/>
      <c r="WTQ50" s="290"/>
      <c r="WTR50" s="288"/>
      <c r="WTS50" s="343"/>
      <c r="WTT50" s="344"/>
      <c r="WTU50" s="1172"/>
      <c r="WTV50" s="345"/>
      <c r="WTW50" s="346"/>
      <c r="WTX50" s="347"/>
      <c r="WTY50" s="348"/>
      <c r="WTZ50" s="349"/>
      <c r="WUA50" s="290"/>
      <c r="WUB50" s="288"/>
      <c r="WUC50" s="343"/>
      <c r="WUD50" s="344"/>
      <c r="WUE50" s="1172"/>
      <c r="WUF50" s="345"/>
      <c r="WUG50" s="346"/>
      <c r="WUH50" s="347"/>
      <c r="WUI50" s="348"/>
      <c r="WUJ50" s="349"/>
      <c r="WUK50" s="290"/>
      <c r="WUL50" s="288"/>
      <c r="WUM50" s="343"/>
      <c r="WUN50" s="344"/>
      <c r="WUO50" s="1172"/>
      <c r="WUP50" s="345"/>
      <c r="WUQ50" s="346"/>
      <c r="WUR50" s="347"/>
      <c r="WUS50" s="348"/>
      <c r="WUT50" s="349"/>
      <c r="WUU50" s="290"/>
      <c r="WUV50" s="288"/>
      <c r="WUW50" s="343"/>
      <c r="WUX50" s="344"/>
      <c r="WUY50" s="1172"/>
      <c r="WUZ50" s="345"/>
      <c r="WVA50" s="346"/>
      <c r="WVB50" s="347"/>
      <c r="WVC50" s="348"/>
      <c r="WVD50" s="349"/>
      <c r="WVE50" s="290"/>
      <c r="WVF50" s="288"/>
      <c r="WVG50" s="343"/>
      <c r="WVH50" s="344"/>
      <c r="WVI50" s="1172"/>
      <c r="WVJ50" s="345"/>
      <c r="WVK50" s="346"/>
      <c r="WVL50" s="347"/>
      <c r="WVM50" s="348"/>
      <c r="WVN50" s="349"/>
      <c r="WVO50" s="290"/>
      <c r="WVP50" s="288"/>
      <c r="WVQ50" s="343"/>
      <c r="WVR50" s="344"/>
      <c r="WVS50" s="1172"/>
      <c r="WVT50" s="345"/>
      <c r="WVU50" s="346"/>
      <c r="WVV50" s="347"/>
      <c r="WVW50" s="348"/>
      <c r="WVX50" s="349"/>
      <c r="WVY50" s="290"/>
      <c r="WVZ50" s="288"/>
      <c r="WWA50" s="343"/>
      <c r="WWB50" s="344"/>
      <c r="WWC50" s="1172"/>
      <c r="WWD50" s="345"/>
      <c r="WWE50" s="346"/>
      <c r="WWF50" s="347"/>
      <c r="WWG50" s="348"/>
      <c r="WWH50" s="349"/>
      <c r="WWI50" s="290"/>
      <c r="WWJ50" s="288"/>
      <c r="WWK50" s="343"/>
      <c r="WWL50" s="344"/>
      <c r="WWM50" s="1172"/>
      <c r="WWN50" s="345"/>
      <c r="WWO50" s="346"/>
      <c r="WWP50" s="347"/>
      <c r="WWQ50" s="348"/>
      <c r="WWR50" s="349"/>
      <c r="WWS50" s="290"/>
      <c r="WWT50" s="288"/>
      <c r="WWU50" s="343"/>
      <c r="WWV50" s="344"/>
      <c r="WWW50" s="1172"/>
      <c r="WWX50" s="345"/>
      <c r="WWY50" s="346"/>
      <c r="WWZ50" s="347"/>
      <c r="WXA50" s="348"/>
      <c r="WXB50" s="349"/>
      <c r="WXC50" s="290"/>
      <c r="WXD50" s="288"/>
      <c r="WXE50" s="343"/>
      <c r="WXF50" s="344"/>
      <c r="WXG50" s="1172"/>
      <c r="WXH50" s="345"/>
      <c r="WXI50" s="346"/>
      <c r="WXJ50" s="347"/>
      <c r="WXK50" s="348"/>
      <c r="WXL50" s="349"/>
      <c r="WXM50" s="290"/>
      <c r="WXN50" s="288"/>
      <c r="WXO50" s="343"/>
      <c r="WXP50" s="344"/>
      <c r="WXQ50" s="1172"/>
      <c r="WXR50" s="345"/>
      <c r="WXS50" s="346"/>
      <c r="WXT50" s="347"/>
      <c r="WXU50" s="348"/>
      <c r="WXV50" s="349"/>
      <c r="WXW50" s="290"/>
      <c r="WXX50" s="288"/>
      <c r="WXY50" s="343"/>
      <c r="WXZ50" s="344"/>
      <c r="WYA50" s="1172"/>
      <c r="WYB50" s="345"/>
      <c r="WYC50" s="346"/>
      <c r="WYD50" s="347"/>
      <c r="WYE50" s="348"/>
      <c r="WYF50" s="349"/>
      <c r="WYG50" s="290"/>
      <c r="WYH50" s="288"/>
      <c r="WYI50" s="343"/>
      <c r="WYJ50" s="344"/>
      <c r="WYK50" s="1172"/>
      <c r="WYL50" s="345"/>
      <c r="WYM50" s="346"/>
      <c r="WYN50" s="347"/>
      <c r="WYO50" s="348"/>
      <c r="WYP50" s="349"/>
      <c r="WYQ50" s="290"/>
      <c r="WYR50" s="288"/>
      <c r="WYS50" s="343"/>
      <c r="WYT50" s="344"/>
      <c r="WYU50" s="1172"/>
      <c r="WYV50" s="345"/>
      <c r="WYW50" s="346"/>
      <c r="WYX50" s="347"/>
      <c r="WYY50" s="348"/>
      <c r="WYZ50" s="349"/>
      <c r="WZA50" s="290"/>
      <c r="WZB50" s="288"/>
      <c r="WZC50" s="343"/>
      <c r="WZD50" s="344"/>
      <c r="WZE50" s="1172"/>
      <c r="WZF50" s="345"/>
      <c r="WZG50" s="346"/>
      <c r="WZH50" s="347"/>
      <c r="WZI50" s="348"/>
      <c r="WZJ50" s="349"/>
      <c r="WZK50" s="290"/>
      <c r="WZL50" s="288"/>
      <c r="WZM50" s="343"/>
      <c r="WZN50" s="344"/>
      <c r="WZO50" s="1172"/>
      <c r="WZP50" s="345"/>
      <c r="WZQ50" s="346"/>
      <c r="WZR50" s="347"/>
      <c r="WZS50" s="348"/>
      <c r="WZT50" s="349"/>
      <c r="WZU50" s="290"/>
      <c r="WZV50" s="288"/>
      <c r="WZW50" s="343"/>
      <c r="WZX50" s="344"/>
      <c r="WZY50" s="1172"/>
      <c r="WZZ50" s="345"/>
      <c r="XAA50" s="346"/>
      <c r="XAB50" s="347"/>
      <c r="XAC50" s="348"/>
      <c r="XAD50" s="349"/>
      <c r="XAE50" s="290"/>
      <c r="XAF50" s="288"/>
      <c r="XAG50" s="343"/>
      <c r="XAH50" s="344"/>
      <c r="XAI50" s="1172"/>
      <c r="XAJ50" s="345"/>
      <c r="XAK50" s="346"/>
      <c r="XAL50" s="347"/>
      <c r="XAM50" s="348"/>
      <c r="XAN50" s="349"/>
      <c r="XAO50" s="290"/>
      <c r="XAP50" s="288"/>
      <c r="XAQ50" s="343"/>
      <c r="XAR50" s="344"/>
      <c r="XAS50" s="1172"/>
      <c r="XAT50" s="345"/>
      <c r="XAU50" s="346"/>
      <c r="XAV50" s="347"/>
      <c r="XAW50" s="348"/>
      <c r="XAX50" s="349"/>
      <c r="XAY50" s="290"/>
      <c r="XAZ50" s="288"/>
      <c r="XBA50" s="343"/>
      <c r="XBB50" s="344"/>
      <c r="XBC50" s="1172"/>
      <c r="XBD50" s="345"/>
      <c r="XBE50" s="346"/>
      <c r="XBF50" s="347"/>
      <c r="XBG50" s="348"/>
      <c r="XBH50" s="349"/>
      <c r="XBI50" s="290"/>
      <c r="XBJ50" s="288"/>
      <c r="XBK50" s="343"/>
      <c r="XBL50" s="344"/>
      <c r="XBM50" s="1172"/>
      <c r="XBN50" s="345"/>
      <c r="XBO50" s="346"/>
      <c r="XBP50" s="347"/>
      <c r="XBQ50" s="348"/>
      <c r="XBR50" s="349"/>
      <c r="XBS50" s="290"/>
      <c r="XBT50" s="288"/>
      <c r="XBU50" s="343"/>
      <c r="XBV50" s="344"/>
      <c r="XBW50" s="1172"/>
      <c r="XBX50" s="345"/>
      <c r="XBY50" s="346"/>
      <c r="XBZ50" s="347"/>
      <c r="XCA50" s="348"/>
      <c r="XCB50" s="349"/>
      <c r="XCC50" s="290"/>
      <c r="XCD50" s="288"/>
      <c r="XCE50" s="343"/>
      <c r="XCF50" s="344"/>
      <c r="XCG50" s="1172"/>
      <c r="XCH50" s="345"/>
      <c r="XCI50" s="346"/>
      <c r="XCJ50" s="347"/>
      <c r="XCK50" s="348"/>
      <c r="XCL50" s="349"/>
      <c r="XCM50" s="290"/>
      <c r="XCN50" s="288"/>
      <c r="XCO50" s="343"/>
      <c r="XCP50" s="344"/>
      <c r="XCQ50" s="1172"/>
      <c r="XCR50" s="345"/>
      <c r="XCS50" s="346"/>
      <c r="XCT50" s="347"/>
      <c r="XCU50" s="348"/>
      <c r="XCV50" s="349"/>
      <c r="XCW50" s="290"/>
      <c r="XCX50" s="288"/>
      <c r="XCY50" s="343"/>
      <c r="XCZ50" s="344"/>
      <c r="XDA50" s="1172"/>
      <c r="XDB50" s="345"/>
      <c r="XDC50" s="346"/>
      <c r="XDD50" s="347"/>
      <c r="XDE50" s="348"/>
      <c r="XDF50" s="349"/>
      <c r="XDG50" s="290"/>
      <c r="XDH50" s="288"/>
      <c r="XDI50" s="343"/>
      <c r="XDJ50" s="344"/>
      <c r="XDK50" s="1172"/>
      <c r="XDL50" s="345"/>
      <c r="XDM50" s="346"/>
      <c r="XDN50" s="347"/>
      <c r="XDO50" s="348"/>
      <c r="XDP50" s="349"/>
      <c r="XDQ50" s="290"/>
      <c r="XDR50" s="288"/>
      <c r="XDS50" s="343"/>
      <c r="XDT50" s="344"/>
      <c r="XDU50" s="1172"/>
      <c r="XDV50" s="345"/>
      <c r="XDW50" s="346"/>
      <c r="XDX50" s="347"/>
      <c r="XDY50" s="348"/>
      <c r="XDZ50" s="349"/>
      <c r="XEA50" s="290"/>
      <c r="XEB50" s="288"/>
      <c r="XEC50" s="343"/>
      <c r="XED50" s="344"/>
      <c r="XEE50" s="1172"/>
      <c r="XEF50" s="345"/>
      <c r="XEG50" s="346"/>
      <c r="XEH50" s="347"/>
      <c r="XEI50" s="348"/>
      <c r="XEJ50" s="349"/>
      <c r="XEK50" s="290"/>
      <c r="XEL50" s="288"/>
      <c r="XEM50" s="343"/>
      <c r="XEN50" s="344"/>
      <c r="XEO50" s="1172"/>
      <c r="XEP50" s="345"/>
      <c r="XEQ50" s="346"/>
      <c r="XER50" s="347"/>
      <c r="XES50" s="348"/>
      <c r="XET50" s="349"/>
      <c r="XEU50" s="290"/>
      <c r="XEV50" s="288"/>
      <c r="XEW50" s="343"/>
      <c r="XEX50" s="344"/>
      <c r="XEY50" s="1172"/>
      <c r="XEZ50" s="345"/>
      <c r="XFA50" s="346"/>
      <c r="XFB50" s="347"/>
      <c r="XFC50" s="348"/>
      <c r="XFD50" s="349"/>
    </row>
    <row r="51" spans="1:16384" x14ac:dyDescent="0.15">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527</v>
      </c>
      <c r="AL51" s="342"/>
      <c r="AM51" s="350">
        <v>61330418</v>
      </c>
      <c r="AN51" s="351">
        <v>61465</v>
      </c>
      <c r="AO51" s="352">
        <v>17.899999999999999</v>
      </c>
      <c r="AP51" s="353">
        <v>72635</v>
      </c>
      <c r="AQ51" s="354">
        <v>6.9</v>
      </c>
      <c r="AR51" s="355">
        <v>11</v>
      </c>
    </row>
    <row r="52" spans="1:16384" x14ac:dyDescent="0.15">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528</v>
      </c>
      <c r="AM52" s="358">
        <v>28383824</v>
      </c>
      <c r="AN52" s="359">
        <v>28446</v>
      </c>
      <c r="AO52" s="360">
        <v>28.7</v>
      </c>
      <c r="AP52" s="361">
        <v>18276</v>
      </c>
      <c r="AQ52" s="362">
        <v>4.4000000000000004</v>
      </c>
      <c r="AR52" s="363">
        <v>24.3</v>
      </c>
    </row>
    <row r="53" spans="1:16384" x14ac:dyDescent="0.15">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529</v>
      </c>
      <c r="AL53" s="342"/>
      <c r="AM53" s="350">
        <v>57487162</v>
      </c>
      <c r="AN53" s="351">
        <v>57880</v>
      </c>
      <c r="AO53" s="352">
        <v>-5.8</v>
      </c>
      <c r="AP53" s="353">
        <v>77936</v>
      </c>
      <c r="AQ53" s="354">
        <v>7.3</v>
      </c>
      <c r="AR53" s="355">
        <v>-13.1</v>
      </c>
    </row>
    <row r="54" spans="1:16384" x14ac:dyDescent="0.15">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528</v>
      </c>
      <c r="AM54" s="358">
        <v>19316877</v>
      </c>
      <c r="AN54" s="359">
        <v>19449</v>
      </c>
      <c r="AO54" s="360">
        <v>-31.6</v>
      </c>
      <c r="AP54" s="361">
        <v>19401</v>
      </c>
      <c r="AQ54" s="362">
        <v>6.2</v>
      </c>
      <c r="AR54" s="363">
        <v>-37.799999999999997</v>
      </c>
    </row>
    <row r="55" spans="1:16384" x14ac:dyDescent="0.15">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530</v>
      </c>
      <c r="AL55" s="342"/>
      <c r="AM55" s="350">
        <v>58305026</v>
      </c>
      <c r="AN55" s="351">
        <v>59053</v>
      </c>
      <c r="AO55" s="352">
        <v>2</v>
      </c>
      <c r="AP55" s="353">
        <v>82531</v>
      </c>
      <c r="AQ55" s="354">
        <v>5.9</v>
      </c>
      <c r="AR55" s="355">
        <v>-3.9</v>
      </c>
    </row>
    <row r="56" spans="1:16384" x14ac:dyDescent="0.15">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528</v>
      </c>
      <c r="AM56" s="358">
        <v>20227359</v>
      </c>
      <c r="AN56" s="359">
        <v>20487</v>
      </c>
      <c r="AO56" s="360">
        <v>5.3</v>
      </c>
      <c r="AP56" s="361">
        <v>19102</v>
      </c>
      <c r="AQ56" s="362">
        <v>-1.5</v>
      </c>
      <c r="AR56" s="363">
        <v>6.8</v>
      </c>
    </row>
    <row r="57" spans="1:16384" x14ac:dyDescent="0.15">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531</v>
      </c>
      <c r="AL57" s="342"/>
      <c r="AM57" s="350">
        <v>62231508</v>
      </c>
      <c r="AN57" s="351">
        <v>63419</v>
      </c>
      <c r="AO57" s="352">
        <v>7.4</v>
      </c>
      <c r="AP57" s="353">
        <v>91743</v>
      </c>
      <c r="AQ57" s="354">
        <v>11.2</v>
      </c>
      <c r="AR57" s="355">
        <v>-3.8</v>
      </c>
    </row>
    <row r="58" spans="1:16384" x14ac:dyDescent="0.15">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528</v>
      </c>
      <c r="AM58" s="358">
        <v>21140263</v>
      </c>
      <c r="AN58" s="359">
        <v>21544</v>
      </c>
      <c r="AO58" s="360">
        <v>5.2</v>
      </c>
      <c r="AP58" s="361">
        <v>21872</v>
      </c>
      <c r="AQ58" s="362">
        <v>14.5</v>
      </c>
      <c r="AR58" s="363">
        <v>-9.3000000000000007</v>
      </c>
    </row>
    <row r="59" spans="1:16384" x14ac:dyDescent="0.15">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532</v>
      </c>
      <c r="AL59" s="342"/>
      <c r="AM59" s="350">
        <v>66189295</v>
      </c>
      <c r="AN59" s="351">
        <v>67962</v>
      </c>
      <c r="AO59" s="352">
        <v>7.2</v>
      </c>
      <c r="AP59" s="353">
        <v>95429</v>
      </c>
      <c r="AQ59" s="354">
        <v>4</v>
      </c>
      <c r="AR59" s="355">
        <v>3.2</v>
      </c>
    </row>
    <row r="60" spans="1:16384" x14ac:dyDescent="0.15">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528</v>
      </c>
      <c r="AM60" s="358">
        <v>18041828</v>
      </c>
      <c r="AN60" s="359">
        <v>18525</v>
      </c>
      <c r="AO60" s="360">
        <v>-14</v>
      </c>
      <c r="AP60" s="361">
        <v>19371</v>
      </c>
      <c r="AQ60" s="362">
        <v>-11.4</v>
      </c>
      <c r="AR60" s="363">
        <v>-2.6</v>
      </c>
    </row>
    <row r="61" spans="1:16384" x14ac:dyDescent="0.15">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533</v>
      </c>
      <c r="AL61" s="364"/>
      <c r="AM61" s="365">
        <v>61108682</v>
      </c>
      <c r="AN61" s="366">
        <v>61956</v>
      </c>
      <c r="AO61" s="367">
        <v>5.7</v>
      </c>
      <c r="AP61" s="368">
        <v>84055</v>
      </c>
      <c r="AQ61" s="369">
        <v>7.1</v>
      </c>
      <c r="AR61" s="355">
        <v>-1.4</v>
      </c>
    </row>
    <row r="62" spans="1:16384" x14ac:dyDescent="0.15">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528</v>
      </c>
      <c r="AM62" s="358">
        <v>21422030</v>
      </c>
      <c r="AN62" s="359">
        <v>21690</v>
      </c>
      <c r="AO62" s="360">
        <v>-1.3</v>
      </c>
      <c r="AP62" s="361">
        <v>19604</v>
      </c>
      <c r="AQ62" s="362">
        <v>2.4</v>
      </c>
      <c r="AR62" s="363">
        <v>-3.7</v>
      </c>
    </row>
    <row r="63" spans="1:16384" x14ac:dyDescent="0.15">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x14ac:dyDescent="0.15">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x14ac:dyDescent="0.15">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x14ac:dyDescent="0.15">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15">
      <c r="AK67" s="284"/>
      <c r="AL67" s="284"/>
      <c r="AM67" s="284"/>
      <c r="AN67" s="284"/>
      <c r="AO67" s="284"/>
      <c r="AP67" s="284"/>
      <c r="AQ67" s="284"/>
      <c r="AR67" s="284"/>
      <c r="AS67" s="284"/>
      <c r="AT67" s="284"/>
    </row>
    <row r="68" spans="1:46" ht="13.5" hidden="1" customHeight="1" x14ac:dyDescent="0.15">
      <c r="AK68" s="284"/>
      <c r="AL68" s="284"/>
      <c r="AM68" s="284"/>
      <c r="AN68" s="284"/>
      <c r="AO68" s="284"/>
      <c r="AP68" s="284"/>
      <c r="AQ68" s="284"/>
      <c r="AR68" s="284"/>
    </row>
    <row r="69" spans="1:46" ht="13.5" hidden="1" customHeight="1" x14ac:dyDescent="0.15">
      <c r="AK69" s="284"/>
      <c r="AL69" s="284"/>
      <c r="AM69" s="284"/>
      <c r="AN69" s="284"/>
      <c r="AO69" s="284"/>
      <c r="AP69" s="284"/>
      <c r="AQ69" s="284"/>
      <c r="AR69" s="284"/>
    </row>
    <row r="70" spans="1:46" hidden="1" x14ac:dyDescent="0.15">
      <c r="AK70" s="284"/>
      <c r="AL70" s="284"/>
      <c r="AM70" s="284"/>
      <c r="AN70" s="284"/>
      <c r="AO70" s="284"/>
      <c r="AP70" s="284"/>
      <c r="AQ70" s="284"/>
      <c r="AR70" s="284"/>
    </row>
    <row r="71" spans="1:46" hidden="1" x14ac:dyDescent="0.15">
      <c r="AK71" s="284"/>
      <c r="AL71" s="284"/>
      <c r="AM71" s="284"/>
      <c r="AN71" s="284"/>
      <c r="AO71" s="284"/>
      <c r="AP71" s="284"/>
      <c r="AQ71" s="284"/>
      <c r="AR71" s="284"/>
    </row>
    <row r="72" spans="1:46" hidden="1" x14ac:dyDescent="0.15">
      <c r="AK72" s="284"/>
      <c r="AL72" s="284"/>
      <c r="AM72" s="284"/>
      <c r="AN72" s="284"/>
      <c r="AO72" s="284"/>
      <c r="AP72" s="284"/>
      <c r="AQ72" s="284"/>
      <c r="AR72" s="284"/>
    </row>
    <row r="73" spans="1:46" hidden="1" x14ac:dyDescent="0.15">
      <c r="AK73" s="284"/>
      <c r="AL73" s="284"/>
      <c r="AM73" s="284"/>
      <c r="AN73" s="284"/>
      <c r="AO73" s="284"/>
      <c r="AP73" s="284"/>
      <c r="AQ73" s="284"/>
      <c r="AR73" s="284"/>
    </row>
  </sheetData>
  <sheetProtection algorithmName="SHA-512" hashValue="62ZpYJMmdkK0DiFupwZqFob3zjZPFkkeUq5pOeG2tHBsgT6shLTjv1K5Gm+MJnWTMJjQBJy8sE1dJae017s2Gg==" saltValue="RcqC06fMKSaviVrdarRkew=="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61"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121"/>
  <sheetViews>
    <sheetView showGridLines="0" zoomScaleNormal="100" zoomScaleSheetLayoutView="55" workbookViewId="0"/>
  </sheetViews>
  <sheetFormatPr defaultColWidth="0" defaultRowHeight="13.5" customHeight="1" zeroHeight="1" x14ac:dyDescent="0.15"/>
  <cols>
    <col min="1" max="125" width="2.5" style="280" customWidth="1"/>
    <col min="126" max="16384" width="9" style="279" hidden="1"/>
  </cols>
  <sheetData>
    <row r="1" spans="1:125" ht="13.5" customHeight="1" x14ac:dyDescent="0.15">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x14ac:dyDescent="0.15">
      <c r="B2" s="279"/>
      <c r="DC2" s="279"/>
    </row>
    <row r="3" spans="1:125" x14ac:dyDescent="0.15">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x14ac:dyDescent="0.15"/>
    <row r="5" spans="1:125" x14ac:dyDescent="0.15"/>
    <row r="6" spans="1:125" x14ac:dyDescent="0.15"/>
    <row r="7" spans="1:125" x14ac:dyDescent="0.15"/>
    <row r="8" spans="1:125" x14ac:dyDescent="0.15"/>
    <row r="9" spans="1:125" x14ac:dyDescent="0.15">
      <c r="DU9" s="279"/>
    </row>
    <row r="10" spans="1:125" x14ac:dyDescent="0.15"/>
    <row r="11" spans="1:125" x14ac:dyDescent="0.15"/>
    <row r="12" spans="1:125" x14ac:dyDescent="0.15"/>
    <row r="13" spans="1:125" x14ac:dyDescent="0.15"/>
    <row r="14" spans="1:125" x14ac:dyDescent="0.15"/>
    <row r="15" spans="1:125" x14ac:dyDescent="0.15"/>
    <row r="16" spans="1:125" x14ac:dyDescent="0.15"/>
    <row r="17" spans="2:125" x14ac:dyDescent="0.15">
      <c r="DU17" s="279"/>
    </row>
    <row r="18" spans="2:125" x14ac:dyDescent="0.15"/>
    <row r="19" spans="2:125" x14ac:dyDescent="0.15"/>
    <row r="20" spans="2:125" x14ac:dyDescent="0.15">
      <c r="DU20" s="279"/>
    </row>
    <row r="21" spans="2:125" x14ac:dyDescent="0.15">
      <c r="DU21" s="279"/>
    </row>
    <row r="22" spans="2:125" x14ac:dyDescent="0.15"/>
    <row r="23" spans="2:125" x14ac:dyDescent="0.15"/>
    <row r="24" spans="2:125" x14ac:dyDescent="0.15"/>
    <row r="25" spans="2:125" x14ac:dyDescent="0.15"/>
    <row r="26" spans="2:125" x14ac:dyDescent="0.15"/>
    <row r="27" spans="2:125" x14ac:dyDescent="0.15"/>
    <row r="28" spans="2:125" x14ac:dyDescent="0.15">
      <c r="DU28" s="279"/>
    </row>
    <row r="29" spans="2:125" x14ac:dyDescent="0.15"/>
    <row r="30" spans="2:125" x14ac:dyDescent="0.15">
      <c r="B30" s="279"/>
    </row>
    <row r="31" spans="2:125" x14ac:dyDescent="0.15"/>
    <row r="32" spans="2:125" x14ac:dyDescent="0.15"/>
    <row r="33" spans="3:125" x14ac:dyDescent="0.15">
      <c r="G33" s="279"/>
      <c r="I33" s="279"/>
    </row>
    <row r="34" spans="3:125" x14ac:dyDescent="0.15">
      <c r="C34" s="279"/>
      <c r="P34" s="279"/>
      <c r="R34" s="279"/>
      <c r="DD34" s="279"/>
    </row>
    <row r="35" spans="3:125" x14ac:dyDescent="0.15">
      <c r="D35" s="279"/>
      <c r="E35" s="279"/>
      <c r="DC35" s="279"/>
      <c r="DF35" s="279"/>
      <c r="DP35" s="279"/>
      <c r="DQ35" s="279"/>
      <c r="DR35" s="279"/>
      <c r="DS35" s="279"/>
      <c r="DT35" s="279"/>
      <c r="DU35" s="279"/>
    </row>
    <row r="36" spans="3:125" x14ac:dyDescent="0.15">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x14ac:dyDescent="0.15">
      <c r="DU37" s="279"/>
    </row>
    <row r="38" spans="3:125" x14ac:dyDescent="0.15">
      <c r="DT38" s="279"/>
      <c r="DU38" s="279"/>
    </row>
    <row r="39" spans="3:125" x14ac:dyDescent="0.15"/>
    <row r="40" spans="3:125" x14ac:dyDescent="0.15">
      <c r="DD40" s="279"/>
    </row>
    <row r="41" spans="3:125" x14ac:dyDescent="0.15">
      <c r="R41" s="279"/>
    </row>
    <row r="42" spans="3:125" x14ac:dyDescent="0.15">
      <c r="DC42" s="279"/>
      <c r="DF42" s="279"/>
    </row>
    <row r="43" spans="3:125" x14ac:dyDescent="0.15">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x14ac:dyDescent="0.15">
      <c r="DU44" s="279"/>
    </row>
    <row r="45" spans="3:125" x14ac:dyDescent="0.15"/>
    <row r="46" spans="3:125" x14ac:dyDescent="0.15"/>
    <row r="47" spans="3:125" x14ac:dyDescent="0.15"/>
    <row r="48" spans="3:125" x14ac:dyDescent="0.15">
      <c r="DT48" s="279"/>
      <c r="DU48" s="279"/>
    </row>
    <row r="49" spans="120:125" x14ac:dyDescent="0.15"/>
    <row r="50" spans="120:125" x14ac:dyDescent="0.15">
      <c r="DU50" s="279"/>
    </row>
    <row r="51" spans="120:125" x14ac:dyDescent="0.15">
      <c r="DP51" s="279"/>
      <c r="DQ51" s="279"/>
      <c r="DR51" s="279"/>
      <c r="DS51" s="279"/>
      <c r="DT51" s="279"/>
      <c r="DU51" s="279"/>
    </row>
    <row r="52" spans="120:125" x14ac:dyDescent="0.15"/>
    <row r="53" spans="120:125" x14ac:dyDescent="0.15"/>
    <row r="54" spans="120:125" x14ac:dyDescent="0.15">
      <c r="DU54" s="279"/>
    </row>
    <row r="55" spans="120:125" x14ac:dyDescent="0.15"/>
    <row r="56" spans="120:125" x14ac:dyDescent="0.15"/>
    <row r="57" spans="120:125" x14ac:dyDescent="0.15"/>
    <row r="58" spans="120:125" x14ac:dyDescent="0.15">
      <c r="DU58" s="279"/>
    </row>
    <row r="59" spans="120:125" x14ac:dyDescent="0.15"/>
    <row r="60" spans="120:125" x14ac:dyDescent="0.15"/>
    <row r="61" spans="120:125" x14ac:dyDescent="0.15"/>
    <row r="62" spans="120:125" x14ac:dyDescent="0.15"/>
    <row r="63" spans="120:125" x14ac:dyDescent="0.15">
      <c r="DU63" s="279"/>
    </row>
    <row r="64" spans="120:125" x14ac:dyDescent="0.15">
      <c r="DT64" s="279"/>
      <c r="DU64" s="279"/>
    </row>
    <row r="65" spans="123:125" x14ac:dyDescent="0.15"/>
    <row r="66" spans="123:125" x14ac:dyDescent="0.15"/>
    <row r="67" spans="123:125" x14ac:dyDescent="0.15"/>
    <row r="68" spans="123:125" x14ac:dyDescent="0.15"/>
    <row r="69" spans="123:125" x14ac:dyDescent="0.15">
      <c r="DS69" s="279"/>
      <c r="DT69" s="279"/>
      <c r="DU69" s="279"/>
    </row>
    <row r="70" spans="123:125" x14ac:dyDescent="0.15"/>
    <row r="71" spans="123:125" x14ac:dyDescent="0.15"/>
    <row r="72" spans="123:125" x14ac:dyDescent="0.15"/>
    <row r="73" spans="123:125" x14ac:dyDescent="0.15"/>
    <row r="74" spans="123:125" x14ac:dyDescent="0.15"/>
    <row r="75" spans="123:125" x14ac:dyDescent="0.15"/>
    <row r="76" spans="123:125" x14ac:dyDescent="0.15"/>
    <row r="77" spans="123:125" x14ac:dyDescent="0.15"/>
    <row r="78" spans="123:125" x14ac:dyDescent="0.15"/>
    <row r="79" spans="123:125" x14ac:dyDescent="0.15"/>
    <row r="80" spans="123:125" x14ac:dyDescent="0.15"/>
    <row r="81" spans="112:125" x14ac:dyDescent="0.15"/>
    <row r="82" spans="112:125" x14ac:dyDescent="0.15">
      <c r="DH82" s="279"/>
    </row>
    <row r="83" spans="112:125" x14ac:dyDescent="0.15">
      <c r="DI83" s="279"/>
      <c r="DJ83" s="279"/>
      <c r="DK83" s="279"/>
      <c r="DL83" s="279"/>
      <c r="DM83" s="279"/>
      <c r="DN83" s="279"/>
      <c r="DO83" s="279"/>
      <c r="DP83" s="279"/>
      <c r="DQ83" s="279"/>
      <c r="DR83" s="279"/>
      <c r="DS83" s="279"/>
      <c r="DT83" s="279"/>
      <c r="DU83" s="279"/>
    </row>
    <row r="84" spans="112:125" x14ac:dyDescent="0.15"/>
    <row r="85" spans="112:125" x14ac:dyDescent="0.15"/>
    <row r="86" spans="112:125" x14ac:dyDescent="0.15"/>
    <row r="87" spans="112:125" x14ac:dyDescent="0.15"/>
    <row r="88" spans="112:125" x14ac:dyDescent="0.15">
      <c r="DU88" s="279"/>
    </row>
    <row r="89" spans="112:125" x14ac:dyDescent="0.15"/>
    <row r="90" spans="112:125" x14ac:dyDescent="0.15"/>
    <row r="91" spans="112:125" x14ac:dyDescent="0.15"/>
    <row r="92" spans="112:125" ht="13.5" customHeight="1" x14ac:dyDescent="0.15"/>
    <row r="93" spans="112:125" ht="13.5" customHeight="1" x14ac:dyDescent="0.15"/>
    <row r="94" spans="112:125" ht="13.5" customHeight="1" x14ac:dyDescent="0.15">
      <c r="DS94" s="279"/>
      <c r="DT94" s="279"/>
      <c r="DU94" s="279"/>
    </row>
    <row r="95" spans="112:125" ht="13.5" customHeight="1" x14ac:dyDescent="0.15">
      <c r="DU95" s="279"/>
    </row>
    <row r="96" spans="112:125" ht="13.5" customHeight="1" x14ac:dyDescent="0.15"/>
    <row r="97" spans="124:125" ht="13.5" customHeight="1" x14ac:dyDescent="0.15"/>
    <row r="98" spans="124:125" ht="13.5" customHeight="1" x14ac:dyDescent="0.15"/>
    <row r="99" spans="124:125" ht="13.5" customHeight="1" x14ac:dyDescent="0.15"/>
    <row r="100" spans="124:125" ht="13.5" customHeight="1" x14ac:dyDescent="0.15"/>
    <row r="101" spans="124:125" ht="13.5" customHeight="1" x14ac:dyDescent="0.15">
      <c r="DU101" s="279"/>
    </row>
    <row r="102" spans="124:125" ht="13.5" customHeight="1" x14ac:dyDescent="0.15"/>
    <row r="103" spans="124:125" ht="13.5" customHeight="1" x14ac:dyDescent="0.15"/>
    <row r="104" spans="124:125" ht="13.5" customHeight="1" x14ac:dyDescent="0.15">
      <c r="DT104" s="279"/>
      <c r="DU104" s="279"/>
    </row>
    <row r="105" spans="124:125" ht="13.5" customHeight="1" x14ac:dyDescent="0.15"/>
    <row r="106" spans="124:125" ht="13.5" customHeight="1" x14ac:dyDescent="0.15"/>
    <row r="107" spans="124:125" ht="13.5" customHeight="1" x14ac:dyDescent="0.15"/>
    <row r="108" spans="124:125" ht="13.5" customHeight="1" x14ac:dyDescent="0.15"/>
    <row r="109" spans="124:125" ht="13.5" customHeight="1" x14ac:dyDescent="0.15"/>
    <row r="110" spans="124:125" ht="13.5" customHeight="1" x14ac:dyDescent="0.15"/>
    <row r="111" spans="124:125" ht="13.5" customHeight="1" x14ac:dyDescent="0.15"/>
    <row r="112" spans="124:125"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79" t="s">
        <v>534</v>
      </c>
    </row>
    <row r="121" spans="125:125" ht="13.5" hidden="1" customHeight="1" x14ac:dyDescent="0.15">
      <c r="DU121" s="279"/>
    </row>
  </sheetData>
  <sheetProtection algorithmName="SHA-512" hashValue="igsw8a+ZVMseFlNp6EPZVuBS4lDHsRIr5hJHQN+oq+yAI9asPpGr+aYFrZ2G7mO9Z6HZsxWNrE9fUjO/0gzAjA==" saltValue="vAT9+E7wTD5W2yuRc4G1Ig=="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X116"/>
  <sheetViews>
    <sheetView showGridLines="0" zoomScaleNormal="100" zoomScaleSheetLayoutView="55" workbookViewId="0"/>
  </sheetViews>
  <sheetFormatPr defaultColWidth="0" defaultRowHeight="13.5" customHeight="1" zeroHeight="1" x14ac:dyDescent="0.15"/>
  <cols>
    <col min="1" max="125" width="2.5" style="280" customWidth="1"/>
    <col min="126" max="154" width="0" style="279" hidden="1" customWidth="1"/>
    <col min="155" max="16384" width="9" style="279" hidden="1"/>
  </cols>
  <sheetData>
    <row r="1" spans="1:125" ht="13.5" customHeight="1" x14ac:dyDescent="0.15">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x14ac:dyDescent="0.15">
      <c r="B2" s="279"/>
    </row>
    <row r="3" spans="1:125" x14ac:dyDescent="0.15">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x14ac:dyDescent="0.15"/>
    <row r="5" spans="1:125" x14ac:dyDescent="0.15"/>
    <row r="6" spans="1:125" x14ac:dyDescent="0.15"/>
    <row r="7" spans="1:125" x14ac:dyDescent="0.15"/>
    <row r="8" spans="1:125" x14ac:dyDescent="0.15"/>
    <row r="9" spans="1:125" x14ac:dyDescent="0.15"/>
    <row r="10" spans="1:125" x14ac:dyDescent="0.15"/>
    <row r="11" spans="1:125" x14ac:dyDescent="0.15"/>
    <row r="12" spans="1:125" x14ac:dyDescent="0.15"/>
    <row r="13" spans="1:125" x14ac:dyDescent="0.15"/>
    <row r="14" spans="1:125" x14ac:dyDescent="0.15"/>
    <row r="15" spans="1:125" x14ac:dyDescent="0.15"/>
    <row r="16" spans="1:125" x14ac:dyDescent="0.15"/>
    <row r="17" spans="9:125" x14ac:dyDescent="0.15"/>
    <row r="18" spans="9:125" x14ac:dyDescent="0.15"/>
    <row r="19" spans="9:125" x14ac:dyDescent="0.15"/>
    <row r="20" spans="9:125" x14ac:dyDescent="0.15"/>
    <row r="21" spans="9:125" x14ac:dyDescent="0.15"/>
    <row r="22" spans="9:125" x14ac:dyDescent="0.15"/>
    <row r="23" spans="9:125" x14ac:dyDescent="0.15"/>
    <row r="24" spans="9:125" x14ac:dyDescent="0.15"/>
    <row r="25" spans="9:125" x14ac:dyDescent="0.15"/>
    <row r="26" spans="9:125" x14ac:dyDescent="0.15"/>
    <row r="27" spans="9:125" x14ac:dyDescent="0.15"/>
    <row r="28" spans="9:125" x14ac:dyDescent="0.15"/>
    <row r="29" spans="9:125" x14ac:dyDescent="0.15"/>
    <row r="30" spans="9:125" x14ac:dyDescent="0.15"/>
    <row r="31" spans="9:125" x14ac:dyDescent="0.15">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x14ac:dyDescent="0.15"/>
    <row r="33" spans="2:8" x14ac:dyDescent="0.15">
      <c r="G33" s="279"/>
    </row>
    <row r="34" spans="2:8" x14ac:dyDescent="0.15">
      <c r="C34" s="279"/>
    </row>
    <row r="35" spans="2:8" x14ac:dyDescent="0.15">
      <c r="B35" s="279"/>
      <c r="D35" s="279"/>
      <c r="E35" s="279"/>
    </row>
    <row r="36" spans="2:8" x14ac:dyDescent="0.15">
      <c r="F36" s="279"/>
      <c r="H36" s="279"/>
    </row>
    <row r="37" spans="2:8" x14ac:dyDescent="0.15"/>
    <row r="38" spans="2:8" x14ac:dyDescent="0.15"/>
    <row r="39" spans="2:8" x14ac:dyDescent="0.15"/>
    <row r="40" spans="2:8" x14ac:dyDescent="0.15"/>
    <row r="41" spans="2:8" x14ac:dyDescent="0.15"/>
    <row r="42" spans="2:8" x14ac:dyDescent="0.15"/>
    <row r="43" spans="2:8" x14ac:dyDescent="0.15"/>
    <row r="44" spans="2:8" x14ac:dyDescent="0.15"/>
    <row r="45" spans="2:8" x14ac:dyDescent="0.15"/>
    <row r="46" spans="2:8" x14ac:dyDescent="0.15"/>
    <row r="47" spans="2:8" x14ac:dyDescent="0.15"/>
    <row r="48" spans="2: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80" t="s">
        <v>535</v>
      </c>
    </row>
  </sheetData>
  <sheetProtection algorithmName="SHA-512" hashValue="nsmSr2d4uv/CWuSUcsbs2lY2Vd9d527I4MUGMLXpLYKME2rGgzq1T6uaKvnYKsM0T/aA23CfWBr+TCdtu0KiIA==" saltValue="l+k4GDjpZSLmxMNoyAc2cg=="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4">
    <pageSetUpPr fitToPage="1"/>
  </sheetPr>
  <dimension ref="A1:J50"/>
  <sheetViews>
    <sheetView showGridLines="0" zoomScaleSheetLayoutView="100" workbookViewId="0"/>
  </sheetViews>
  <sheetFormatPr defaultColWidth="0" defaultRowHeight="13.5" customHeight="1" zeroHeight="1" x14ac:dyDescent="0.15"/>
  <cols>
    <col min="1" max="1" width="8.25" style="1" customWidth="1"/>
    <col min="2" max="16" width="14.625" style="1" customWidth="1"/>
    <col min="17" max="16384" width="0" style="1" hidden="1"/>
  </cols>
  <sheetData>
    <row r="1" spans="1:1" ht="16.5" customHeight="1" x14ac:dyDescent="0.15">
      <c r="A1" s="1" t="s">
        <v>0</v>
      </c>
    </row>
    <row r="2" spans="1:1" ht="16.5" customHeight="1" x14ac:dyDescent="0.15"/>
    <row r="3" spans="1:1" ht="16.5" customHeight="1" x14ac:dyDescent="0.15"/>
    <row r="4" spans="1:1" ht="16.5" customHeight="1" x14ac:dyDescent="0.15"/>
    <row r="5" spans="1:1" ht="16.5" customHeight="1" x14ac:dyDescent="0.15"/>
    <row r="6" spans="1:1" ht="16.5" customHeight="1" x14ac:dyDescent="0.15"/>
    <row r="7" spans="1:1" ht="16.5" customHeight="1" x14ac:dyDescent="0.15"/>
    <row r="8" spans="1:1" ht="16.5" customHeight="1" x14ac:dyDescent="0.15"/>
    <row r="9" spans="1:1" ht="16.5" customHeight="1" x14ac:dyDescent="0.15"/>
    <row r="10" spans="1:1" ht="16.5" customHeight="1" x14ac:dyDescent="0.15"/>
    <row r="11" spans="1:1" ht="16.5" customHeight="1" x14ac:dyDescent="0.15"/>
    <row r="12" spans="1:1" ht="16.5" customHeight="1" x14ac:dyDescent="0.15"/>
    <row r="13" spans="1:1" ht="16.5" customHeight="1" x14ac:dyDescent="0.15"/>
    <row r="14" spans="1:1" ht="16.5" customHeight="1" x14ac:dyDescent="0.15"/>
    <row r="15" spans="1:1" ht="16.5" customHeight="1" x14ac:dyDescent="0.15"/>
    <row r="16" spans="1:1"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spans="2:10" ht="16.5" customHeight="1" x14ac:dyDescent="0.15"/>
    <row r="34" spans="2:10" ht="16.5" customHeight="1" x14ac:dyDescent="0.15"/>
    <row r="35" spans="2:10" ht="16.5" customHeight="1" x14ac:dyDescent="0.15"/>
    <row r="36" spans="2:10" ht="16.5" customHeight="1" x14ac:dyDescent="0.15"/>
    <row r="37" spans="2:10" ht="16.5" customHeight="1" x14ac:dyDescent="0.15"/>
    <row r="38" spans="2:10" ht="16.5" customHeight="1" x14ac:dyDescent="0.15"/>
    <row r="39" spans="2:10" ht="16.5" customHeight="1" x14ac:dyDescent="0.15"/>
    <row r="40" spans="2:10" ht="16.5" customHeight="1" x14ac:dyDescent="0.15"/>
    <row r="41" spans="2:10" ht="16.5" customHeight="1" x14ac:dyDescent="0.15"/>
    <row r="42" spans="2:10" ht="16.5" customHeight="1" x14ac:dyDescent="0.15"/>
    <row r="43" spans="2:10" ht="16.5" customHeight="1" x14ac:dyDescent="0.15"/>
    <row r="44" spans="2:10" ht="16.5" customHeight="1" x14ac:dyDescent="0.15"/>
    <row r="45" spans="2:10" ht="29.25" customHeight="1" thickBot="1" x14ac:dyDescent="0.2">
      <c r="B45" s="2"/>
      <c r="C45" s="2"/>
      <c r="D45" s="2"/>
      <c r="E45" s="2"/>
      <c r="F45" s="2"/>
      <c r="G45" s="2"/>
      <c r="H45" s="2"/>
      <c r="I45" s="2"/>
      <c r="J45" s="3" t="s">
        <v>1</v>
      </c>
    </row>
    <row r="46" spans="2:10" ht="29.25" customHeight="1" thickBot="1" x14ac:dyDescent="0.25">
      <c r="B46" s="4" t="s">
        <v>2</v>
      </c>
      <c r="C46" s="5"/>
      <c r="D46" s="5"/>
      <c r="E46" s="6" t="s">
        <v>3</v>
      </c>
      <c r="F46" s="372" t="s">
        <v>536</v>
      </c>
      <c r="G46" s="373" t="s">
        <v>537</v>
      </c>
      <c r="H46" s="373" t="s">
        <v>538</v>
      </c>
      <c r="I46" s="373" t="s">
        <v>539</v>
      </c>
      <c r="J46" s="374" t="s">
        <v>540</v>
      </c>
    </row>
    <row r="47" spans="2:10" ht="57.75" customHeight="1" x14ac:dyDescent="0.15">
      <c r="B47" s="7"/>
      <c r="C47" s="1190" t="s">
        <v>4</v>
      </c>
      <c r="D47" s="1190"/>
      <c r="E47" s="1191"/>
      <c r="F47" s="375">
        <v>6.07</v>
      </c>
      <c r="G47" s="376">
        <v>6.51</v>
      </c>
      <c r="H47" s="376">
        <v>4.8600000000000003</v>
      </c>
      <c r="I47" s="376">
        <v>4.74</v>
      </c>
      <c r="J47" s="377">
        <v>4.62</v>
      </c>
    </row>
    <row r="48" spans="2:10" ht="57.75" customHeight="1" x14ac:dyDescent="0.15">
      <c r="B48" s="8"/>
      <c r="C48" s="1192" t="s">
        <v>5</v>
      </c>
      <c r="D48" s="1192"/>
      <c r="E48" s="1193"/>
      <c r="F48" s="378">
        <v>2.35</v>
      </c>
      <c r="G48" s="379">
        <v>1.96</v>
      </c>
      <c r="H48" s="379">
        <v>1.68</v>
      </c>
      <c r="I48" s="379">
        <v>2.0299999999999998</v>
      </c>
      <c r="J48" s="380">
        <v>3.74</v>
      </c>
    </row>
    <row r="49" spans="2:10" ht="57.75" customHeight="1" thickBot="1" x14ac:dyDescent="0.2">
      <c r="B49" s="9"/>
      <c r="C49" s="1194" t="s">
        <v>6</v>
      </c>
      <c r="D49" s="1194"/>
      <c r="E49" s="1195"/>
      <c r="F49" s="381" t="s">
        <v>541</v>
      </c>
      <c r="G49" s="382" t="s">
        <v>542</v>
      </c>
      <c r="H49" s="382" t="s">
        <v>543</v>
      </c>
      <c r="I49" s="382">
        <v>0.22</v>
      </c>
      <c r="J49" s="383">
        <v>1.66</v>
      </c>
    </row>
    <row r="50" spans="2:10" ht="13.5" customHeight="1" x14ac:dyDescent="0.15"/>
  </sheetData>
  <sheetProtection algorithmName="SHA-512" hashValue="t4th4/A8stUNDITj1FeU9KkIQLFM6wdVteP2hHu25VJStkEHokmwulxLmr8gaZEf+dwTx3Q3YT1tt9MBtS5p9Q==" saltValue="cjGSo+je+mecxgBT4o5+9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3"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 </cp:lastModifiedBy>
  <cp:lastPrinted>2022-03-08T10:36:10Z</cp:lastPrinted>
  <dcterms:created xsi:type="dcterms:W3CDTF">2022-01-28T04:08:06Z</dcterms:created>
  <dcterms:modified xsi:type="dcterms:W3CDTF">2024-03-25T00:16:25Z</dcterms:modified>
  <cp:category/>
</cp:coreProperties>
</file>