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R02年決算（R3作業）\099_経営比較分析表\06_分析依頼\04 依頼後の修正対応について\01修正依頼\37_香川県（駐車場）\"/>
    </mc:Choice>
  </mc:AlternateContent>
  <xr:revisionPtr revIDLastSave="0" documentId="13_ncr:1_{7F961C32-F851-48BA-88DC-5CDBBCDA26C7}" xr6:coauthVersionLast="36" xr6:coauthVersionMax="36" xr10:uidLastSave="{00000000-0000-0000-0000-000000000000}"/>
  <workbookProtection workbookPassword="9D77" lockStructure="1"/>
  <bookViews>
    <workbookView xWindow="0" yWindow="0" windowWidth="19130" windowHeight="25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BG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CF10" i="4"/>
  <c r="B10" i="4"/>
  <c r="LJ8" i="4"/>
  <c r="JQ8" i="4"/>
  <c r="HX8" i="4"/>
  <c r="FJ8" i="4"/>
  <c r="DU8" i="4"/>
  <c r="B8" i="4"/>
  <c r="B6" i="4"/>
  <c r="MI76" i="4" l="1"/>
  <c r="HJ51" i="4"/>
  <c r="MA30" i="4"/>
  <c r="BZ76" i="4"/>
  <c r="IT76" i="4"/>
  <c r="CS51" i="4"/>
  <c r="HJ30" i="4"/>
  <c r="CS30" i="4"/>
  <c r="MA51" i="4"/>
  <c r="C11" i="5"/>
  <c r="D11" i="5"/>
  <c r="E11" i="5"/>
  <c r="B11" i="5"/>
  <c r="BK76" i="4" l="1"/>
  <c r="LH51" i="4"/>
  <c r="LT76" i="4"/>
  <c r="GQ51" i="4"/>
  <c r="LH30" i="4"/>
  <c r="GQ30" i="4"/>
  <c r="BZ30" i="4"/>
  <c r="IE76" i="4"/>
  <c r="BZ51" i="4"/>
  <c r="BG30" i="4"/>
  <c r="KO30" i="4"/>
  <c r="BG51" i="4"/>
  <c r="FX30" i="4"/>
  <c r="AV76" i="4"/>
  <c r="KO51" i="4"/>
  <c r="LE76" i="4"/>
  <c r="FX51" i="4"/>
  <c r="HP76" i="4"/>
  <c r="FE51" i="4"/>
  <c r="HA76" i="4"/>
  <c r="AN51" i="4"/>
  <c r="FE30" i="4"/>
  <c r="JV51" i="4"/>
  <c r="KP76" i="4"/>
  <c r="AN30" i="4"/>
  <c r="AG76" i="4"/>
  <c r="JV30" i="4"/>
  <c r="KA76" i="4"/>
  <c r="EL51" i="4"/>
  <c r="JC30" i="4"/>
  <c r="GL76" i="4"/>
  <c r="U51" i="4"/>
  <c r="EL30" i="4"/>
  <c r="U30" i="4"/>
  <c r="R76" i="4"/>
  <c r="JC51"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<sst xmlns="http://schemas.openxmlformats.org/spreadsheetml/2006/main" count="278" uniqueCount="126">
  <si>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</si>
  <si>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</si>
  <si>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</si>
  <si>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</si>
  <si>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</si>
  <si>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</si>
  <si>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</si>
  <si>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</si>
  <si>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</si>
  <si>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</si>
  <si>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</si>
  <si>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</si>
  <si>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</si>
  <si>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</si>
  <si>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</si>
  <si>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</si>
  <si>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</si>
  <si>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</si>
  <si>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</si>
  <si>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</si>
  <si>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</si>
  <si>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</si>
  <si>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</si>
  <si>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</si>
  <si>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</si>
  <si>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</si>
  <si>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</si>
  <si>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</si>
  <si>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</si>
  <si>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</si>
  <si>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</si>
  <si>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</si>
  <si>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</si>
  <si>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</si>
  <si>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</si>
  <si>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</si>
  <si>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</si>
  <si>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</si>
  <si>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</si>
  <si>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</si>
  <si>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</si>
  <si>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</si>
  <si>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</si>
  <si>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</si>
  <si>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</si>
  <si>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</si>
  <si>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</si>
  <si>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</si>
  <si>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</si>
  <si>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</si>
  <si>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</si>
  <si>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</si>
  <si>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</si>
  <si>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</si>
  <si>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</si>
  <si>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</si>
  <si>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</si>
  <si>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</si>
  <si>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</si>
  <si>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</si>
  <si>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</si>
  <si>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</si>
  <si>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</si>
  <si>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</si>
  <si>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</si>
  <si>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</si>
  <si>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</si>
  <si>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</si>
  <si>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</si>
  <si>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</si>
  <si>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</si>
  <si>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</si>
  <si>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</si>
  <si>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</si>
  <si>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</si>
  <si>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</si>
  <si>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</si>
  <si>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</si>
  <si>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</si>
  <si>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</si>
  <si>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</si>
  <si>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</si>
  <si>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</si>
  <si>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</si>
  <si>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</si>
  <si>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</si>
  <si>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</si>
  <si>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</si>
  <si>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</si>
  <si>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</si>
  <si>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</si>
  <si>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</si>
  <si>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</si>
  <si>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</si>
  <si>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</si>
  <si>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</si>
  <si>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</si>
  <si>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</si>
  <si>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</si>
  <si>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</si>
  <si>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</si>
  <si>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</si>
  <si>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</si>
  <si>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</si>
  <si>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香川県</t>
  </si>
  <si>
    <t>香川県番町地下駐車場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</si>
  <si>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</si>
  <si>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</si>
  <si>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</si>
  <si>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</si>
  <si>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</si>
  <si>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</si>
  <si>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</si>
  <si>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</si>
  <si>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</si>
  <si>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</si>
  <si>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</si>
  <si>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</si>
  <si>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</si>
  <si>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</si>
  <si>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</si>
  <si>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</si>
  <si>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・設備投資見込額
　建設後27年が経過しており、今後、設備更新の増加が見込まれる。
</t>
    <rPh sb="1" eb="3">
      <t>セツビ</t>
    </rPh>
    <rPh sb="3" eb="5">
      <t>トウシ</t>
    </rPh>
    <rPh sb="5" eb="7">
      <t>ミコミ</t>
    </rPh>
    <rPh sb="7" eb="8">
      <t>ガク</t>
    </rPh>
    <rPh sb="10" eb="13">
      <t>ケンセツゴ</t>
    </rPh>
    <rPh sb="15" eb="16">
      <t>ネン</t>
    </rPh>
    <rPh sb="17" eb="19">
      <t>ケイカ</t>
    </rPh>
    <rPh sb="24" eb="26">
      <t>コンゴ</t>
    </rPh>
    <rPh sb="27" eb="31">
      <t>セツビコウシン</t>
    </rPh>
    <rPh sb="32" eb="34">
      <t>ゾウカ</t>
    </rPh>
    <rPh sb="35" eb="37">
      <t>ミコ</t>
    </rPh>
    <phoneticPr fontId="5"/>
  </si>
  <si>
    <t>　H16年6月から指定管理者による管理を行っており、料金収入の増加及び管理経費の節減を図っている。
　また、駐車場の利用時間の延長や利用者へのサービス向上のため、商店街共通駐車場サービス券や電子マネーの導入等を行っている。
　今後も健全な経営を続けながら、計画的に設備の更新等を進めるとともに、引き続き安定した経営が可能となるように努めたい。</t>
    <rPh sb="4" eb="5">
      <t>ネン</t>
    </rPh>
    <rPh sb="6" eb="7">
      <t>ガツ</t>
    </rPh>
    <rPh sb="9" eb="14">
      <t>シテイカンリシャ</t>
    </rPh>
    <rPh sb="17" eb="19">
      <t>カンリ</t>
    </rPh>
    <rPh sb="20" eb="21">
      <t>オコナ</t>
    </rPh>
    <rPh sb="26" eb="30">
      <t>リョウキンシュウニュウ</t>
    </rPh>
    <rPh sb="31" eb="33">
      <t>ゾウカ</t>
    </rPh>
    <rPh sb="33" eb="34">
      <t>オヨ</t>
    </rPh>
    <rPh sb="35" eb="39">
      <t>カンリケイヒ</t>
    </rPh>
    <rPh sb="40" eb="42">
      <t>セツゲン</t>
    </rPh>
    <rPh sb="43" eb="44">
      <t>ハカ</t>
    </rPh>
    <rPh sb="54" eb="57">
      <t>チュウシャジョウ</t>
    </rPh>
    <rPh sb="58" eb="62">
      <t>リヨウジカン</t>
    </rPh>
    <rPh sb="63" eb="65">
      <t>エンチョウ</t>
    </rPh>
    <rPh sb="66" eb="69">
      <t>リヨウシャ</t>
    </rPh>
    <rPh sb="75" eb="77">
      <t>コウジョウ</t>
    </rPh>
    <rPh sb="81" eb="86">
      <t>ショウテンガイキョウツウ</t>
    </rPh>
    <rPh sb="86" eb="89">
      <t>チュウシャジョウ</t>
    </rPh>
    <rPh sb="93" eb="94">
      <t>ケン</t>
    </rPh>
    <rPh sb="95" eb="97">
      <t>デンシ</t>
    </rPh>
    <rPh sb="101" eb="104">
      <t>ドウニュウトウ</t>
    </rPh>
    <rPh sb="105" eb="106">
      <t>オコナ</t>
    </rPh>
    <rPh sb="113" eb="115">
      <t>コンゴ</t>
    </rPh>
    <rPh sb="116" eb="118">
      <t>ケンゼン</t>
    </rPh>
    <rPh sb="119" eb="121">
      <t>ケイエイ</t>
    </rPh>
    <rPh sb="122" eb="123">
      <t>ツヅ</t>
    </rPh>
    <rPh sb="128" eb="131">
      <t>ケイカクテキ</t>
    </rPh>
    <rPh sb="132" eb="134">
      <t>セツビ</t>
    </rPh>
    <rPh sb="135" eb="139">
      <t>コウ</t>
    </rPh>
    <rPh sb="139" eb="140">
      <t>スス</t>
    </rPh>
    <rPh sb="147" eb="148">
      <t>ヒ</t>
    </rPh>
    <rPh sb="149" eb="150">
      <t>ツヅ</t>
    </rPh>
    <rPh sb="151" eb="153">
      <t>アンテイ</t>
    </rPh>
    <rPh sb="155" eb="157">
      <t>ケイエイ</t>
    </rPh>
    <rPh sb="158" eb="160">
      <t>カノウ</t>
    </rPh>
    <rPh sb="166" eb="167">
      <t>ツト</t>
    </rPh>
    <phoneticPr fontId="5"/>
  </si>
  <si>
    <t>・収益的収支比率
　設備更新のため低下したR元年度に比べ、R2年度は上昇している。
・他会計補助金比率
　類似施設の平均値よりも低く、経営については、独立性が図られている。
・売上高GOP比率
　設備更新のための経費を前年度から繰り越したためマイナス値となっていたR元年度に比べ、R2年度は上昇している。
・EBITDA
　設備更新のための経費を前年度から繰り越したためマイナス値となっていたR元年度に比べ、R2年度は上昇している。</t>
    <rPh sb="1" eb="8">
      <t>シュウエキテキシュウシヒリツ</t>
    </rPh>
    <rPh sb="10" eb="12">
      <t>セツビ</t>
    </rPh>
    <rPh sb="12" eb="14">
      <t>コウシン</t>
    </rPh>
    <rPh sb="17" eb="19">
      <t>テイカ</t>
    </rPh>
    <rPh sb="22" eb="25">
      <t>ガンネンド</t>
    </rPh>
    <rPh sb="26" eb="27">
      <t>クラ</t>
    </rPh>
    <rPh sb="31" eb="33">
      <t>ネンド</t>
    </rPh>
    <rPh sb="34" eb="36">
      <t>ジョウショウ</t>
    </rPh>
    <rPh sb="43" eb="44">
      <t>タ</t>
    </rPh>
    <rPh sb="44" eb="46">
      <t>カイケイ</t>
    </rPh>
    <rPh sb="46" eb="51">
      <t>ホジョキンヒリツ</t>
    </rPh>
    <rPh sb="53" eb="57">
      <t>ルイジシセツ</t>
    </rPh>
    <rPh sb="58" eb="61">
      <t>ヘイキンチ</t>
    </rPh>
    <rPh sb="64" eb="65">
      <t>ヒク</t>
    </rPh>
    <rPh sb="67" eb="69">
      <t>ケイエイ</t>
    </rPh>
    <rPh sb="75" eb="78">
      <t>ドクリツセイ</t>
    </rPh>
    <rPh sb="79" eb="80">
      <t>ハカ</t>
    </rPh>
    <rPh sb="88" eb="91">
      <t>ウリアゲダカ</t>
    </rPh>
    <rPh sb="94" eb="96">
      <t>ヒリツ</t>
    </rPh>
    <rPh sb="98" eb="102">
      <t>セツビコウシン</t>
    </rPh>
    <rPh sb="106" eb="108">
      <t>ケイヒ</t>
    </rPh>
    <rPh sb="109" eb="112">
      <t>ゼンネンド</t>
    </rPh>
    <rPh sb="114" eb="115">
      <t>ク</t>
    </rPh>
    <rPh sb="116" eb="117">
      <t>コ</t>
    </rPh>
    <rPh sb="125" eb="126">
      <t>チ</t>
    </rPh>
    <rPh sb="133" eb="136">
      <t>ガンネンド</t>
    </rPh>
    <rPh sb="137" eb="138">
      <t>クラ</t>
    </rPh>
    <rPh sb="142" eb="144">
      <t>ネンド</t>
    </rPh>
    <rPh sb="145" eb="147">
      <t>ジョウショウ</t>
    </rPh>
    <rPh sb="162" eb="166">
      <t>セツビコウシン</t>
    </rPh>
    <rPh sb="170" eb="172">
      <t>ケイヒ</t>
    </rPh>
    <rPh sb="173" eb="176">
      <t>ゼンネンド</t>
    </rPh>
    <rPh sb="178" eb="179">
      <t>ク</t>
    </rPh>
    <rPh sb="180" eb="181">
      <t>コ</t>
    </rPh>
    <rPh sb="189" eb="190">
      <t>チ</t>
    </rPh>
    <rPh sb="197" eb="198">
      <t>モト</t>
    </rPh>
    <rPh sb="198" eb="200">
      <t>ネンド</t>
    </rPh>
    <rPh sb="201" eb="202">
      <t>クラ</t>
    </rPh>
    <rPh sb="206" eb="208">
      <t>ネンド</t>
    </rPh>
    <rPh sb="209" eb="211">
      <t>ジョウショウ</t>
    </rPh>
    <phoneticPr fontId="5"/>
  </si>
  <si>
    <t>　類似施設の平均と比べ、稼働率は低く、70％から80％程度で推移していたが、R2年度は新型コロナウイルスの影響により、稼働率が低下している。</t>
    <rPh sb="1" eb="5">
      <t>ルイジシセツ</t>
    </rPh>
    <rPh sb="6" eb="8">
      <t>ヘイキン</t>
    </rPh>
    <rPh sb="9" eb="10">
      <t>クラ</t>
    </rPh>
    <rPh sb="12" eb="15">
      <t>カドウリツ</t>
    </rPh>
    <rPh sb="16" eb="17">
      <t>ヒク</t>
    </rPh>
    <rPh sb="27" eb="29">
      <t>テイド</t>
    </rPh>
    <rPh sb="30" eb="32">
      <t>スイイ</t>
    </rPh>
    <rPh sb="40" eb="42">
      <t>ネンド</t>
    </rPh>
    <rPh sb="43" eb="45">
      <t>シンガタ</t>
    </rPh>
    <rPh sb="53" eb="55">
      <t>エイキョウ</t>
    </rPh>
    <rPh sb="59" eb="62">
      <t>カドウリツ</t>
    </rPh>
    <rPh sb="63" eb="65">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</si>
</sst>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131.30000000000001</c:v>
                </c:pt>
                <c:pt idx="1">
                  <c:v>161.30000000000001</c:v>
                </c:pt>
                <c:pt idx="2">
                  <c:v>141.1</c:v>
                </c:pt>
                <c:pt idx="3">
                  <c:v>98.2</c:v>
                </c:pt>
                <c:pt idx="4">
                  <c:v>104.3</c:v>
                </c:pt>
              </c:numCache>
            </c:numRef>
          </c:val>
          <c:extLst>
            <c:ext xmlns:c16="http://schemas.microsoft.com/office/drawing/2014/chart" uri="{C3380CC4-5D6E-409C-BE32-E72D297353CC}">
              <c16:uniqueId val="{00000000-504B-4299-AF07-2C8B2BA5019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504B-4299-AF07-2C8B2BA5019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D1-4067-ACF6-7FE9C023E74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55D1-4067-ACF6-7FE9C023E74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375-4B32-9EDA-9C468DA300A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375-4B32-9EDA-9C468DA300A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4F5-4642-AB21-5E01E27216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F5-4642-AB21-5E01E27216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2.1</c:v>
                </c:pt>
                <c:pt idx="1">
                  <c:v>2.2999999999999998</c:v>
                </c:pt>
                <c:pt idx="2">
                  <c:v>1.9</c:v>
                </c:pt>
                <c:pt idx="3">
                  <c:v>1.1000000000000001</c:v>
                </c:pt>
                <c:pt idx="4">
                  <c:v>1.1000000000000001</c:v>
                </c:pt>
              </c:numCache>
            </c:numRef>
          </c:val>
          <c:extLst>
            <c:ext xmlns:c16="http://schemas.microsoft.com/office/drawing/2014/chart" uri="{C3380CC4-5D6E-409C-BE32-E72D297353CC}">
              <c16:uniqueId val="{00000000-8B91-4081-B85B-D07E6C57FC1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8B91-4081-B85B-D07E6C57FC1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11</c:v>
                </c:pt>
                <c:pt idx="1">
                  <c:v>10</c:v>
                </c:pt>
                <c:pt idx="2">
                  <c:v>10</c:v>
                </c:pt>
                <c:pt idx="3">
                  <c:v>8</c:v>
                </c:pt>
                <c:pt idx="4">
                  <c:v>8</c:v>
                </c:pt>
              </c:numCache>
            </c:numRef>
          </c:val>
          <c:extLst>
            <c:ext xmlns:c16="http://schemas.microsoft.com/office/drawing/2014/chart" uri="{C3380CC4-5D6E-409C-BE32-E72D297353CC}">
              <c16:uniqueId val="{00000000-8779-43F5-A6DE-F7A27B22A9D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8779-43F5-A6DE-F7A27B22A9D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79.599999999999994</c:v>
                </c:pt>
                <c:pt idx="1">
                  <c:v>81.7</c:v>
                </c:pt>
                <c:pt idx="2">
                  <c:v>67</c:v>
                </c:pt>
                <c:pt idx="3">
                  <c:v>66.400000000000006</c:v>
                </c:pt>
                <c:pt idx="4">
                  <c:v>49.6</c:v>
                </c:pt>
              </c:numCache>
            </c:numRef>
          </c:val>
          <c:extLst>
            <c:ext xmlns:c16="http://schemas.microsoft.com/office/drawing/2014/chart" uri="{C3380CC4-5D6E-409C-BE32-E72D297353CC}">
              <c16:uniqueId val="{00000000-63C2-46A6-B282-D8DEAC88888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63C2-46A6-B282-D8DEAC88888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22.6</c:v>
                </c:pt>
                <c:pt idx="1">
                  <c:v>37.1</c:v>
                </c:pt>
                <c:pt idx="2">
                  <c:v>28</c:v>
                </c:pt>
                <c:pt idx="3">
                  <c:v>-4.4000000000000004</c:v>
                </c:pt>
                <c:pt idx="4">
                  <c:v>3.2</c:v>
                </c:pt>
              </c:numCache>
            </c:numRef>
          </c:val>
          <c:extLst>
            <c:ext xmlns:c16="http://schemas.microsoft.com/office/drawing/2014/chart" uri="{C3380CC4-5D6E-409C-BE32-E72D297353CC}">
              <c16:uniqueId val="{00000000-3CC6-4DC9-8EE1-34DC2DE9D50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3CC6-4DC9-8EE1-34DC2DE9D50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15883</c:v>
                </c:pt>
                <c:pt idx="1">
                  <c:v>25889</c:v>
                </c:pt>
                <c:pt idx="2">
                  <c:v>16075</c:v>
                </c:pt>
                <c:pt idx="3">
                  <c:v>-1658</c:v>
                </c:pt>
                <c:pt idx="4">
                  <c:v>1397</c:v>
                </c:pt>
              </c:numCache>
            </c:numRef>
          </c:val>
          <c:extLst>
            <c:ext xmlns:c16="http://schemas.microsoft.com/office/drawing/2014/chart" uri="{C3380CC4-5D6E-409C-BE32-E72D297353CC}">
              <c16:uniqueId val="{00000000-C327-4A75-819F-CA3F6B5A36A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C327-4A75-819F-CA3F6B5A36A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3"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香川県　香川県番町地下駐車場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131.30000000000001</v>
      </c>
      <c r="V31" s="118"/>
      <c r="W31" s="118"/>
      <c r="X31" s="118"/>
      <c r="Y31" s="118"/>
      <c r="Z31" s="118"/>
      <c r="AA31" s="118"/>
      <c r="AB31" s="118"/>
      <c r="AC31" s="118"/>
      <c r="AD31" s="118"/>
      <c r="AE31" s="118"/>
      <c r="AF31" s="118"/>
      <c r="AG31" s="118"/>
      <c r="AH31" s="118"/>
      <c r="AI31" s="118"/>
      <c r="AJ31" s="118"/>
      <c r="AK31" s="118"/>
      <c r="AL31" s="118"/>
      <c r="AM31" s="118"/>
      <c r="AN31" s="118">
        <f>データ!Z7</f>
        <v>161.30000000000001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141.1</v>
      </c>
      <c r="BH31" s="118"/>
      <c r="BI31" s="118"/>
      <c r="BJ31" s="118"/>
      <c r="BK31" s="118"/>
      <c r="BL31" s="118"/>
      <c r="BM31" s="118"/>
      <c r="BN31" s="118"/>
      <c r="BO31" s="118"/>
      <c r="BP31" s="118"/>
      <c r="BQ31" s="118"/>
      <c r="BR31" s="118"/>
      <c r="BS31" s="118"/>
      <c r="BT31" s="118"/>
      <c r="BU31" s="118"/>
      <c r="BV31" s="118"/>
      <c r="BW31" s="118"/>
      <c r="BX31" s="118"/>
      <c r="BY31" s="118"/>
      <c r="BZ31" s="118">
        <f>データ!AB7</f>
        <v>98.2</v>
      </c>
      <c r="CA31" s="118"/>
      <c r="CB31" s="118"/>
      <c r="CC31" s="118"/>
      <c r="CD31" s="118"/>
      <c r="CE31" s="118"/>
      <c r="CF31" s="118"/>
      <c r="CG31" s="118"/>
      <c r="CH31" s="118"/>
      <c r="CI31" s="118"/>
      <c r="CJ31" s="118"/>
      <c r="CK31" s="118"/>
      <c r="CL31" s="118"/>
      <c r="CM31" s="118"/>
      <c r="CN31" s="118"/>
      <c r="CO31" s="118"/>
      <c r="CP31" s="118"/>
      <c r="CQ31" s="118"/>
      <c r="CR31" s="118"/>
      <c r="CS31" s="118">
        <f>データ!AC7</f>
        <v>104.3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2.1</v>
      </c>
      <c r="EM31" s="118"/>
      <c r="EN31" s="118"/>
      <c r="EO31" s="118"/>
      <c r="EP31" s="118"/>
      <c r="EQ31" s="118"/>
      <c r="ER31" s="118"/>
      <c r="ES31" s="118"/>
      <c r="ET31" s="118"/>
      <c r="EU31" s="118"/>
      <c r="EV31" s="118"/>
      <c r="EW31" s="118"/>
      <c r="EX31" s="118"/>
      <c r="EY31" s="118"/>
      <c r="EZ31" s="118"/>
      <c r="FA31" s="118"/>
      <c r="FB31" s="118"/>
      <c r="FC31" s="118"/>
      <c r="FD31" s="118"/>
      <c r="FE31" s="118">
        <f>データ!AK7</f>
        <v>2.2999999999999998</v>
      </c>
      <c r="FF31" s="118"/>
      <c r="FG31" s="118"/>
      <c r="FH31" s="118"/>
      <c r="FI31" s="118"/>
      <c r="FJ31" s="118"/>
      <c r="FK31" s="118"/>
      <c r="FL31" s="118"/>
      <c r="FM31" s="118"/>
      <c r="FN31" s="118"/>
      <c r="FO31" s="118"/>
      <c r="FP31" s="118"/>
      <c r="FQ31" s="118"/>
      <c r="FR31" s="118"/>
      <c r="FS31" s="118"/>
      <c r="FT31" s="118"/>
      <c r="FU31" s="118"/>
      <c r="FV31" s="118"/>
      <c r="FW31" s="118"/>
      <c r="FX31" s="118">
        <f>データ!AL7</f>
        <v>1.9</v>
      </c>
      <c r="FY31" s="118"/>
      <c r="FZ31" s="118"/>
      <c r="GA31" s="118"/>
      <c r="GB31" s="118"/>
      <c r="GC31" s="118"/>
      <c r="GD31" s="118"/>
      <c r="GE31" s="118"/>
      <c r="GF31" s="118"/>
      <c r="GG31" s="118"/>
      <c r="GH31" s="118"/>
      <c r="GI31" s="118"/>
      <c r="GJ31" s="118"/>
      <c r="GK31" s="118"/>
      <c r="GL31" s="118"/>
      <c r="GM31" s="118"/>
      <c r="GN31" s="118"/>
      <c r="GO31" s="118"/>
      <c r="GP31" s="118"/>
      <c r="GQ31" s="118">
        <f>データ!AM7</f>
        <v>1.1000000000000001</v>
      </c>
      <c r="GR31" s="118"/>
      <c r="GS31" s="118"/>
      <c r="GT31" s="118"/>
      <c r="GU31" s="118"/>
      <c r="GV31" s="118"/>
      <c r="GW31" s="118"/>
      <c r="GX31" s="118"/>
      <c r="GY31" s="118"/>
      <c r="GZ31" s="118"/>
      <c r="HA31" s="118"/>
      <c r="HB31" s="118"/>
      <c r="HC31" s="118"/>
      <c r="HD31" s="118"/>
      <c r="HE31" s="118"/>
      <c r="HF31" s="118"/>
      <c r="HG31" s="118"/>
      <c r="HH31" s="118"/>
      <c r="HI31" s="118"/>
      <c r="HJ31" s="118">
        <f>データ!AN7</f>
        <v>1.1000000000000001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79.599999999999994</v>
      </c>
      <c r="JD31" s="120"/>
      <c r="JE31" s="120"/>
      <c r="JF31" s="120"/>
      <c r="JG31" s="120"/>
      <c r="JH31" s="120"/>
      <c r="JI31" s="120"/>
      <c r="JJ31" s="120"/>
      <c r="JK31" s="120"/>
      <c r="JL31" s="120"/>
      <c r="JM31" s="120"/>
      <c r="JN31" s="120"/>
      <c r="JO31" s="120"/>
      <c r="JP31" s="120"/>
      <c r="JQ31" s="120"/>
      <c r="JR31" s="120"/>
      <c r="JS31" s="120"/>
      <c r="JT31" s="120"/>
      <c r="JU31" s="121"/>
      <c r="JV31" s="119">
        <f>データ!DL7</f>
        <v>81.7</v>
      </c>
      <c r="JW31" s="120"/>
      <c r="JX31" s="120"/>
      <c r="JY31" s="120"/>
      <c r="JZ31" s="120"/>
      <c r="KA31" s="120"/>
      <c r="KB31" s="120"/>
      <c r="KC31" s="120"/>
      <c r="KD31" s="120"/>
      <c r="KE31" s="120"/>
      <c r="KF31" s="120"/>
      <c r="KG31" s="120"/>
      <c r="KH31" s="120"/>
      <c r="KI31" s="120"/>
      <c r="KJ31" s="120"/>
      <c r="KK31" s="120"/>
      <c r="KL31" s="120"/>
      <c r="KM31" s="120"/>
      <c r="KN31" s="121"/>
      <c r="KO31" s="119">
        <f>データ!DM7</f>
        <v>67</v>
      </c>
      <c r="KP31" s="120"/>
      <c r="KQ31" s="120"/>
      <c r="KR31" s="120"/>
      <c r="KS31" s="120"/>
      <c r="KT31" s="120"/>
      <c r="KU31" s="120"/>
      <c r="KV31" s="120"/>
      <c r="KW31" s="120"/>
      <c r="KX31" s="120"/>
      <c r="KY31" s="120"/>
      <c r="KZ31" s="120"/>
      <c r="LA31" s="120"/>
      <c r="LB31" s="120"/>
      <c r="LC31" s="120"/>
      <c r="LD31" s="120"/>
      <c r="LE31" s="120"/>
      <c r="LF31" s="120"/>
      <c r="LG31" s="121"/>
      <c r="LH31" s="119">
        <f>データ!DN7</f>
        <v>66.400000000000006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49.6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11</v>
      </c>
      <c r="V52" s="125"/>
      <c r="W52" s="125"/>
      <c r="X52" s="125"/>
      <c r="Y52" s="125"/>
      <c r="Z52" s="125"/>
      <c r="AA52" s="125"/>
      <c r="AB52" s="125"/>
      <c r="AC52" s="125"/>
      <c r="AD52" s="125"/>
      <c r="AE52" s="125"/>
      <c r="AF52" s="125"/>
      <c r="AG52" s="125"/>
      <c r="AH52" s="125"/>
      <c r="AI52" s="125"/>
      <c r="AJ52" s="125"/>
      <c r="AK52" s="125"/>
      <c r="AL52" s="125"/>
      <c r="AM52" s="125"/>
      <c r="AN52" s="125">
        <f>データ!AV7</f>
        <v>10</v>
      </c>
      <c r="AO52" s="125"/>
      <c r="AP52" s="125"/>
      <c r="AQ52" s="125"/>
      <c r="AR52" s="125"/>
      <c r="AS52" s="125"/>
      <c r="AT52" s="125"/>
      <c r="AU52" s="125"/>
      <c r="AV52" s="125"/>
      <c r="AW52" s="125"/>
      <c r="AX52" s="125"/>
      <c r="AY52" s="125"/>
      <c r="AZ52" s="125"/>
      <c r="BA52" s="125"/>
      <c r="BB52" s="125"/>
      <c r="BC52" s="125"/>
      <c r="BD52" s="125"/>
      <c r="BE52" s="125"/>
      <c r="BF52" s="125"/>
      <c r="BG52" s="125">
        <f>データ!AW7</f>
        <v>10</v>
      </c>
      <c r="BH52" s="125"/>
      <c r="BI52" s="125"/>
      <c r="BJ52" s="125"/>
      <c r="BK52" s="125"/>
      <c r="BL52" s="125"/>
      <c r="BM52" s="125"/>
      <c r="BN52" s="125"/>
      <c r="BO52" s="125"/>
      <c r="BP52" s="125"/>
      <c r="BQ52" s="125"/>
      <c r="BR52" s="125"/>
      <c r="BS52" s="125"/>
      <c r="BT52" s="125"/>
      <c r="BU52" s="125"/>
      <c r="BV52" s="125"/>
      <c r="BW52" s="125"/>
      <c r="BX52" s="125"/>
      <c r="BY52" s="125"/>
      <c r="BZ52" s="125">
        <f>データ!AX7</f>
        <v>8</v>
      </c>
      <c r="CA52" s="125"/>
      <c r="CB52" s="125"/>
      <c r="CC52" s="125"/>
      <c r="CD52" s="125"/>
      <c r="CE52" s="125"/>
      <c r="CF52" s="125"/>
      <c r="CG52" s="125"/>
      <c r="CH52" s="125"/>
      <c r="CI52" s="125"/>
      <c r="CJ52" s="125"/>
      <c r="CK52" s="125"/>
      <c r="CL52" s="125"/>
      <c r="CM52" s="125"/>
      <c r="CN52" s="125"/>
      <c r="CO52" s="125"/>
      <c r="CP52" s="125"/>
      <c r="CQ52" s="125"/>
      <c r="CR52" s="125"/>
      <c r="CS52" s="125">
        <f>データ!AY7</f>
        <v>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22.6</v>
      </c>
      <c r="EM52" s="118"/>
      <c r="EN52" s="118"/>
      <c r="EO52" s="118"/>
      <c r="EP52" s="118"/>
      <c r="EQ52" s="118"/>
      <c r="ER52" s="118"/>
      <c r="ES52" s="118"/>
      <c r="ET52" s="118"/>
      <c r="EU52" s="118"/>
      <c r="EV52" s="118"/>
      <c r="EW52" s="118"/>
      <c r="EX52" s="118"/>
      <c r="EY52" s="118"/>
      <c r="EZ52" s="118"/>
      <c r="FA52" s="118"/>
      <c r="FB52" s="118"/>
      <c r="FC52" s="118"/>
      <c r="FD52" s="118"/>
      <c r="FE52" s="118">
        <f>データ!BG7</f>
        <v>37.1</v>
      </c>
      <c r="FF52" s="118"/>
      <c r="FG52" s="118"/>
      <c r="FH52" s="118"/>
      <c r="FI52" s="118"/>
      <c r="FJ52" s="118"/>
      <c r="FK52" s="118"/>
      <c r="FL52" s="118"/>
      <c r="FM52" s="118"/>
      <c r="FN52" s="118"/>
      <c r="FO52" s="118"/>
      <c r="FP52" s="118"/>
      <c r="FQ52" s="118"/>
      <c r="FR52" s="118"/>
      <c r="FS52" s="118"/>
      <c r="FT52" s="118"/>
      <c r="FU52" s="118"/>
      <c r="FV52" s="118"/>
      <c r="FW52" s="118"/>
      <c r="FX52" s="118">
        <f>データ!BH7</f>
        <v>28</v>
      </c>
      <c r="FY52" s="118"/>
      <c r="FZ52" s="118"/>
      <c r="GA52" s="118"/>
      <c r="GB52" s="118"/>
      <c r="GC52" s="118"/>
      <c r="GD52" s="118"/>
      <c r="GE52" s="118"/>
      <c r="GF52" s="118"/>
      <c r="GG52" s="118"/>
      <c r="GH52" s="118"/>
      <c r="GI52" s="118"/>
      <c r="GJ52" s="118"/>
      <c r="GK52" s="118"/>
      <c r="GL52" s="118"/>
      <c r="GM52" s="118"/>
      <c r="GN52" s="118"/>
      <c r="GO52" s="118"/>
      <c r="GP52" s="118"/>
      <c r="GQ52" s="118">
        <f>データ!BI7</f>
        <v>-4.4000000000000004</v>
      </c>
      <c r="GR52" s="118"/>
      <c r="GS52" s="118"/>
      <c r="GT52" s="118"/>
      <c r="GU52" s="118"/>
      <c r="GV52" s="118"/>
      <c r="GW52" s="118"/>
      <c r="GX52" s="118"/>
      <c r="GY52" s="118"/>
      <c r="GZ52" s="118"/>
      <c r="HA52" s="118"/>
      <c r="HB52" s="118"/>
      <c r="HC52" s="118"/>
      <c r="HD52" s="118"/>
      <c r="HE52" s="118"/>
      <c r="HF52" s="118"/>
      <c r="HG52" s="118"/>
      <c r="HH52" s="118"/>
      <c r="HI52" s="118"/>
      <c r="HJ52" s="118">
        <f>データ!BJ7</f>
        <v>3.2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15883</v>
      </c>
      <c r="JD52" s="125"/>
      <c r="JE52" s="125"/>
      <c r="JF52" s="125"/>
      <c r="JG52" s="125"/>
      <c r="JH52" s="125"/>
      <c r="JI52" s="125"/>
      <c r="JJ52" s="125"/>
      <c r="JK52" s="125"/>
      <c r="JL52" s="125"/>
      <c r="JM52" s="125"/>
      <c r="JN52" s="125"/>
      <c r="JO52" s="125"/>
      <c r="JP52" s="125"/>
      <c r="JQ52" s="125"/>
      <c r="JR52" s="125"/>
      <c r="JS52" s="125"/>
      <c r="JT52" s="125"/>
      <c r="JU52" s="125"/>
      <c r="JV52" s="125">
        <f>データ!BR7</f>
        <v>25889</v>
      </c>
      <c r="JW52" s="125"/>
      <c r="JX52" s="125"/>
      <c r="JY52" s="125"/>
      <c r="JZ52" s="125"/>
      <c r="KA52" s="125"/>
      <c r="KB52" s="125"/>
      <c r="KC52" s="125"/>
      <c r="KD52" s="125"/>
      <c r="KE52" s="125"/>
      <c r="KF52" s="125"/>
      <c r="KG52" s="125"/>
      <c r="KH52" s="125"/>
      <c r="KI52" s="125"/>
      <c r="KJ52" s="125"/>
      <c r="KK52" s="125"/>
      <c r="KL52" s="125"/>
      <c r="KM52" s="125"/>
      <c r="KN52" s="125"/>
      <c r="KO52" s="125">
        <f>データ!BS7</f>
        <v>16075</v>
      </c>
      <c r="KP52" s="125"/>
      <c r="KQ52" s="125"/>
      <c r="KR52" s="125"/>
      <c r="KS52" s="125"/>
      <c r="KT52" s="125"/>
      <c r="KU52" s="125"/>
      <c r="KV52" s="125"/>
      <c r="KW52" s="125"/>
      <c r="KX52" s="125"/>
      <c r="KY52" s="125"/>
      <c r="KZ52" s="125"/>
      <c r="LA52" s="125"/>
      <c r="LB52" s="125"/>
      <c r="LC52" s="125"/>
      <c r="LD52" s="125"/>
      <c r="LE52" s="125"/>
      <c r="LF52" s="125"/>
      <c r="LG52" s="125"/>
      <c r="LH52" s="125">
        <f>データ!BT7</f>
        <v>-1658</v>
      </c>
      <c r="LI52" s="125"/>
      <c r="LJ52" s="125"/>
      <c r="LK52" s="125"/>
      <c r="LL52" s="125"/>
      <c r="LM52" s="125"/>
      <c r="LN52" s="125"/>
      <c r="LO52" s="125"/>
      <c r="LP52" s="125"/>
      <c r="LQ52" s="125"/>
      <c r="LR52" s="125"/>
      <c r="LS52" s="125"/>
      <c r="LT52" s="125"/>
      <c r="LU52" s="125"/>
      <c r="LV52" s="125"/>
      <c r="LW52" s="125"/>
      <c r="LX52" s="125"/>
      <c r="LY52" s="125"/>
      <c r="LZ52" s="125"/>
      <c r="MA52" s="125">
        <f>データ!BU7</f>
        <v>1397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QMEbiYm/wAg5fo7Vtqjw0vAEIr7BZLX9QXh3K/IfG280I7HQ9HfKPg3BzIkIRRUrJDtdTWyon5My5/4ytnrTA==" saltValue="beEuJBgek24HoK6giCFpJ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BF1" workbookViewId="0">
      <selection activeCell="BJ9" sqref="BJ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2020</v>
      </c>
      <c r="C6" s="60">
        <f t="shared" ref="C6:X6" si="1">C8</f>
        <v>370002</v>
      </c>
      <c r="D6" s="60">
        <f t="shared" si="1"/>
        <v>47</v>
      </c>
      <c r="E6" s="60">
        <f t="shared" si="1"/>
        <v>14</v>
      </c>
      <c r="F6" s="60">
        <f t="shared" si="1"/>
        <v>0</v>
      </c>
      <c r="G6" s="60">
        <f t="shared" si="1"/>
        <v>1</v>
      </c>
      <c r="H6" s="60" t="str">
        <f>SUBSTITUTE(H8,"　","")</f>
        <v>香川県</v>
      </c>
      <c r="I6" s="60" t="str">
        <f t="shared" si="1"/>
        <v>香川県番町地下駐車場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27</v>
      </c>
      <c r="S6" s="62" t="str">
        <f t="shared" si="1"/>
        <v>公共施設</v>
      </c>
      <c r="T6" s="62" t="str">
        <f t="shared" si="1"/>
        <v>無</v>
      </c>
      <c r="U6" s="63">
        <f t="shared" si="1"/>
        <v>13568</v>
      </c>
      <c r="V6" s="63">
        <f t="shared" si="1"/>
        <v>339</v>
      </c>
      <c r="W6" s="63">
        <f t="shared" si="1"/>
        <v>240</v>
      </c>
      <c r="X6" s="62" t="str">
        <f t="shared" si="1"/>
        <v>代行制</v>
      </c>
      <c r="Y6" s="64">
        <f>IF(Y8="-",NA(),Y8)</f>
        <v>131.30000000000001</v>
      </c>
      <c r="Z6" s="64">
        <f t="shared" ref="Z6:AH6" si="2">IF(Z8="-",NA(),Z8)</f>
        <v>161.30000000000001</v>
      </c>
      <c r="AA6" s="64">
        <f t="shared" si="2"/>
        <v>141.1</v>
      </c>
      <c r="AB6" s="64">
        <f t="shared" si="2"/>
        <v>98.2</v>
      </c>
      <c r="AC6" s="64">
        <f t="shared" si="2"/>
        <v>104.3</v>
      </c>
      <c r="AD6" s="64">
        <f t="shared" si="2"/>
        <v>142.1</v>
      </c>
      <c r="AE6" s="64">
        <f t="shared" si="2"/>
        <v>135.1</v>
      </c>
      <c r="AF6" s="64">
        <f t="shared" si="2"/>
        <v>153.30000000000001</v>
      </c>
      <c r="AG6" s="64">
        <f t="shared" si="2"/>
        <v>137.6</v>
      </c>
      <c r="AH6" s="64">
        <f t="shared" si="2"/>
        <v>127.8</v>
      </c>
      <c r="AI6" s="61" t="str">
        <f>IF(AI8="-","",IF(AI8="-","【-】","【"&amp;SUBSTITUTE(TEXT(AI8,"#,##0.0"),"-","△")&amp;"】"))</f>
        <v>【630.7】</v>
      </c>
      <c r="AJ6" s="64">
        <f>IF(AJ8="-",NA(),AJ8)</f>
        <v>2.1</v>
      </c>
      <c r="AK6" s="64">
        <f t="shared" ref="AK6:AS6" si="3">IF(AK8="-",NA(),AK8)</f>
        <v>2.2999999999999998</v>
      </c>
      <c r="AL6" s="64">
        <f t="shared" si="3"/>
        <v>1.9</v>
      </c>
      <c r="AM6" s="64">
        <f t="shared" si="3"/>
        <v>1.1000000000000001</v>
      </c>
      <c r="AN6" s="64">
        <f t="shared" si="3"/>
        <v>1.1000000000000001</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11</v>
      </c>
      <c r="AV6" s="65">
        <f t="shared" ref="AV6:BD6" si="4">IF(AV8="-",NA(),AV8)</f>
        <v>10</v>
      </c>
      <c r="AW6" s="65">
        <f t="shared" si="4"/>
        <v>10</v>
      </c>
      <c r="AX6" s="65">
        <f t="shared" si="4"/>
        <v>8</v>
      </c>
      <c r="AY6" s="65">
        <f t="shared" si="4"/>
        <v>8</v>
      </c>
      <c r="AZ6" s="65">
        <f t="shared" si="4"/>
        <v>42</v>
      </c>
      <c r="BA6" s="65">
        <f t="shared" si="4"/>
        <v>45</v>
      </c>
      <c r="BB6" s="65">
        <f t="shared" si="4"/>
        <v>47</v>
      </c>
      <c r="BC6" s="65">
        <f t="shared" si="4"/>
        <v>46</v>
      </c>
      <c r="BD6" s="65">
        <f t="shared" si="4"/>
        <v>67</v>
      </c>
      <c r="BE6" s="63" t="str">
        <f>IF(BE8="-","",IF(BE8="-","【-】","【"&amp;SUBSTITUTE(TEXT(BE8,"#,##0"),"-","△")&amp;"】"))</f>
        <v>【2,345】</v>
      </c>
      <c r="BF6" s="64">
        <f>IF(BF8="-",NA(),BF8)</f>
        <v>22.6</v>
      </c>
      <c r="BG6" s="64">
        <f t="shared" ref="BG6:BO6" si="5">IF(BG8="-",NA(),BG8)</f>
        <v>37.1</v>
      </c>
      <c r="BH6" s="64">
        <f t="shared" si="5"/>
        <v>28</v>
      </c>
      <c r="BI6" s="64">
        <f t="shared" si="5"/>
        <v>-4.4000000000000004</v>
      </c>
      <c r="BJ6" s="64">
        <f t="shared" si="5"/>
        <v>3.2</v>
      </c>
      <c r="BK6" s="64">
        <f t="shared" si="5"/>
        <v>14.1</v>
      </c>
      <c r="BL6" s="64">
        <f t="shared" si="5"/>
        <v>5.4</v>
      </c>
      <c r="BM6" s="64">
        <f t="shared" si="5"/>
        <v>0.3</v>
      </c>
      <c r="BN6" s="64">
        <f t="shared" si="5"/>
        <v>-8.8000000000000007</v>
      </c>
      <c r="BO6" s="64">
        <f t="shared" si="5"/>
        <v>-26.1</v>
      </c>
      <c r="BP6" s="61" t="str">
        <f>IF(BP8="-","",IF(BP8="-","【-】","【"&amp;SUBSTITUTE(TEXT(BP8,"#,##0.0"),"-","△")&amp;"】"))</f>
        <v>【△65.9】</v>
      </c>
      <c r="BQ6" s="65">
        <f>IF(BQ8="-",NA(),BQ8)</f>
        <v>15883</v>
      </c>
      <c r="BR6" s="65">
        <f t="shared" ref="BR6:BZ6" si="6">IF(BR8="-",NA(),BR8)</f>
        <v>25889</v>
      </c>
      <c r="BS6" s="65">
        <f t="shared" si="6"/>
        <v>16075</v>
      </c>
      <c r="BT6" s="65">
        <f t="shared" si="6"/>
        <v>-1658</v>
      </c>
      <c r="BU6" s="65">
        <f t="shared" si="6"/>
        <v>1397</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79.599999999999994</v>
      </c>
      <c r="DL6" s="64">
        <f t="shared" ref="DL6:DT6" si="9">IF(DL8="-",NA(),DL8)</f>
        <v>81.7</v>
      </c>
      <c r="DM6" s="64">
        <f t="shared" si="9"/>
        <v>67</v>
      </c>
      <c r="DN6" s="64">
        <f t="shared" si="9"/>
        <v>66.400000000000006</v>
      </c>
      <c r="DO6" s="64">
        <f t="shared" si="9"/>
        <v>49.6</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2">
      <c r="A7" s="49" t="s">
        <v>102</v>
      </c>
      <c r="B7" s="60">
        <f t="shared" ref="B7:X7" si="10">B8</f>
        <v>2020</v>
      </c>
      <c r="C7" s="60">
        <f t="shared" si="10"/>
        <v>370002</v>
      </c>
      <c r="D7" s="60">
        <f t="shared" si="10"/>
        <v>47</v>
      </c>
      <c r="E7" s="60">
        <f t="shared" si="10"/>
        <v>14</v>
      </c>
      <c r="F7" s="60">
        <f t="shared" si="10"/>
        <v>0</v>
      </c>
      <c r="G7" s="60">
        <f t="shared" si="10"/>
        <v>1</v>
      </c>
      <c r="H7" s="60" t="str">
        <f t="shared" si="10"/>
        <v>香川県</v>
      </c>
      <c r="I7" s="60" t="str">
        <f t="shared" si="10"/>
        <v>香川県番町地下駐車場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27</v>
      </c>
      <c r="S7" s="62" t="str">
        <f t="shared" si="10"/>
        <v>公共施設</v>
      </c>
      <c r="T7" s="62" t="str">
        <f t="shared" si="10"/>
        <v>無</v>
      </c>
      <c r="U7" s="63">
        <f t="shared" si="10"/>
        <v>13568</v>
      </c>
      <c r="V7" s="63">
        <f t="shared" si="10"/>
        <v>339</v>
      </c>
      <c r="W7" s="63">
        <f t="shared" si="10"/>
        <v>240</v>
      </c>
      <c r="X7" s="62" t="str">
        <f t="shared" si="10"/>
        <v>代行制</v>
      </c>
      <c r="Y7" s="64">
        <f>Y8</f>
        <v>131.30000000000001</v>
      </c>
      <c r="Z7" s="64">
        <f t="shared" ref="Z7:AH7" si="11">Z8</f>
        <v>161.30000000000001</v>
      </c>
      <c r="AA7" s="64">
        <f t="shared" si="11"/>
        <v>141.1</v>
      </c>
      <c r="AB7" s="64">
        <f t="shared" si="11"/>
        <v>98.2</v>
      </c>
      <c r="AC7" s="64">
        <f t="shared" si="11"/>
        <v>104.3</v>
      </c>
      <c r="AD7" s="64">
        <f t="shared" si="11"/>
        <v>142.1</v>
      </c>
      <c r="AE7" s="64">
        <f t="shared" si="11"/>
        <v>135.1</v>
      </c>
      <c r="AF7" s="64">
        <f t="shared" si="11"/>
        <v>153.30000000000001</v>
      </c>
      <c r="AG7" s="64">
        <f t="shared" si="11"/>
        <v>137.6</v>
      </c>
      <c r="AH7" s="64">
        <f t="shared" si="11"/>
        <v>127.8</v>
      </c>
      <c r="AI7" s="61"/>
      <c r="AJ7" s="64">
        <f>AJ8</f>
        <v>2.1</v>
      </c>
      <c r="AK7" s="64">
        <f t="shared" ref="AK7:AS7" si="12">AK8</f>
        <v>2.2999999999999998</v>
      </c>
      <c r="AL7" s="64">
        <f t="shared" si="12"/>
        <v>1.9</v>
      </c>
      <c r="AM7" s="64">
        <f t="shared" si="12"/>
        <v>1.1000000000000001</v>
      </c>
      <c r="AN7" s="64">
        <f t="shared" si="12"/>
        <v>1.1000000000000001</v>
      </c>
      <c r="AO7" s="64">
        <f t="shared" si="12"/>
        <v>4.5999999999999996</v>
      </c>
      <c r="AP7" s="64">
        <f t="shared" si="12"/>
        <v>4.5999999999999996</v>
      </c>
      <c r="AQ7" s="64">
        <f t="shared" si="12"/>
        <v>3.9</v>
      </c>
      <c r="AR7" s="64">
        <f t="shared" si="12"/>
        <v>4.2</v>
      </c>
      <c r="AS7" s="64">
        <f t="shared" si="12"/>
        <v>6.6</v>
      </c>
      <c r="AT7" s="61"/>
      <c r="AU7" s="65">
        <f>AU8</f>
        <v>11</v>
      </c>
      <c r="AV7" s="65">
        <f t="shared" ref="AV7:BD7" si="13">AV8</f>
        <v>10</v>
      </c>
      <c r="AW7" s="65">
        <f t="shared" si="13"/>
        <v>10</v>
      </c>
      <c r="AX7" s="65">
        <f t="shared" si="13"/>
        <v>8</v>
      </c>
      <c r="AY7" s="65">
        <f t="shared" si="13"/>
        <v>8</v>
      </c>
      <c r="AZ7" s="65">
        <f t="shared" si="13"/>
        <v>42</v>
      </c>
      <c r="BA7" s="65">
        <f t="shared" si="13"/>
        <v>45</v>
      </c>
      <c r="BB7" s="65">
        <f t="shared" si="13"/>
        <v>47</v>
      </c>
      <c r="BC7" s="65">
        <f t="shared" si="13"/>
        <v>46</v>
      </c>
      <c r="BD7" s="65">
        <f t="shared" si="13"/>
        <v>67</v>
      </c>
      <c r="BE7" s="63"/>
      <c r="BF7" s="64">
        <f>BF8</f>
        <v>22.6</v>
      </c>
      <c r="BG7" s="64">
        <f t="shared" ref="BG7:BO7" si="14">BG8</f>
        <v>37.1</v>
      </c>
      <c r="BH7" s="64">
        <f t="shared" si="14"/>
        <v>28</v>
      </c>
      <c r="BI7" s="64">
        <f t="shared" si="14"/>
        <v>-4.4000000000000004</v>
      </c>
      <c r="BJ7" s="64">
        <f t="shared" si="14"/>
        <v>3.2</v>
      </c>
      <c r="BK7" s="64">
        <f t="shared" si="14"/>
        <v>14.1</v>
      </c>
      <c r="BL7" s="64">
        <f t="shared" si="14"/>
        <v>5.4</v>
      </c>
      <c r="BM7" s="64">
        <f t="shared" si="14"/>
        <v>0.3</v>
      </c>
      <c r="BN7" s="64">
        <f t="shared" si="14"/>
        <v>-8.8000000000000007</v>
      </c>
      <c r="BO7" s="64">
        <f t="shared" si="14"/>
        <v>-26.1</v>
      </c>
      <c r="BP7" s="61"/>
      <c r="BQ7" s="65">
        <f>BQ8</f>
        <v>15883</v>
      </c>
      <c r="BR7" s="65">
        <f t="shared" ref="BR7:BZ7" si="15">BR8</f>
        <v>25889</v>
      </c>
      <c r="BS7" s="65">
        <f t="shared" si="15"/>
        <v>16075</v>
      </c>
      <c r="BT7" s="65">
        <f t="shared" si="15"/>
        <v>-1658</v>
      </c>
      <c r="BU7" s="65">
        <f t="shared" si="15"/>
        <v>1397</v>
      </c>
      <c r="BV7" s="65">
        <f t="shared" si="15"/>
        <v>20639</v>
      </c>
      <c r="BW7" s="65">
        <f t="shared" si="15"/>
        <v>17398</v>
      </c>
      <c r="BX7" s="65">
        <f t="shared" si="15"/>
        <v>17894</v>
      </c>
      <c r="BY7" s="65">
        <f t="shared" si="15"/>
        <v>5568</v>
      </c>
      <c r="BZ7" s="65">
        <f t="shared" si="15"/>
        <v>2220</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79.599999999999994</v>
      </c>
      <c r="DL7" s="64">
        <f t="shared" ref="DL7:DT7" si="17">DL8</f>
        <v>81.7</v>
      </c>
      <c r="DM7" s="64">
        <f t="shared" si="17"/>
        <v>67</v>
      </c>
      <c r="DN7" s="64">
        <f t="shared" si="17"/>
        <v>66.400000000000006</v>
      </c>
      <c r="DO7" s="64">
        <f t="shared" si="17"/>
        <v>49.6</v>
      </c>
      <c r="DP7" s="64">
        <f t="shared" si="17"/>
        <v>168.2</v>
      </c>
      <c r="DQ7" s="64">
        <f t="shared" si="17"/>
        <v>165.8</v>
      </c>
      <c r="DR7" s="64">
        <f t="shared" si="17"/>
        <v>164.3</v>
      </c>
      <c r="DS7" s="64">
        <f t="shared" si="17"/>
        <v>158</v>
      </c>
      <c r="DT7" s="64">
        <f t="shared" si="17"/>
        <v>131</v>
      </c>
      <c r="DU7" s="61"/>
    </row>
    <row r="8" spans="1:125" s="66" customFormat="1" x14ac:dyDescent="0.2">
      <c r="A8" s="49"/>
      <c r="B8" s="67">
        <v>2020</v>
      </c>
      <c r="C8" s="67">
        <v>370002</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27</v>
      </c>
      <c r="S8" s="69" t="s">
        <v>114</v>
      </c>
      <c r="T8" s="69" t="s">
        <v>115</v>
      </c>
      <c r="U8" s="70">
        <v>13568</v>
      </c>
      <c r="V8" s="70">
        <v>339</v>
      </c>
      <c r="W8" s="70">
        <v>240</v>
      </c>
      <c r="X8" s="69" t="s">
        <v>116</v>
      </c>
      <c r="Y8" s="71">
        <v>131.30000000000001</v>
      </c>
      <c r="Z8" s="71">
        <v>161.30000000000001</v>
      </c>
      <c r="AA8" s="71">
        <v>141.1</v>
      </c>
      <c r="AB8" s="71">
        <v>98.2</v>
      </c>
      <c r="AC8" s="71">
        <v>104.3</v>
      </c>
      <c r="AD8" s="71">
        <v>142.1</v>
      </c>
      <c r="AE8" s="71">
        <v>135.1</v>
      </c>
      <c r="AF8" s="71">
        <v>153.30000000000001</v>
      </c>
      <c r="AG8" s="71">
        <v>137.6</v>
      </c>
      <c r="AH8" s="71">
        <v>127.8</v>
      </c>
      <c r="AI8" s="68">
        <v>630.70000000000005</v>
      </c>
      <c r="AJ8" s="71">
        <v>2.1</v>
      </c>
      <c r="AK8" s="71">
        <v>2.2999999999999998</v>
      </c>
      <c r="AL8" s="71">
        <v>1.9</v>
      </c>
      <c r="AM8" s="71">
        <v>1.1000000000000001</v>
      </c>
      <c r="AN8" s="71">
        <v>1.1000000000000001</v>
      </c>
      <c r="AO8" s="71">
        <v>4.5999999999999996</v>
      </c>
      <c r="AP8" s="71">
        <v>4.5999999999999996</v>
      </c>
      <c r="AQ8" s="71">
        <v>3.9</v>
      </c>
      <c r="AR8" s="71">
        <v>4.2</v>
      </c>
      <c r="AS8" s="71">
        <v>6.6</v>
      </c>
      <c r="AT8" s="68">
        <v>8.6</v>
      </c>
      <c r="AU8" s="72">
        <v>11</v>
      </c>
      <c r="AV8" s="72">
        <v>10</v>
      </c>
      <c r="AW8" s="72">
        <v>10</v>
      </c>
      <c r="AX8" s="72">
        <v>8</v>
      </c>
      <c r="AY8" s="72">
        <v>8</v>
      </c>
      <c r="AZ8" s="72">
        <v>42</v>
      </c>
      <c r="BA8" s="72">
        <v>45</v>
      </c>
      <c r="BB8" s="72">
        <v>47</v>
      </c>
      <c r="BC8" s="72">
        <v>46</v>
      </c>
      <c r="BD8" s="72">
        <v>67</v>
      </c>
      <c r="BE8" s="72">
        <v>2345</v>
      </c>
      <c r="BF8" s="71">
        <v>22.6</v>
      </c>
      <c r="BG8" s="71">
        <v>37.1</v>
      </c>
      <c r="BH8" s="71">
        <v>28</v>
      </c>
      <c r="BI8" s="71">
        <v>-4.4000000000000004</v>
      </c>
      <c r="BJ8" s="71">
        <v>3.2</v>
      </c>
      <c r="BK8" s="71">
        <v>14.1</v>
      </c>
      <c r="BL8" s="71">
        <v>5.4</v>
      </c>
      <c r="BM8" s="71">
        <v>0.3</v>
      </c>
      <c r="BN8" s="71">
        <v>-8.8000000000000007</v>
      </c>
      <c r="BO8" s="71">
        <v>-26.1</v>
      </c>
      <c r="BP8" s="68">
        <v>-65.900000000000006</v>
      </c>
      <c r="BQ8" s="72">
        <v>15883</v>
      </c>
      <c r="BR8" s="72">
        <v>25889</v>
      </c>
      <c r="BS8" s="72">
        <v>16075</v>
      </c>
      <c r="BT8" s="73">
        <v>-1658</v>
      </c>
      <c r="BU8" s="73">
        <v>1397</v>
      </c>
      <c r="BV8" s="72">
        <v>20639</v>
      </c>
      <c r="BW8" s="72">
        <v>17398</v>
      </c>
      <c r="BX8" s="72">
        <v>17894</v>
      </c>
      <c r="BY8" s="72">
        <v>5568</v>
      </c>
      <c r="BZ8" s="72">
        <v>2220</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151.5</v>
      </c>
      <c r="DF8" s="71">
        <v>137.6</v>
      </c>
      <c r="DG8" s="71">
        <v>112.5</v>
      </c>
      <c r="DH8" s="71">
        <v>119</v>
      </c>
      <c r="DI8" s="71">
        <v>145.19999999999999</v>
      </c>
      <c r="DJ8" s="68">
        <v>183.4</v>
      </c>
      <c r="DK8" s="71">
        <v>79.599999999999994</v>
      </c>
      <c r="DL8" s="71">
        <v>81.7</v>
      </c>
      <c r="DM8" s="71">
        <v>67</v>
      </c>
      <c r="DN8" s="71">
        <v>66.400000000000006</v>
      </c>
      <c r="DO8" s="71">
        <v>49.6</v>
      </c>
      <c r="DP8" s="71">
        <v>168.2</v>
      </c>
      <c r="DQ8" s="71">
        <v>165.8</v>
      </c>
      <c r="DR8" s="71">
        <v>164.3</v>
      </c>
      <c r="DS8" s="71">
        <v>158</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英佑(912330)</cp:lastModifiedBy>
  <cp:lastPrinted>2022-01-21T12:07:56Z</cp:lastPrinted>
  <dcterms:created xsi:type="dcterms:W3CDTF">2021-12-17T06:07:31Z</dcterms:created>
  <dcterms:modified xsi:type="dcterms:W3CDTF">2022-01-28T13:59:24Z</dcterms:modified>
  <cp:category/>
</cp:coreProperties>
</file>