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lgwfile01\各課共有\総務課\0200 財政係\財政状況資料集\R5\04県の確認\"/>
    </mc:Choice>
  </mc:AlternateContent>
  <xr:revisionPtr revIDLastSave="0" documentId="13_ncr:1_{25D29D6D-88FE-43ED-BAB0-D0F6D86244CD}" xr6:coauthVersionLast="47" xr6:coauthVersionMax="47" xr10:uidLastSave="{00000000-0000-0000-0000-000000000000}"/>
  <bookViews>
    <workbookView xWindow="-120" yWindow="-120" windowWidth="38640" windowHeight="15720" tabRatio="697"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88" i="12" l="1"/>
  <c r="AU63" i="12"/>
  <c r="AP63" i="12"/>
  <c r="AP23" i="12"/>
  <c r="AA23" i="12"/>
  <c r="V23" i="12"/>
  <c r="Q23" i="12"/>
  <c r="CW102" i="12"/>
  <c r="DG102" i="12"/>
  <c r="DQ102" i="12"/>
  <c r="CR102" i="12"/>
  <c r="AU88" i="12"/>
  <c r="AP88" i="12"/>
  <c r="BG34" i="10" l="1"/>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CO36" i="10"/>
  <c r="BE36" i="10"/>
  <c r="AM36" i="10"/>
  <c r="C36" i="10"/>
  <c r="BE35" i="10"/>
  <c r="AM35" i="10"/>
  <c r="C35" i="10"/>
  <c r="CO34" i="10"/>
  <c r="CO35" i="10" s="1"/>
  <c r="BW34" i="10"/>
  <c r="BW35" i="10" s="1"/>
  <c r="BW36" i="10" s="1"/>
  <c r="BW37" i="10" s="1"/>
  <c r="BW38" i="10" s="1"/>
  <c r="BW39" i="10" s="1"/>
  <c r="BW40" i="10" s="1"/>
  <c r="BW41" i="10" s="1"/>
  <c r="BW42" i="10" s="1"/>
  <c r="AM34" i="10"/>
  <c r="U34" i="10"/>
  <c r="U35" i="10" s="1"/>
  <c r="U36" i="10" s="1"/>
  <c r="U37" i="10" s="1"/>
  <c r="C34" i="10"/>
  <c r="BE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<sst xmlns="http://schemas.openxmlformats.org/spreadsheetml/2006/main" count="1050" uniqueCount="566">
  <si>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</si>
  <si>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</si>
  <si>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</si>
  <si>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</si>
  <si>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</si>
  <si>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</si>
  <si>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</si>
  <si>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</si>
  <si>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</si>
  <si>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</si>
  <si>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</si>
  <si>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</si>
  <si>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</si>
  <si>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</si>
  <si>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</si>
  <si>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</si>
  <si>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</si>
  <si>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</si>
  <si>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</si>
  <si>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</si>
  <si>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</si>
  <si>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</si>
  <si>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</si>
  <si>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</si>
  <si>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</si>
  <si>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</si>
  <si>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</si>
  <si>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</si>
  <si>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</si>
  <si>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</si>
  <si>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</si>
  <si>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</si>
  <si>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</si>
  <si>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</si>
  <si>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</si>
  <si>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</si>
  <si>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</si>
  <si>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</si>
  <si>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</si>
  <si>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</si>
  <si>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</si>
  <si>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</si>
  <si>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</si>
  <si>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</si>
  <si>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</si>
  <si>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</si>
  <si>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</si>
  <si>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</si>
  <si>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</si>
  <si>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</si>
  <si>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</si>
  <si>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</si>
  <si>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</si>
  <si>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</si>
  <si>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</si>
  <si>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</si>
  <si>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</si>
  <si>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</si>
  <si>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</si>
  <si>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</si>
  <si>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</si>
  <si>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</si>
  <si>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</si>
  <si>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</si>
  <si>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</si>
  <si>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</si>
  <si>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</si>
  <si>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</si>
  <si>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</si>
  <si>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</si>
  <si>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</si>
  <si>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</si>
  <si>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</si>
  <si>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</si>
  <si>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</si>
  <si>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</si>
  <si>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</si>
  <si>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</si>
  <si>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</si>
  <si>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香川県</t>
    <phoneticPr fontId="5"/>
  </si>
  <si>
    <t>市町村類型</t>
    <phoneticPr fontId="5"/>
  </si>
  <si>
    <t>Ⅴ－１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</si>
  <si>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</si>
  <si>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</si>
  <si>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</si>
  <si>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</si>
  <si>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</si>
  <si>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</si>
  <si>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</si>
  <si>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</si>
  <si>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</si>
  <si>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</si>
  <si>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</si>
  <si>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</si>
  <si>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多度津町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</si>
  <si>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</si>
  <si>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</si>
  <si>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</si>
  <si>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</si>
  <si>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</si>
  <si>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</si>
  <si>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</si>
  <si>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</si>
  <si>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</si>
  <si>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</si>
  <si>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</si>
  <si>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</si>
  <si>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</si>
  <si>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</si>
  <si>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</si>
  <si>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</si>
  <si>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</si>
  <si>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</si>
  <si>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</si>
  <si>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</si>
  <si>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</si>
  <si>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</si>
  <si>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</si>
  <si>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</si>
  <si>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</si>
  <si>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</si>
  <si>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</si>
  <si>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</si>
  <si>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</si>
  <si>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</si>
  <si>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</si>
  <si>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</si>
  <si>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</si>
  <si>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</si>
  <si>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</si>
  <si>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</si>
  <si>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</si>
  <si>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</si>
  <si>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</si>
  <si>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</si>
  <si>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</si>
  <si>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</si>
  <si>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</si>
  <si>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</si>
  <si>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</si>
  <si>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</si>
  <si>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</si>
  <si>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</si>
  <si>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</si>
  <si>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</si>
  <si>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</si>
  <si>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</si>
  <si>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</si>
  <si>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</si>
  <si>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</si>
  <si>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</si>
  <si>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</si>
  <si>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</si>
  <si>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</si>
  <si>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</si>
  <si>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</si>
  <si>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</si>
  <si>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</si>
  <si>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</si>
  <si>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</si>
  <si>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</si>
  <si>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</si>
  <si>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</si>
  <si>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</si>
  <si>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</si>
  <si>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</si>
  <si>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</si>
  <si>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</si>
  <si>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</si>
  <si>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</si>
  <si>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</si>
  <si>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</si>
  <si>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</si>
  <si>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</si>
  <si>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</si>
  <si>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</si>
  <si>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</si>
  <si>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</si>
  <si>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</si>
  <si>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</si>
  <si>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</si>
  <si>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</si>
  <si>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</si>
  <si>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</si>
  <si>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</si>
  <si>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</si>
  <si>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</si>
  <si>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</si>
  <si>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</si>
  <si>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</si>
  <si>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</si>
  <si>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</si>
  <si>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</si>
  <si>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</si>
  <si>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</si>
  <si>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</si>
  <si>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</si>
  <si>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</si>
  <si>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</si>
  <si>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</si>
  <si>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</si>
  <si>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</si>
  <si>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</si>
  <si>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香川県多度津町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</si>
  <si>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</si>
  <si>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</si>
  <si>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</si>
  <si>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</si>
  <si>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</si>
  <si>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</si>
  <si>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</si>
  <si>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</si>
  <si>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</si>
  <si>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</si>
  <si>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</si>
  <si>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</si>
  <si>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</si>
  <si>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</si>
  <si>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</si>
  <si>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</si>
  <si>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</si>
  <si>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</si>
  <si>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</si>
  <si>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</si>
  <si>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</si>
  <si>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</si>
  <si>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</si>
  <si>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</si>
  <si>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</si>
  <si>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</si>
  <si>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</si>
  <si>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</si>
  <si>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</si>
  <si>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</si>
  <si>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</si>
  <si>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</si>
  <si>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</si>
  <si>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</si>
  <si>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</si>
  <si>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</si>
  <si>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</si>
  <si>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</si>
  <si>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</si>
  <si>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</si>
  <si>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</si>
  <si>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</si>
  <si>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</si>
  <si>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</si>
  <si>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</si>
  <si>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</si>
  <si>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</si>
  <si>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</si>
  <si>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</si>
  <si>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</si>
  <si>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</si>
  <si>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</si>
  <si>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</si>
  <si>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</si>
  <si>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</si>
  <si>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</si>
  <si>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</si>
  <si>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</si>
  <si>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</si>
  <si>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</si>
  <si>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</si>
  <si>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</si>
  <si>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</si>
  <si>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</si>
  <si>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</si>
  <si>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</si>
  <si>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</si>
  <si>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</si>
  <si>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</si>
  <si>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</si>
  <si>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</si>
  <si>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</si>
  <si>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</si>
  <si>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</si>
  <si>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</si>
  <si>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</si>
  <si>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</si>
  <si>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</si>
  <si>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</si>
  <si>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</si>
  <si>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</si>
  <si>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</si>
  <si>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</si>
  <si>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</si>
  <si>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</si>
  <si>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</si>
  <si>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</si>
  <si>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</si>
  <si>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</si>
  <si>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</si>
  <si>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</si>
  <si>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</si>
  <si>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</si>
  <si>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</si>
  <si>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</si>
  <si>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</si>
  <si>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</si>
  <si>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</si>
  <si>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</si>
  <si>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</si>
  <si>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</si>
  <si>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</si>
  <si>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</si>
  <si>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</si>
  <si>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</si>
  <si>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</si>
  <si>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</si>
  <si>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</si>
  <si>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</si>
  <si>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</si>
  <si>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</si>
  <si>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</si>
  <si>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</si>
  <si>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</si>
  <si>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</si>
  <si>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</si>
  <si>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</si>
  <si>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</si>
  <si>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</si>
  <si>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</si>
  <si>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</si>
  <si>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</si>
  <si>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</si>
  <si>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</si>
  <si>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</si>
  <si>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</si>
  <si>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</si>
  <si>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</si>
  <si>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</si>
  <si>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</si>
  <si>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</si>
  <si>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</si>
  <si>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</si>
  <si>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</si>
  <si>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</si>
  <si>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</si>
  <si>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</si>
  <si>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</si>
  <si>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</si>
  <si>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</si>
  <si>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</si>
  <si>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</si>
  <si>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</si>
  <si>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</si>
  <si>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</si>
  <si>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</si>
  <si>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</si>
  <si>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</si>
  <si>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</si>
  <si>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</si>
  <si>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香川県多度津町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</si>
  <si>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</si>
  <si>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</si>
  <si>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</si>
  <si>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</si>
  <si>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</si>
  <si>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</si>
  <si>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</si>
  <si>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</si>
  <si>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</si>
  <si>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</si>
  <si>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</si>
  <si>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</si>
  <si>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</si>
  <si>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</si>
  <si>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</si>
  <si>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</si>
  <si>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</si>
  <si>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</si>
  <si>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</si>
  <si>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</si>
  <si>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</si>
  <si>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</si>
  <si>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</si>
  <si>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</si>
  <si>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</si>
  <si>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</si>
  <si>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</si>
  <si>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</si>
  <si>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</si>
  <si>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</si>
  <si>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</si>
  <si>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</si>
  <si>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</si>
  <si>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</si>
  <si>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直営診療所特別会計</t>
    <phoneticPr fontId="5"/>
  </si>
  <si>
    <t>介護保険事業特別会計</t>
    <phoneticPr fontId="5"/>
  </si>
  <si>
    <t>後期高齢者医療特別会計</t>
    <phoneticPr fontId="5"/>
  </si>
  <si>
    <t>多度津町公共下水道特別会計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</si>
  <si>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</si>
  <si>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</si>
  <si>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</si>
  <si>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</si>
  <si>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</si>
  <si>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</si>
  <si>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</si>
  <si>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</si>
  <si>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</si>
  <si>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</si>
  <si>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</si>
  <si>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</si>
  <si>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</si>
  <si>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</si>
  <si>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</si>
  <si>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</si>
  <si>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</si>
  <si>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</si>
  <si>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</si>
  <si>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</si>
  <si>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</si>
  <si>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</si>
  <si>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</si>
  <si>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</si>
  <si>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</si>
  <si>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</si>
  <si>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</si>
  <si>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</si>
  <si>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</si>
  <si>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</si>
  <si>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</si>
  <si>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</si>
  <si>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</si>
  <si>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</si>
  <si>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</si>
  <si>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</si>
  <si>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</si>
  <si>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</si>
  <si>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</si>
  <si>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</si>
  <si>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</si>
  <si>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</si>
  <si>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</si>
  <si>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</si>
  <si>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</si>
  <si>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</si>
  <si>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</si>
  <si>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</si>
  <si>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</si>
  <si>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</si>
  <si>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</si>
  <si>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</si>
  <si>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</si>
  <si>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</si>
  <si>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</si>
  <si>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</si>
  <si>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</si>
  <si>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</si>
  <si>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</si>
  <si>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</si>
  <si>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</si>
  <si>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</si>
  <si>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</si>
  <si>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</si>
  <si>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</si>
  <si>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</si>
  <si>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</si>
  <si>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</si>
  <si>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</si>
  <si>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</si>
  <si>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</si>
  <si>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</si>
  <si>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</si>
  <si>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</si>
  <si>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</si>
  <si>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</si>
  <si>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</si>
  <si>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</si>
  <si>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</si>
  <si>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</si>
  <si>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</si>
  <si>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</si>
  <si>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</si>
  <si>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</si>
  <si>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</si>
  <si>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</si>
  <si>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</si>
  <si>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</si>
  <si>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</si>
  <si>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</si>
  <si>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</si>
  <si>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</si>
  <si>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</si>
  <si>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</si>
  <si>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</si>
  <si>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</si>
  <si>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</si>
  <si>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</si>
  <si>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</si>
  <si>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</si>
  <si>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</si>
  <si>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</si>
  <si>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</si>
  <si>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</si>
  <si>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</si>
  <si>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</si>
  <si>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</si>
  <si>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</si>
  <si>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</si>
  <si>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</si>
  <si>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</si>
  <si>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</si>
  <si>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</si>
  <si>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</si>
  <si>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</si>
  <si>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</si>
  <si>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</si>
  <si>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</si>
  <si>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</si>
  <si>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</si>
  <si>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</si>
  <si>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</si>
  <si>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</si>
  <si>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</si>
  <si>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</si>
  <si>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</si>
  <si>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</si>
  <si>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</si>
  <si>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</si>
  <si>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</si>
  <si>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</si>
  <si>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</si>
  <si>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</si>
  <si>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</si>
  <si>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</si>
  <si>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</si>
  <si>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8.25</t>
  </si>
  <si>
    <t>▲ 6.17</t>
  </si>
  <si>
    <t>▲ 6.57</t>
  </si>
  <si>
    <t>▲ 7.26</t>
  </si>
  <si>
    <t>▲ 6.62</t>
  </si>
  <si>
    <t>一般会計</t>
  </si>
  <si>
    <t>介護保険事業特別会計</t>
  </si>
  <si>
    <t>国民健康保険特別会計</t>
  </si>
  <si>
    <t>多度津町公共下水道特別会計</t>
  </si>
  <si>
    <t>直営診療所特別会計</t>
  </si>
  <si>
    <t>後期高齢者医療特別会計</t>
  </si>
  <si>
    <t>その他会計（赤字）</t>
  </si>
  <si>
    <t>その他会計（黒字）</t>
  </si>
  <si>
    <t>R01</t>
    <phoneticPr fontId="5"/>
  </si>
  <si>
    <t>R02</t>
    <phoneticPr fontId="5"/>
  </si>
  <si>
    <t>R03</t>
    <phoneticPr fontId="5"/>
  </si>
  <si>
    <t>R04</t>
    <phoneticPr fontId="5"/>
  </si>
  <si>
    <t>R05</t>
    <phoneticPr fontId="5"/>
  </si>
  <si>
    <t>奨学基金</t>
    <phoneticPr fontId="5"/>
  </si>
  <si>
    <t>学校教育施設等整備基金</t>
    <phoneticPr fontId="2"/>
  </si>
  <si>
    <t>旧合田家住宅(島屋)保全活用事業基金</t>
    <phoneticPr fontId="2"/>
  </si>
  <si>
    <t>地域福祉基金</t>
    <phoneticPr fontId="2"/>
  </si>
  <si>
    <t>中山間ふるさと・水と土保全対策基金</t>
    <phoneticPr fontId="2"/>
  </si>
  <si>
    <t>-</t>
    <phoneticPr fontId="2"/>
  </si>
  <si>
    <t>中讃広域行政事務組合（一般会計）</t>
    <rPh sb="0" eb="2">
      <t>チュウサン</t>
    </rPh>
    <rPh sb="2" eb="4">
      <t>コウイキ</t>
    </rPh>
    <rPh sb="4" eb="6">
      <t>ギョウセイ</t>
    </rPh>
    <rPh sb="6" eb="8">
      <t>ジム</t>
    </rPh>
    <rPh sb="8" eb="10">
      <t>クミアイ</t>
    </rPh>
    <rPh sb="11" eb="13">
      <t>イッパン</t>
    </rPh>
    <rPh sb="13" eb="15">
      <t>カイケイ</t>
    </rPh>
    <phoneticPr fontId="2"/>
  </si>
  <si>
    <t>中讃広域行政事務組合（仲善クリーンセンター特別会計）</t>
    <rPh sb="0" eb="2">
      <t>チュウサン</t>
    </rPh>
    <rPh sb="2" eb="4">
      <t>コウイキ</t>
    </rPh>
    <rPh sb="4" eb="6">
      <t>ギョウセイ</t>
    </rPh>
    <rPh sb="6" eb="8">
      <t>ジム</t>
    </rPh>
    <rPh sb="8" eb="10">
      <t>クミアイ</t>
    </rPh>
    <rPh sb="11" eb="12">
      <t>ナカ</t>
    </rPh>
    <rPh sb="12" eb="13">
      <t>ゼン</t>
    </rPh>
    <rPh sb="21" eb="23">
      <t>トクベツ</t>
    </rPh>
    <rPh sb="23" eb="25">
      <t>カイケイ</t>
    </rPh>
    <phoneticPr fontId="2"/>
  </si>
  <si>
    <t>中讃広域行政事務組合（クリントピア丸亀特別会計）</t>
    <rPh sb="0" eb="2">
      <t>チュウサン</t>
    </rPh>
    <rPh sb="2" eb="4">
      <t>コウイキ</t>
    </rPh>
    <rPh sb="4" eb="6">
      <t>ギョウセイ</t>
    </rPh>
    <rPh sb="6" eb="8">
      <t>ジム</t>
    </rPh>
    <rPh sb="8" eb="10">
      <t>クミアイ</t>
    </rPh>
    <rPh sb="17" eb="19">
      <t>マルガメ</t>
    </rPh>
    <rPh sb="19" eb="21">
      <t>トクベツ</t>
    </rPh>
    <rPh sb="21" eb="23">
      <t>カイケイ</t>
    </rPh>
    <phoneticPr fontId="2"/>
  </si>
  <si>
    <t>中讃広域行政事務組合（瀬戸グリーンセンター特別会計）</t>
    <rPh sb="0" eb="2">
      <t>チュウサン</t>
    </rPh>
    <rPh sb="2" eb="4">
      <t>コウイキ</t>
    </rPh>
    <rPh sb="4" eb="6">
      <t>ギョウセイ</t>
    </rPh>
    <rPh sb="6" eb="8">
      <t>ジム</t>
    </rPh>
    <rPh sb="8" eb="10">
      <t>クミアイ</t>
    </rPh>
    <rPh sb="11" eb="13">
      <t>セト</t>
    </rPh>
    <rPh sb="21" eb="23">
      <t>トクベツ</t>
    </rPh>
    <rPh sb="23" eb="25">
      <t>カイケイ</t>
    </rPh>
    <phoneticPr fontId="2"/>
  </si>
  <si>
    <t>香川県市町総合事務組合</t>
    <rPh sb="0" eb="3">
      <t>カガワケン</t>
    </rPh>
    <rPh sb="3" eb="5">
      <t>シチョウ</t>
    </rPh>
    <rPh sb="5" eb="7">
      <t>ソウゴウ</t>
    </rPh>
    <rPh sb="7" eb="9">
      <t>ジム</t>
    </rPh>
    <rPh sb="9" eb="11">
      <t>クミアイ</t>
    </rPh>
    <phoneticPr fontId="2"/>
  </si>
  <si>
    <t>香川県後期高齢者医療広域連合（一般会計）</t>
    <rPh sb="0" eb="3">
      <t>カガワケン</t>
    </rPh>
    <rPh sb="3" eb="5">
      <t>コウキ</t>
    </rPh>
    <rPh sb="5" eb="8">
      <t>コウレイシャ</t>
    </rPh>
    <rPh sb="8" eb="10">
      <t>イリョウ</t>
    </rPh>
    <rPh sb="10" eb="12">
      <t>コウイキ</t>
    </rPh>
    <rPh sb="12" eb="14">
      <t>レンゴウ</t>
    </rPh>
    <rPh sb="15" eb="17">
      <t>イッパン</t>
    </rPh>
    <rPh sb="17" eb="19">
      <t>カイケイ</t>
    </rPh>
    <phoneticPr fontId="2"/>
  </si>
  <si>
    <t>香川県後期高齢者医療広域連合（後期高齢者医療事業）</t>
    <rPh sb="0" eb="3">
      <t>カガワケン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phoneticPr fontId="2"/>
  </si>
  <si>
    <t>香川県広域水道企業団（水道事業会計）</t>
    <rPh sb="0" eb="3">
      <t>カガワケン</t>
    </rPh>
    <rPh sb="3" eb="5">
      <t>コウイキ</t>
    </rPh>
    <rPh sb="5" eb="7">
      <t>スイドウ</t>
    </rPh>
    <rPh sb="7" eb="9">
      <t>キギョウ</t>
    </rPh>
    <rPh sb="9" eb="10">
      <t>ダン</t>
    </rPh>
    <rPh sb="11" eb="13">
      <t>スイドウ</t>
    </rPh>
    <rPh sb="13" eb="15">
      <t>ジギョウ</t>
    </rPh>
    <rPh sb="15" eb="17">
      <t>カイケイ</t>
    </rPh>
    <phoneticPr fontId="2"/>
  </si>
  <si>
    <t>香川県広域水道企業団（工業用水道事業会計）</t>
    <rPh sb="0" eb="3">
      <t>カガワケン</t>
    </rPh>
    <rPh sb="3" eb="5">
      <t>コウイキ</t>
    </rPh>
    <rPh sb="5" eb="7">
      <t>スイドウ</t>
    </rPh>
    <rPh sb="7" eb="9">
      <t>キギョウ</t>
    </rPh>
    <rPh sb="9" eb="10">
      <t>ダン</t>
    </rPh>
    <rPh sb="11" eb="13">
      <t>コウギョウ</t>
    </rPh>
    <rPh sb="13" eb="14">
      <t>ヨウ</t>
    </rPh>
    <rPh sb="14" eb="16">
      <t>スイドウ</t>
    </rPh>
    <rPh sb="16" eb="18">
      <t>ジギョウ</t>
    </rPh>
    <rPh sb="18" eb="20">
      <t>カイケイ</t>
    </rPh>
    <phoneticPr fontId="2"/>
  </si>
  <si>
    <t>（公財）多度津町文化体育振興事業団</t>
    <rPh sb="1" eb="2">
      <t>コウ</t>
    </rPh>
    <rPh sb="2" eb="3">
      <t>ザイ</t>
    </rPh>
    <rPh sb="4" eb="8">
      <t>タドツチョウ</t>
    </rPh>
    <rPh sb="8" eb="10">
      <t>ブンカ</t>
    </rPh>
    <rPh sb="10" eb="12">
      <t>タイイク</t>
    </rPh>
    <rPh sb="12" eb="14">
      <t>シンコウ</t>
    </rPh>
    <rPh sb="14" eb="17">
      <t>ジギョウダン</t>
    </rPh>
    <phoneticPr fontId="2"/>
  </si>
  <si>
    <t>多度津町土地開発公社</t>
    <rPh sb="0" eb="4">
      <t>タドツチョウ</t>
    </rPh>
    <rPh sb="4" eb="6">
      <t>トチ</t>
    </rPh>
    <rPh sb="6" eb="8">
      <t>カイハツ</t>
    </rPh>
    <rPh sb="8" eb="10">
      <t>コウシャ</t>
    </rPh>
    <phoneticPr fontId="2"/>
  </si>
  <si>
    <t>法適用企業</t>
    <rPh sb="0" eb="3">
      <t>ホウテキヨウ</t>
    </rPh>
    <rPh sb="3" eb="5">
      <t>キギョウ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</si>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</sst>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59119</c:v>
                </c:pt>
                <c:pt idx="1">
                  <c:v>53895</c:v>
                </c:pt>
                <c:pt idx="2">
                  <c:v>56181</c:v>
                </c:pt>
                <c:pt idx="3">
                  <c:v>47730</c:v>
                </c:pt>
                <c:pt idx="4">
                  <c:v>61921</c:v>
                </c:pt>
              </c:numCache>
            </c:numRef>
          </c:val>
          <c:smooth val="0"/>
          <c:extLst>
            <c:ext xmlns:c16="http://schemas.microsoft.com/office/drawing/2014/chart" uri="{C3380CC4-5D6E-409C-BE32-E72D297353CC}">
              <c16:uniqueId val="{00000000-C2A2-4D3E-ABA7-B49FDCC7D01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42404</c:v>
                </c:pt>
                <c:pt idx="1">
                  <c:v>64577</c:v>
                </c:pt>
                <c:pt idx="2">
                  <c:v>194857</c:v>
                </c:pt>
                <c:pt idx="3">
                  <c:v>59184</c:v>
                </c:pt>
                <c:pt idx="4">
                  <c:v>45313</c:v>
                </c:pt>
              </c:numCache>
            </c:numRef>
          </c:val>
          <c:smooth val="0"/>
          <c:extLst>
            <c:ext xmlns:c16="http://schemas.microsoft.com/office/drawing/2014/chart" uri="{C3380CC4-5D6E-409C-BE32-E72D297353CC}">
              <c16:uniqueId val="{00000001-C2A2-4D3E-ABA7-B49FDCC7D01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7.82</c:v>
                </c:pt>
                <c:pt idx="1">
                  <c:v>9.26</c:v>
                </c:pt>
                <c:pt idx="2">
                  <c:v>10.78</c:v>
                </c:pt>
                <c:pt idx="3">
                  <c:v>9.11</c:v>
                </c:pt>
                <c:pt idx="4">
                  <c:v>7.87</c:v>
                </c:pt>
              </c:numCache>
            </c:numRef>
          </c:val>
          <c:extLst>
            <c:ext xmlns:c16="http://schemas.microsoft.com/office/drawing/2014/chart" uri="{C3380CC4-5D6E-409C-BE32-E72D297353CC}">
              <c16:uniqueId val="{00000000-051D-4A83-B24D-A197A4DA45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29.57</c:v>
                </c:pt>
                <c:pt idx="1">
                  <c:v>24.61</c:v>
                </c:pt>
                <c:pt idx="2">
                  <c:v>20.149999999999999</c:v>
                </c:pt>
                <c:pt idx="3">
                  <c:v>21.64</c:v>
                </c:pt>
                <c:pt idx="4">
                  <c:v>20.98</c:v>
                </c:pt>
              </c:numCache>
            </c:numRef>
          </c:val>
          <c:extLst>
            <c:ext xmlns:c16="http://schemas.microsoft.com/office/drawing/2014/chart" uri="{C3380CC4-5D6E-409C-BE32-E72D297353CC}">
              <c16:uniqueId val="{00000001-051D-4A83-B24D-A197A4DA45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-8.25</c:v>
                </c:pt>
                <c:pt idx="1">
                  <c:v>-6.17</c:v>
                </c:pt>
                <c:pt idx="2">
                  <c:v>-6.57</c:v>
                </c:pt>
                <c:pt idx="3">
                  <c:v>-7.26</c:v>
                </c:pt>
                <c:pt idx="4">
                  <c:v>-6.62</c:v>
                </c:pt>
              </c:numCache>
            </c:numRef>
          </c:val>
          <c:smooth val="0"/>
          <c:extLst>
            <c:ext xmlns:c16="http://schemas.microsoft.com/office/drawing/2014/chart" uri="{C3380CC4-5D6E-409C-BE32-E72D297353CC}">
              <c16:uniqueId val="{00000002-051D-4A83-B24D-A197A4DA45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0DEB-4F98-B53F-B021678A1E0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0DEB-4F98-B53F-B021678A1E0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0DEB-4F98-B53F-B021678A1E0F}"/>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0DEB-4F98-B53F-B021678A1E0F}"/>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0.03</c:v>
                </c:pt>
                <c:pt idx="2">
                  <c:v>#N/A</c:v>
                </c:pt>
                <c:pt idx="3">
                  <c:v>0.03</c:v>
                </c:pt>
                <c:pt idx="4">
                  <c:v>#N/A</c:v>
                </c:pt>
                <c:pt idx="5">
                  <c:v>0.03</c:v>
                </c:pt>
                <c:pt idx="6">
                  <c:v>#N/A</c:v>
                </c:pt>
                <c:pt idx="7">
                  <c:v>0.02</c:v>
                </c:pt>
                <c:pt idx="8">
                  <c:v>#N/A</c:v>
                </c:pt>
                <c:pt idx="9">
                  <c:v>0</c:v>
                </c:pt>
              </c:numCache>
            </c:numRef>
          </c:val>
          <c:extLst>
            <c:ext xmlns:c16="http://schemas.microsoft.com/office/drawing/2014/chart" uri="{C3380CC4-5D6E-409C-BE32-E72D297353CC}">
              <c16:uniqueId val="{00000004-0DEB-4F98-B53F-B021678A1E0F}"/>
            </c:ext>
          </c:extLst>
        </c:ser>
        <c:ser>
          <c:idx val="5"/>
          <c:order val="5"/>
          <c:tx>
            <c:strRef>
              <c:f>データシート!$A$32</c:f>
              <c:strCache>
                <c:ptCount val="1"/>
                <c:pt idx="0">
                  <c:v>直営診療所特別会計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0.08</c:v>
                </c:pt>
                <c:pt idx="2">
                  <c:v>#N/A</c:v>
                </c:pt>
                <c:pt idx="3">
                  <c:v>0.06</c:v>
                </c:pt>
                <c:pt idx="4">
                  <c:v>#N/A</c:v>
                </c:pt>
                <c:pt idx="5">
                  <c:v>0.04</c:v>
                </c:pt>
                <c:pt idx="6">
                  <c:v>#N/A</c:v>
                </c:pt>
                <c:pt idx="7">
                  <c:v>0.04</c:v>
                </c:pt>
                <c:pt idx="8">
                  <c:v>#N/A</c:v>
                </c:pt>
                <c:pt idx="9">
                  <c:v>0.06</c:v>
                </c:pt>
              </c:numCache>
            </c:numRef>
          </c:val>
          <c:extLst>
            <c:ext xmlns:c16="http://schemas.microsoft.com/office/drawing/2014/chart" uri="{C3380CC4-5D6E-409C-BE32-E72D297353CC}">
              <c16:uniqueId val="{00000005-0DEB-4F98-B53F-B021678A1E0F}"/>
            </c:ext>
          </c:extLst>
        </c:ser>
        <c:ser>
          <c:idx val="6"/>
          <c:order val="6"/>
          <c:tx>
            <c:strRef>
              <c:f>データシート!$A$33</c:f>
              <c:strCache>
                <c:ptCount val="1"/>
                <c:pt idx="0">
                  <c:v>多度津町公共下水道特別会計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0.43</c:v>
                </c:pt>
                <c:pt idx="2">
                  <c:v>#N/A</c:v>
                </c:pt>
                <c:pt idx="3">
                  <c:v>0.23</c:v>
                </c:pt>
                <c:pt idx="4">
                  <c:v>#N/A</c:v>
                </c:pt>
                <c:pt idx="5">
                  <c:v>0.69</c:v>
                </c:pt>
                <c:pt idx="6">
                  <c:v>#N/A</c:v>
                </c:pt>
                <c:pt idx="7">
                  <c:v>0.28999999999999998</c:v>
                </c:pt>
                <c:pt idx="8">
                  <c:v>#N/A</c:v>
                </c:pt>
                <c:pt idx="9">
                  <c:v>1.45</c:v>
                </c:pt>
              </c:numCache>
            </c:numRef>
          </c:val>
          <c:extLst>
            <c:ext xmlns:c16="http://schemas.microsoft.com/office/drawing/2014/chart" uri="{C3380CC4-5D6E-409C-BE32-E72D297353CC}">
              <c16:uniqueId val="{00000006-0DEB-4F98-B53F-B021678A1E0F}"/>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3.64</c:v>
                </c:pt>
                <c:pt idx="2">
                  <c:v>#N/A</c:v>
                </c:pt>
                <c:pt idx="3">
                  <c:v>3.29</c:v>
                </c:pt>
                <c:pt idx="4">
                  <c:v>#N/A</c:v>
                </c:pt>
                <c:pt idx="5">
                  <c:v>3.05</c:v>
                </c:pt>
                <c:pt idx="6">
                  <c:v>#N/A</c:v>
                </c:pt>
                <c:pt idx="7">
                  <c:v>3.4</c:v>
                </c:pt>
                <c:pt idx="8">
                  <c:v>#N/A</c:v>
                </c:pt>
                <c:pt idx="9">
                  <c:v>2.97</c:v>
                </c:pt>
              </c:numCache>
            </c:numRef>
          </c:val>
          <c:extLst>
            <c:ext xmlns:c16="http://schemas.microsoft.com/office/drawing/2014/chart" uri="{C3380CC4-5D6E-409C-BE32-E72D297353CC}">
              <c16:uniqueId val="{00000007-0DEB-4F98-B53F-B021678A1E0F}"/>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c:v>
                </c:pt>
                <c:pt idx="2">
                  <c:v>#N/A</c:v>
                </c:pt>
                <c:pt idx="3">
                  <c:v>1.08</c:v>
                </c:pt>
                <c:pt idx="4">
                  <c:v>#N/A</c:v>
                </c:pt>
                <c:pt idx="5">
                  <c:v>1.69</c:v>
                </c:pt>
                <c:pt idx="6">
                  <c:v>#N/A</c:v>
                </c:pt>
                <c:pt idx="7">
                  <c:v>3.11</c:v>
                </c:pt>
                <c:pt idx="8">
                  <c:v>#N/A</c:v>
                </c:pt>
                <c:pt idx="9">
                  <c:v>3.22</c:v>
                </c:pt>
              </c:numCache>
            </c:numRef>
          </c:val>
          <c:extLst>
            <c:ext xmlns:c16="http://schemas.microsoft.com/office/drawing/2014/chart" uri="{C3380CC4-5D6E-409C-BE32-E72D297353CC}">
              <c16:uniqueId val="{00000008-0DEB-4F98-B53F-B021678A1E0F}"/>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7.81</c:v>
                </c:pt>
                <c:pt idx="2">
                  <c:v>#N/A</c:v>
                </c:pt>
                <c:pt idx="3">
                  <c:v>9.26</c:v>
                </c:pt>
                <c:pt idx="4">
                  <c:v>#N/A</c:v>
                </c:pt>
                <c:pt idx="5">
                  <c:v>10.78</c:v>
                </c:pt>
                <c:pt idx="6">
                  <c:v>#N/A</c:v>
                </c:pt>
                <c:pt idx="7">
                  <c:v>9.1</c:v>
                </c:pt>
                <c:pt idx="8">
                  <c:v>#N/A</c:v>
                </c:pt>
                <c:pt idx="9">
                  <c:v>7.87</c:v>
                </c:pt>
              </c:numCache>
            </c:numRef>
          </c:val>
          <c:extLst>
            <c:ext xmlns:c16="http://schemas.microsoft.com/office/drawing/2014/chart" uri="{C3380CC4-5D6E-409C-BE32-E72D297353CC}">
              <c16:uniqueId val="{00000009-0DEB-4F98-B53F-B021678A1E0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933</c:v>
                </c:pt>
                <c:pt idx="5">
                  <c:v>960</c:v>
                </c:pt>
                <c:pt idx="8">
                  <c:v>968</c:v>
                </c:pt>
                <c:pt idx="11">
                  <c:v>986</c:v>
                </c:pt>
                <c:pt idx="14">
                  <c:v>969</c:v>
                </c:pt>
              </c:numCache>
            </c:numRef>
          </c:val>
          <c:extLst>
            <c:ext xmlns:c16="http://schemas.microsoft.com/office/drawing/2014/chart" uri="{C3380CC4-5D6E-409C-BE32-E72D297353CC}">
              <c16:uniqueId val="{00000000-209B-45CE-8D55-0F68788E860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3</c:v>
                </c:pt>
                <c:pt idx="9">
                  <c:v>0</c:v>
                </c:pt>
                <c:pt idx="12">
                  <c:v>0</c:v>
                </c:pt>
              </c:numCache>
            </c:numRef>
          </c:val>
          <c:extLst>
            <c:ext xmlns:c16="http://schemas.microsoft.com/office/drawing/2014/chart" uri="{C3380CC4-5D6E-409C-BE32-E72D297353CC}">
              <c16:uniqueId val="{00000001-209B-45CE-8D55-0F68788E860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9</c:v>
                </c:pt>
                <c:pt idx="3">
                  <c:v>18</c:v>
                </c:pt>
                <c:pt idx="6">
                  <c:v>19</c:v>
                </c:pt>
                <c:pt idx="9">
                  <c:v>38</c:v>
                </c:pt>
                <c:pt idx="12">
                  <c:v>56</c:v>
                </c:pt>
              </c:numCache>
            </c:numRef>
          </c:val>
          <c:extLst>
            <c:ext xmlns:c16="http://schemas.microsoft.com/office/drawing/2014/chart" uri="{C3380CC4-5D6E-409C-BE32-E72D297353CC}">
              <c16:uniqueId val="{00000002-209B-45CE-8D55-0F68788E860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120</c:v>
                </c:pt>
                <c:pt idx="3">
                  <c:v>120</c:v>
                </c:pt>
                <c:pt idx="6">
                  <c:v>126</c:v>
                </c:pt>
                <c:pt idx="9">
                  <c:v>106</c:v>
                </c:pt>
                <c:pt idx="12">
                  <c:v>121</c:v>
                </c:pt>
              </c:numCache>
            </c:numRef>
          </c:val>
          <c:extLst>
            <c:ext xmlns:c16="http://schemas.microsoft.com/office/drawing/2014/chart" uri="{C3380CC4-5D6E-409C-BE32-E72D297353CC}">
              <c16:uniqueId val="{00000003-209B-45CE-8D55-0F68788E860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409</c:v>
                </c:pt>
                <c:pt idx="3">
                  <c:v>375</c:v>
                </c:pt>
                <c:pt idx="6">
                  <c:v>376</c:v>
                </c:pt>
                <c:pt idx="9">
                  <c:v>353</c:v>
                </c:pt>
                <c:pt idx="12">
                  <c:v>407</c:v>
                </c:pt>
              </c:numCache>
            </c:numRef>
          </c:val>
          <c:extLst>
            <c:ext xmlns:c16="http://schemas.microsoft.com/office/drawing/2014/chart" uri="{C3380CC4-5D6E-409C-BE32-E72D297353CC}">
              <c16:uniqueId val="{00000004-209B-45CE-8D55-0F68788E860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09B-45CE-8D55-0F68788E860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09B-45CE-8D55-0F68788E860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965</c:v>
                </c:pt>
                <c:pt idx="3">
                  <c:v>985</c:v>
                </c:pt>
                <c:pt idx="6">
                  <c:v>1011</c:v>
                </c:pt>
                <c:pt idx="9">
                  <c:v>1042</c:v>
                </c:pt>
                <c:pt idx="12">
                  <c:v>1041</c:v>
                </c:pt>
              </c:numCache>
            </c:numRef>
          </c:val>
          <c:extLst>
            <c:ext xmlns:c16="http://schemas.microsoft.com/office/drawing/2014/chart" uri="{C3380CC4-5D6E-409C-BE32-E72D297353CC}">
              <c16:uniqueId val="{00000007-209B-45CE-8D55-0F68788E860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570</c:v>
                </c:pt>
                <c:pt idx="2">
                  <c:v>#N/A</c:v>
                </c:pt>
                <c:pt idx="3">
                  <c:v>#N/A</c:v>
                </c:pt>
                <c:pt idx="4">
                  <c:v>538</c:v>
                </c:pt>
                <c:pt idx="5">
                  <c:v>#N/A</c:v>
                </c:pt>
                <c:pt idx="6">
                  <c:v>#N/A</c:v>
                </c:pt>
                <c:pt idx="7">
                  <c:v>567</c:v>
                </c:pt>
                <c:pt idx="8">
                  <c:v>#N/A</c:v>
                </c:pt>
                <c:pt idx="9">
                  <c:v>#N/A</c:v>
                </c:pt>
                <c:pt idx="10">
                  <c:v>553</c:v>
                </c:pt>
                <c:pt idx="11">
                  <c:v>#N/A</c:v>
                </c:pt>
                <c:pt idx="12">
                  <c:v>#N/A</c:v>
                </c:pt>
                <c:pt idx="13">
                  <c:v>656</c:v>
                </c:pt>
                <c:pt idx="14">
                  <c:v>#N/A</c:v>
                </c:pt>
              </c:numCache>
            </c:numRef>
          </c:val>
          <c:smooth val="0"/>
          <c:extLst>
            <c:ext xmlns:c16="http://schemas.microsoft.com/office/drawing/2014/chart" uri="{C3380CC4-5D6E-409C-BE32-E72D297353CC}">
              <c16:uniqueId val="{00000008-209B-45CE-8D55-0F68788E860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11413</c:v>
                </c:pt>
                <c:pt idx="5">
                  <c:v>11259</c:v>
                </c:pt>
                <c:pt idx="8">
                  <c:v>11942</c:v>
                </c:pt>
                <c:pt idx="11">
                  <c:v>11398</c:v>
                </c:pt>
                <c:pt idx="14">
                  <c:v>10766</c:v>
                </c:pt>
              </c:numCache>
            </c:numRef>
          </c:val>
          <c:extLst>
            <c:ext xmlns:c16="http://schemas.microsoft.com/office/drawing/2014/chart" uri="{C3380CC4-5D6E-409C-BE32-E72D297353CC}">
              <c16:uniqueId val="{00000000-79A4-4C49-9656-380EF10F054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913</c:v>
                </c:pt>
                <c:pt idx="5">
                  <c:v>860</c:v>
                </c:pt>
                <c:pt idx="8">
                  <c:v>794</c:v>
                </c:pt>
                <c:pt idx="11">
                  <c:v>743</c:v>
                </c:pt>
                <c:pt idx="14">
                  <c:v>702</c:v>
                </c:pt>
              </c:numCache>
            </c:numRef>
          </c:val>
          <c:extLst>
            <c:ext xmlns:c16="http://schemas.microsoft.com/office/drawing/2014/chart" uri="{C3380CC4-5D6E-409C-BE32-E72D297353CC}">
              <c16:uniqueId val="{00000001-79A4-4C49-9656-380EF10F054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2582</c:v>
                </c:pt>
                <c:pt idx="5">
                  <c:v>2414</c:v>
                </c:pt>
                <c:pt idx="8">
                  <c:v>2172</c:v>
                </c:pt>
                <c:pt idx="11">
                  <c:v>2278</c:v>
                </c:pt>
                <c:pt idx="14">
                  <c:v>2387</c:v>
                </c:pt>
              </c:numCache>
            </c:numRef>
          </c:val>
          <c:extLst>
            <c:ext xmlns:c16="http://schemas.microsoft.com/office/drawing/2014/chart" uri="{C3380CC4-5D6E-409C-BE32-E72D297353CC}">
              <c16:uniqueId val="{00000002-79A4-4C49-9656-380EF10F054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79A4-4C49-9656-380EF10F054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9A4-4C49-9656-380EF10F054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1033</c:v>
                </c:pt>
                <c:pt idx="3">
                  <c:v>924</c:v>
                </c:pt>
                <c:pt idx="6">
                  <c:v>816</c:v>
                </c:pt>
                <c:pt idx="9">
                  <c:v>707</c:v>
                </c:pt>
                <c:pt idx="12">
                  <c:v>598</c:v>
                </c:pt>
              </c:numCache>
            </c:numRef>
          </c:val>
          <c:extLst>
            <c:ext xmlns:c16="http://schemas.microsoft.com/office/drawing/2014/chart" uri="{C3380CC4-5D6E-409C-BE32-E72D297353CC}">
              <c16:uniqueId val="{00000005-79A4-4C49-9656-380EF10F054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1332</c:v>
                </c:pt>
                <c:pt idx="3">
                  <c:v>1307</c:v>
                </c:pt>
                <c:pt idx="6">
                  <c:v>1258</c:v>
                </c:pt>
                <c:pt idx="9">
                  <c:v>1153</c:v>
                </c:pt>
                <c:pt idx="12">
                  <c:v>1121</c:v>
                </c:pt>
              </c:numCache>
            </c:numRef>
          </c:val>
          <c:extLst>
            <c:ext xmlns:c16="http://schemas.microsoft.com/office/drawing/2014/chart" uri="{C3380CC4-5D6E-409C-BE32-E72D297353CC}">
              <c16:uniqueId val="{00000006-79A4-4C49-9656-380EF10F054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1008</c:v>
                </c:pt>
                <c:pt idx="3">
                  <c:v>959</c:v>
                </c:pt>
                <c:pt idx="6">
                  <c:v>953</c:v>
                </c:pt>
                <c:pt idx="9">
                  <c:v>787</c:v>
                </c:pt>
                <c:pt idx="12">
                  <c:v>692</c:v>
                </c:pt>
              </c:numCache>
            </c:numRef>
          </c:val>
          <c:extLst>
            <c:ext xmlns:c16="http://schemas.microsoft.com/office/drawing/2014/chart" uri="{C3380CC4-5D6E-409C-BE32-E72D297353CC}">
              <c16:uniqueId val="{00000007-79A4-4C49-9656-380EF10F054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5431</c:v>
                </c:pt>
                <c:pt idx="3">
                  <c:v>5212</c:v>
                </c:pt>
                <c:pt idx="6">
                  <c:v>5138</c:v>
                </c:pt>
                <c:pt idx="9">
                  <c:v>4632</c:v>
                </c:pt>
                <c:pt idx="12">
                  <c:v>4830</c:v>
                </c:pt>
              </c:numCache>
            </c:numRef>
          </c:val>
          <c:extLst>
            <c:ext xmlns:c16="http://schemas.microsoft.com/office/drawing/2014/chart" uri="{C3380CC4-5D6E-409C-BE32-E72D297353CC}">
              <c16:uniqueId val="{00000008-79A4-4C49-9656-380EF10F054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685</c:v>
                </c:pt>
                <c:pt idx="3">
                  <c:v>692</c:v>
                </c:pt>
                <c:pt idx="6">
                  <c:v>674</c:v>
                </c:pt>
                <c:pt idx="9">
                  <c:v>636</c:v>
                </c:pt>
                <c:pt idx="12">
                  <c:v>581</c:v>
                </c:pt>
              </c:numCache>
            </c:numRef>
          </c:val>
          <c:extLst>
            <c:ext xmlns:c16="http://schemas.microsoft.com/office/drawing/2014/chart" uri="{C3380CC4-5D6E-409C-BE32-E72D297353CC}">
              <c16:uniqueId val="{00000009-79A4-4C49-9656-380EF10F054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12320</c:v>
                </c:pt>
                <c:pt idx="3">
                  <c:v>12538</c:v>
                </c:pt>
                <c:pt idx="6">
                  <c:v>15176</c:v>
                </c:pt>
                <c:pt idx="9">
                  <c:v>14826</c:v>
                </c:pt>
                <c:pt idx="12">
                  <c:v>14308</c:v>
                </c:pt>
              </c:numCache>
            </c:numRef>
          </c:val>
          <c:extLst>
            <c:ext xmlns:c16="http://schemas.microsoft.com/office/drawing/2014/chart" uri="{C3380CC4-5D6E-409C-BE32-E72D297353CC}">
              <c16:uniqueId val="{0000000A-79A4-4C49-9656-380EF10F0540}"/>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6900</c:v>
                </c:pt>
                <c:pt idx="2">
                  <c:v>#N/A</c:v>
                </c:pt>
                <c:pt idx="3">
                  <c:v>#N/A</c:v>
                </c:pt>
                <c:pt idx="4">
                  <c:v>7098</c:v>
                </c:pt>
                <c:pt idx="5">
                  <c:v>#N/A</c:v>
                </c:pt>
                <c:pt idx="6">
                  <c:v>#N/A</c:v>
                </c:pt>
                <c:pt idx="7">
                  <c:v>9106</c:v>
                </c:pt>
                <c:pt idx="8">
                  <c:v>#N/A</c:v>
                </c:pt>
                <c:pt idx="9">
                  <c:v>#N/A</c:v>
                </c:pt>
                <c:pt idx="10">
                  <c:v>8321</c:v>
                </c:pt>
                <c:pt idx="11">
                  <c:v>#N/A</c:v>
                </c:pt>
                <c:pt idx="12">
                  <c:v>#N/A</c:v>
                </c:pt>
                <c:pt idx="13">
                  <c:v>8275</c:v>
                </c:pt>
                <c:pt idx="14">
                  <c:v>#N/A</c:v>
                </c:pt>
              </c:numCache>
            </c:numRef>
          </c:val>
          <c:smooth val="0"/>
          <c:extLst>
            <c:ext xmlns:c16="http://schemas.microsoft.com/office/drawing/2014/chart" uri="{C3380CC4-5D6E-409C-BE32-E72D297353CC}">
              <c16:uniqueId val="{0000000B-79A4-4C49-9656-380EF10F0540}"/>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1187</c:v>
                </c:pt>
                <c:pt idx="1">
                  <c:v>1237</c:v>
                </c:pt>
                <c:pt idx="2">
                  <c:v>1217</c:v>
                </c:pt>
              </c:numCache>
            </c:numRef>
          </c:val>
          <c:extLst>
            <c:ext xmlns:c16="http://schemas.microsoft.com/office/drawing/2014/chart" uri="{C3380CC4-5D6E-409C-BE32-E72D297353CC}">
              <c16:uniqueId val="{00000000-28B1-443C-8A59-B4070DDD83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131</c:v>
                </c:pt>
                <c:pt idx="1">
                  <c:v>131</c:v>
                </c:pt>
                <c:pt idx="2">
                  <c:v>161</c:v>
                </c:pt>
              </c:numCache>
            </c:numRef>
          </c:val>
          <c:extLst>
            <c:ext xmlns:c16="http://schemas.microsoft.com/office/drawing/2014/chart" uri="{C3380CC4-5D6E-409C-BE32-E72D297353CC}">
              <c16:uniqueId val="{00000001-28B1-443C-8A59-B4070DDD83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203</c:v>
                </c:pt>
                <c:pt idx="1">
                  <c:v>196</c:v>
                </c:pt>
                <c:pt idx="2">
                  <c:v>249</c:v>
                </c:pt>
              </c:numCache>
            </c:numRef>
          </c:val>
          <c:extLst>
            <c:ext xmlns:c16="http://schemas.microsoft.com/office/drawing/2014/chart" uri="{C3380CC4-5D6E-409C-BE32-E72D297353CC}">
              <c16:uniqueId val="{00000002-28B1-443C-8A59-B4070DDD83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22,071
21,034
24.39
10,270,139
9,793,366
456,429
5,799,337
14,308,004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財政力指数は、近年大きな変動はなく、安定の傾向にある。しかし、地方交付税への依存度は高く、また、町の税収の一つの柱である法人税について、特定事業分野の関連法人からの税収が大きな割合を占めており、その分野における景況が税収の増減に直結するため不安定な状況となっている。</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また、現在計画に基づき行っている職員の定員管理の適正化を引き続き行うとともに、緊急性のある事業のみに絞ることで投資的経費を抑制するなど、歳出の徹底的な見直しを継続して行う。</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a:extLst>
            <a:ext uri="{FF2B5EF4-FFF2-40B4-BE49-F238E27FC236}">
              <a16:creationId xmlns:a16="http://schemas.microsoft.com/office/drawing/2014/main" id="{00000000-0008-0000-0300-000040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a:extLst>
            <a:ext uri="{FF2B5EF4-FFF2-40B4-BE49-F238E27FC236}">
              <a16:creationId xmlns:a16="http://schemas.microsoft.com/office/drawing/2014/main" id="{00000000-0008-0000-0300-000041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36286</xdr:rowOff>
    </xdr:from>
    <xdr:to>
      <xdr:col>23</xdr:col>
      <xdr:colOff>133350</xdr:colOff>
      <xdr:row>44</xdr:row>
      <xdr:rowOff>130628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flipV="1">
          <a:off x="4953000" y="6037036"/>
          <a:ext cx="0" cy="16373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102705</xdr:rowOff>
    </xdr:from>
    <xdr:ext cx="762000" cy="259045"/>
    <xdr:sp macro="" textlink="">
      <xdr:nvSpPr>
        <xdr:cNvPr id="67" name="財政力最小値テキスト">
          <a:extLst>
            <a:ext uri="{FF2B5EF4-FFF2-40B4-BE49-F238E27FC236}">
              <a16:creationId xmlns:a16="http://schemas.microsoft.com/office/drawing/2014/main" id="{00000000-0008-0000-0300-000043000000}"/>
            </a:ext>
          </a:extLst>
        </xdr:cNvPr>
        <xdr:cNvSpPr txBox="1"/>
      </xdr:nvSpPr>
      <xdr:spPr>
        <a:xfrm>
          <a:off x="5041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130628</xdr:rowOff>
    </xdr:from>
    <xdr:to>
      <xdr:col>24</xdr:col>
      <xdr:colOff>12700</xdr:colOff>
      <xdr:row>44</xdr:row>
      <xdr:rowOff>130628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122663</xdr:rowOff>
    </xdr:from>
    <xdr:ext cx="762000" cy="259045"/>
    <xdr:sp macro="" textlink="">
      <xdr:nvSpPr>
        <xdr:cNvPr id="69" name="財政力最大値テキスト">
          <a:extLst>
            <a:ext uri="{FF2B5EF4-FFF2-40B4-BE49-F238E27FC236}">
              <a16:creationId xmlns:a16="http://schemas.microsoft.com/office/drawing/2014/main" id="{00000000-0008-0000-0300-000045000000}"/>
            </a:ext>
          </a:extLst>
        </xdr:cNvPr>
        <xdr:cNvSpPr txBox="1"/>
      </xdr:nvSpPr>
      <xdr:spPr>
        <a:xfrm>
          <a:off x="5041900" y="5780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36286</xdr:rowOff>
    </xdr:from>
    <xdr:to>
      <xdr:col>24</xdr:col>
      <xdr:colOff>12700</xdr:colOff>
      <xdr:row>35</xdr:row>
      <xdr:rowOff>36286</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864100" y="6037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127907</xdr:rowOff>
    </xdr:from>
    <xdr:to>
      <xdr:col>23</xdr:col>
      <xdr:colOff>133350</xdr:colOff>
      <xdr:row>41</xdr:row>
      <xdr:rowOff>162378</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4114800" y="7157357"/>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109962</xdr:rowOff>
    </xdr:from>
    <xdr:ext cx="762000" cy="259045"/>
    <xdr:sp macro="" textlink="">
      <xdr:nvSpPr>
        <xdr:cNvPr id="72" name="財政力平均値テキスト">
          <a:extLst>
            <a:ext uri="{FF2B5EF4-FFF2-40B4-BE49-F238E27FC236}">
              <a16:creationId xmlns:a16="http://schemas.microsoft.com/office/drawing/2014/main" id="{00000000-0008-0000-0300-000048000000}"/>
            </a:ext>
          </a:extLst>
        </xdr:cNvPr>
        <xdr:cNvSpPr txBox="1"/>
      </xdr:nvSpPr>
      <xdr:spPr>
        <a:xfrm>
          <a:off x="5041900" y="67965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93435</xdr:rowOff>
    </xdr:from>
    <xdr:to>
      <xdr:col>23</xdr:col>
      <xdr:colOff>184150</xdr:colOff>
      <xdr:row>41</xdr:row>
      <xdr:rowOff>23585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9022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127907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3225800" y="7122885"/>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58965</xdr:rowOff>
    </xdr:from>
    <xdr:to>
      <xdr:col>15</xdr:col>
      <xdr:colOff>82550</xdr:colOff>
      <xdr:row>41</xdr:row>
      <xdr:rowOff>93435</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2336800" y="7088415"/>
          <a:ext cx="889000" cy="34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58965</xdr:rowOff>
    </xdr:from>
    <xdr:to>
      <xdr:col>15</xdr:col>
      <xdr:colOff>133350</xdr:colOff>
      <xdr:row>40</xdr:row>
      <xdr:rowOff>160565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3175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170742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2844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58965</xdr:rowOff>
    </xdr:from>
    <xdr:to>
      <xdr:col>11</xdr:col>
      <xdr:colOff>31750</xdr:colOff>
      <xdr:row>41</xdr:row>
      <xdr:rowOff>76200</xdr:rowOff>
    </xdr:to>
    <xdr:cxnSp macro="">
      <xdr:nvCxnSpPr>
        <xdr:cNvPr id="80" name="直線コネクタ 79">
          <a:extLst>
            <a:ext uri="{FF2B5EF4-FFF2-40B4-BE49-F238E27FC236}">
              <a16:creationId xmlns:a16="http://schemas.microsoft.com/office/drawing/2014/main" id="{00000000-0008-0000-0300-000050000000}"/>
            </a:ext>
          </a:extLst>
        </xdr:cNvPr>
        <xdr:cNvCxnSpPr/>
      </xdr:nvCxnSpPr>
      <xdr:spPr>
        <a:xfrm flipV="1">
          <a:off x="1447800" y="7088415"/>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161472</xdr:rowOff>
    </xdr:from>
    <xdr:to>
      <xdr:col>11</xdr:col>
      <xdr:colOff>82550</xdr:colOff>
      <xdr:row>40</xdr:row>
      <xdr:rowOff>91622</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2286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101799</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955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58965</xdr:rowOff>
    </xdr:from>
    <xdr:to>
      <xdr:col>7</xdr:col>
      <xdr:colOff>31750</xdr:colOff>
      <xdr:row>40</xdr:row>
      <xdr:rowOff>160565</xdr:rowOff>
    </xdr:to>
    <xdr:sp macro="" textlink="">
      <xdr:nvSpPr>
        <xdr:cNvPr id="83" name="フローチャート: 判断 82">
          <a:extLst>
            <a:ext uri="{FF2B5EF4-FFF2-40B4-BE49-F238E27FC236}">
              <a16:creationId xmlns:a16="http://schemas.microsoft.com/office/drawing/2014/main" id="{00000000-0008-0000-0300-000053000000}"/>
            </a:ext>
          </a:extLst>
        </xdr:cNvPr>
        <xdr:cNvSpPr/>
      </xdr:nvSpPr>
      <xdr:spPr>
        <a:xfrm>
          <a:off x="1397000" y="6916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170742</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1066800" y="6685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111578</xdr:rowOff>
    </xdr:from>
    <xdr:to>
      <xdr:col>23</xdr:col>
      <xdr:colOff>184150</xdr:colOff>
      <xdr:row>42</xdr:row>
      <xdr:rowOff>41728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902200" y="714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83655</xdr:rowOff>
    </xdr:from>
    <xdr:ext cx="762000" cy="259045"/>
    <xdr:sp macro="" textlink="">
      <xdr:nvSpPr>
        <xdr:cNvPr id="91" name="財政力該当値テキスト">
          <a:extLst>
            <a:ext uri="{FF2B5EF4-FFF2-40B4-BE49-F238E27FC236}">
              <a16:creationId xmlns:a16="http://schemas.microsoft.com/office/drawing/2014/main" id="{00000000-0008-0000-0300-00005B000000}"/>
            </a:ext>
          </a:extLst>
        </xdr:cNvPr>
        <xdr:cNvSpPr txBox="1"/>
      </xdr:nvSpPr>
      <xdr:spPr>
        <a:xfrm>
          <a:off x="5041900" y="711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77107</xdr:rowOff>
    </xdr:from>
    <xdr:to>
      <xdr:col>19</xdr:col>
      <xdr:colOff>184150</xdr:colOff>
      <xdr:row>42</xdr:row>
      <xdr:rowOff>7257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4064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163484</xdr:rowOff>
    </xdr:from>
    <xdr:ext cx="7366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3733800" y="7192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42635</xdr:rowOff>
    </xdr:from>
    <xdr:to>
      <xdr:col>15</xdr:col>
      <xdr:colOff>133350</xdr:colOff>
      <xdr:row>41</xdr:row>
      <xdr:rowOff>144235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3175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129012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28448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8165</xdr:rowOff>
    </xdr:from>
    <xdr:to>
      <xdr:col>11</xdr:col>
      <xdr:colOff>82550</xdr:colOff>
      <xdr:row>41</xdr:row>
      <xdr:rowOff>109765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2286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94542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955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25400</xdr:rowOff>
    </xdr:from>
    <xdr:to>
      <xdr:col>7</xdr:col>
      <xdr:colOff>31750</xdr:colOff>
      <xdr:row>41</xdr:row>
      <xdr:rowOff>127000</xdr:rowOff>
    </xdr:to>
    <xdr:sp macro="" textlink="">
      <xdr:nvSpPr>
        <xdr:cNvPr id="98" name="楕円 97">
          <a:extLst>
            <a:ext uri="{FF2B5EF4-FFF2-40B4-BE49-F238E27FC236}">
              <a16:creationId xmlns:a16="http://schemas.microsoft.com/office/drawing/2014/main" id="{00000000-0008-0000-0300-000062000000}"/>
            </a:ext>
          </a:extLst>
        </xdr:cNvPr>
        <xdr:cNvSpPr/>
      </xdr:nvSpPr>
      <xdr:spPr>
        <a:xfrm>
          <a:off x="1397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111777</xdr:rowOff>
    </xdr:from>
    <xdr:ext cx="762000" cy="259045"/>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066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a:extLst>
            <a:ext uri="{FF2B5EF4-FFF2-40B4-BE49-F238E27FC236}">
              <a16:creationId xmlns:a16="http://schemas.microsoft.com/office/drawing/2014/main" id="{00000000-0008-0000-0300-000066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a:extLst>
            <a:ext uri="{FF2B5EF4-FFF2-40B4-BE49-F238E27FC236}">
              <a16:creationId xmlns:a16="http://schemas.microsoft.com/office/drawing/2014/main" id="{00000000-0008-0000-0300-00006F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普通交付税が増加したことに伴って、分母が増加したことにより、</a:t>
          </a:r>
          <a:r>
            <a:rPr kumimoji="1" lang="en-US" altLang="ja-JP" sz="1300">
              <a:latin typeface="ＭＳ Ｐゴシック" panose="020B0600070205080204" pitchFamily="50" charset="-128"/>
              <a:ea typeface="ＭＳ Ｐゴシック" panose="020B0600070205080204" pitchFamily="50" charset="-128"/>
            </a:rPr>
            <a:t>91.8%</a:t>
          </a:r>
          <a:r>
            <a:rPr kumimoji="1" lang="ja-JP" altLang="en-US" sz="1300">
              <a:latin typeface="ＭＳ Ｐゴシック" panose="020B0600070205080204" pitchFamily="50" charset="-128"/>
              <a:ea typeface="ＭＳ Ｐゴシック" panose="020B0600070205080204" pitchFamily="50" charset="-128"/>
            </a:rPr>
            <a:t>と前年度から</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ポイント減少したが、類似団体平均と比べると上回っている状態が続いている。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公債費に係る経常収支比率が高いが、平成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年度から防災対策として多額の起債により、大型建設事業を実施したためである。加えて、令和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年度は庁舎建設等により、多額の町債を発行したため、上昇傾向は続く見込みである。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また、近年、扶助費も増加傾向にあるため、更なる歳出抑制に努める必要がある。</a:t>
          </a:r>
        </a:p>
      </xdr:txBody>
    </xdr:sp>
    <xdr:clientData/>
  </xdr:twoCellAnchor>
  <xdr:oneCellAnchor>
    <xdr:from>
      <xdr:col>3</xdr:col>
      <xdr:colOff>95250</xdr:colOff>
      <xdr:row>54</xdr:row>
      <xdr:rowOff>139700</xdr:rowOff>
    </xdr:from>
    <xdr:ext cx="298543" cy="225703"/>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7" name="テキスト ボックス 126">
          <a:extLst>
            <a:ext uri="{FF2B5EF4-FFF2-40B4-BE49-F238E27FC236}">
              <a16:creationId xmlns:a16="http://schemas.microsoft.com/office/drawing/2014/main" id="{00000000-0008-0000-0300-00007F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8" name="財政構造の弾力性グラフ枠">
          <a:extLst>
            <a:ext uri="{FF2B5EF4-FFF2-40B4-BE49-F238E27FC236}">
              <a16:creationId xmlns:a16="http://schemas.microsoft.com/office/drawing/2014/main" id="{00000000-0008-0000-0300-000080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88265</xdr:rowOff>
    </xdr:from>
    <xdr:to>
      <xdr:col>23</xdr:col>
      <xdr:colOff>133350</xdr:colOff>
      <xdr:row>67</xdr:row>
      <xdr:rowOff>168487</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flipV="1">
          <a:off x="4953000" y="10203815"/>
          <a:ext cx="0" cy="14518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140564</xdr:rowOff>
    </xdr:from>
    <xdr:ext cx="762000" cy="259045"/>
    <xdr:sp macro="" textlink="">
      <xdr:nvSpPr>
        <xdr:cNvPr id="130" name="財政構造の弾力性最小値テキスト">
          <a:extLst>
            <a:ext uri="{FF2B5EF4-FFF2-40B4-BE49-F238E27FC236}">
              <a16:creationId xmlns:a16="http://schemas.microsoft.com/office/drawing/2014/main" id="{00000000-0008-0000-0300-000082000000}"/>
            </a:ext>
          </a:extLst>
        </xdr:cNvPr>
        <xdr:cNvSpPr txBox="1"/>
      </xdr:nvSpPr>
      <xdr:spPr>
        <a:xfrm>
          <a:off x="5041900" y="1162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168487</xdr:rowOff>
    </xdr:from>
    <xdr:to>
      <xdr:col>24</xdr:col>
      <xdr:colOff>12700</xdr:colOff>
      <xdr:row>67</xdr:row>
      <xdr:rowOff>168487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1655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3192</xdr:rowOff>
    </xdr:from>
    <xdr:ext cx="762000" cy="259045"/>
    <xdr:sp macro="" textlink="">
      <xdr:nvSpPr>
        <xdr:cNvPr id="132" name="財政構造の弾力性最大値テキスト">
          <a:extLst>
            <a:ext uri="{FF2B5EF4-FFF2-40B4-BE49-F238E27FC236}">
              <a16:creationId xmlns:a16="http://schemas.microsoft.com/office/drawing/2014/main" id="{00000000-0008-0000-0300-000084000000}"/>
            </a:ext>
          </a:extLst>
        </xdr:cNvPr>
        <xdr:cNvSpPr txBox="1"/>
      </xdr:nvSpPr>
      <xdr:spPr>
        <a:xfrm>
          <a:off x="5041900" y="994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88265</xdr:rowOff>
    </xdr:from>
    <xdr:to>
      <xdr:col>24</xdr:col>
      <xdr:colOff>12700</xdr:colOff>
      <xdr:row>59</xdr:row>
      <xdr:rowOff>88265</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4864100" y="1020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125306</xdr:rowOff>
    </xdr:from>
    <xdr:to>
      <xdr:col>23</xdr:col>
      <xdr:colOff>133350</xdr:colOff>
      <xdr:row>65</xdr:row>
      <xdr:rowOff>161502</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4114800" y="11269556"/>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81508</xdr:rowOff>
    </xdr:from>
    <xdr:ext cx="762000" cy="259045"/>
    <xdr:sp macro="" textlink="">
      <xdr:nvSpPr>
        <xdr:cNvPr id="135" name="財政構造の弾力性平均値テキスト">
          <a:extLst>
            <a:ext uri="{FF2B5EF4-FFF2-40B4-BE49-F238E27FC236}">
              <a16:creationId xmlns:a16="http://schemas.microsoft.com/office/drawing/2014/main" id="{00000000-0008-0000-0300-000087000000}"/>
            </a:ext>
          </a:extLst>
        </xdr:cNvPr>
        <xdr:cNvSpPr txBox="1"/>
      </xdr:nvSpPr>
      <xdr:spPr>
        <a:xfrm>
          <a:off x="5041900" y="10882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64981</xdr:rowOff>
    </xdr:from>
    <xdr:to>
      <xdr:col>23</xdr:col>
      <xdr:colOff>184150</xdr:colOff>
      <xdr:row>64</xdr:row>
      <xdr:rowOff>166581</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9022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3175</xdr:rowOff>
    </xdr:from>
    <xdr:to>
      <xdr:col>19</xdr:col>
      <xdr:colOff>133350</xdr:colOff>
      <xdr:row>65</xdr:row>
      <xdr:rowOff>161502</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3225800" y="10975975"/>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64981</xdr:rowOff>
    </xdr:from>
    <xdr:to>
      <xdr:col>19</xdr:col>
      <xdr:colOff>184150</xdr:colOff>
      <xdr:row>64</xdr:row>
      <xdr:rowOff>166581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4064000" y="11037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5308</xdr:rowOff>
    </xdr:from>
    <xdr:ext cx="7366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3733800" y="108066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65</xdr:row>
      <xdr:rowOff>141394</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2336800" y="10975975"/>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95673</xdr:rowOff>
    </xdr:from>
    <xdr:to>
      <xdr:col>15</xdr:col>
      <xdr:colOff>133350</xdr:colOff>
      <xdr:row>64</xdr:row>
      <xdr:rowOff>25823</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3175000" y="108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36000</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2844800" y="10665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113242</xdr:rowOff>
    </xdr:from>
    <xdr:to>
      <xdr:col>11</xdr:col>
      <xdr:colOff>31750</xdr:colOff>
      <xdr:row>65</xdr:row>
      <xdr:rowOff>141394</xdr:rowOff>
    </xdr:to>
    <xdr:cxnSp macro="">
      <xdr:nvCxnSpPr>
        <xdr:cNvPr id="143" name="直線コネクタ 142">
          <a:extLst>
            <a:ext uri="{FF2B5EF4-FFF2-40B4-BE49-F238E27FC236}">
              <a16:creationId xmlns:a16="http://schemas.microsoft.com/office/drawing/2014/main" id="{00000000-0008-0000-0300-00008F000000}"/>
            </a:ext>
          </a:extLst>
        </xdr:cNvPr>
        <xdr:cNvCxnSpPr/>
      </xdr:nvCxnSpPr>
      <xdr:spPr>
        <a:xfrm>
          <a:off x="1447800" y="11257492"/>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105198</xdr:rowOff>
    </xdr:from>
    <xdr:to>
      <xdr:col>11</xdr:col>
      <xdr:colOff>82550</xdr:colOff>
      <xdr:row>65</xdr:row>
      <xdr:rowOff>35348</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2286000" y="1107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45525</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955800" y="1084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109220</xdr:rowOff>
    </xdr:from>
    <xdr:to>
      <xdr:col>7</xdr:col>
      <xdr:colOff>31750</xdr:colOff>
      <xdr:row>65</xdr:row>
      <xdr:rowOff>39370</xdr:rowOff>
    </xdr:to>
    <xdr:sp macro="" textlink="">
      <xdr:nvSpPr>
        <xdr:cNvPr id="146" name="フローチャート: 判断 145">
          <a:extLst>
            <a:ext uri="{FF2B5EF4-FFF2-40B4-BE49-F238E27FC236}">
              <a16:creationId xmlns:a16="http://schemas.microsoft.com/office/drawing/2014/main" id="{00000000-0008-0000-0300-000092000000}"/>
            </a:ext>
          </a:extLst>
        </xdr:cNvPr>
        <xdr:cNvSpPr/>
      </xdr:nvSpPr>
      <xdr:spPr>
        <a:xfrm>
          <a:off x="1397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49547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066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74506</xdr:rowOff>
    </xdr:from>
    <xdr:to>
      <xdr:col>23</xdr:col>
      <xdr:colOff>184150</xdr:colOff>
      <xdr:row>66</xdr:row>
      <xdr:rowOff>4656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902200" y="1121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46583</xdr:rowOff>
    </xdr:from>
    <xdr:ext cx="762000" cy="259045"/>
    <xdr:sp macro="" textlink="">
      <xdr:nvSpPr>
        <xdr:cNvPr id="154" name="財政構造の弾力性該当値テキスト">
          <a:extLst>
            <a:ext uri="{FF2B5EF4-FFF2-40B4-BE49-F238E27FC236}">
              <a16:creationId xmlns:a16="http://schemas.microsoft.com/office/drawing/2014/main" id="{00000000-0008-0000-0300-00009A000000}"/>
            </a:ext>
          </a:extLst>
        </xdr:cNvPr>
        <xdr:cNvSpPr txBox="1"/>
      </xdr:nvSpPr>
      <xdr:spPr>
        <a:xfrm>
          <a:off x="5041900" y="1119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110702</xdr:rowOff>
    </xdr:from>
    <xdr:to>
      <xdr:col>19</xdr:col>
      <xdr:colOff>184150</xdr:colOff>
      <xdr:row>66</xdr:row>
      <xdr:rowOff>40852</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4064000" y="11254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25629</xdr:rowOff>
    </xdr:from>
    <xdr:ext cx="7366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3733800" y="113413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90594</xdr:rowOff>
    </xdr:from>
    <xdr:to>
      <xdr:col>11</xdr:col>
      <xdr:colOff>82550</xdr:colOff>
      <xdr:row>66</xdr:row>
      <xdr:rowOff>20744</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2286000" y="11234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62442</xdr:rowOff>
    </xdr:from>
    <xdr:to>
      <xdr:col>7</xdr:col>
      <xdr:colOff>31750</xdr:colOff>
      <xdr:row>65</xdr:row>
      <xdr:rowOff>164042</xdr:rowOff>
    </xdr:to>
    <xdr:sp macro="" textlink="">
      <xdr:nvSpPr>
        <xdr:cNvPr id="161" name="楕円 160">
          <a:extLst>
            <a:ext uri="{FF2B5EF4-FFF2-40B4-BE49-F238E27FC236}">
              <a16:creationId xmlns:a16="http://schemas.microsoft.com/office/drawing/2014/main" id="{00000000-0008-0000-0300-0000A1000000}"/>
            </a:ext>
          </a:extLst>
        </xdr:cNvPr>
        <xdr:cNvSpPr/>
      </xdr:nvSpPr>
      <xdr:spPr>
        <a:xfrm>
          <a:off x="1397000" y="1120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148819</xdr:rowOff>
    </xdr:from>
    <xdr:ext cx="762000" cy="259045"/>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1066800" y="1129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4" name="テキスト ボックス 163">
          <a:extLst>
            <a:ext uri="{FF2B5EF4-FFF2-40B4-BE49-F238E27FC236}">
              <a16:creationId xmlns:a16="http://schemas.microsoft.com/office/drawing/2014/main" id="{00000000-0008-0000-0300-0000A4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[137,150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類似団体平均と比較して</a:t>
          </a:r>
          <a:r>
            <a:rPr kumimoji="1" lang="en-US" altLang="ja-JP" sz="1300">
              <a:latin typeface="ＭＳ Ｐゴシック" panose="020B0600070205080204" pitchFamily="50" charset="-128"/>
              <a:ea typeface="ＭＳ Ｐゴシック" panose="020B0600070205080204" pitchFamily="50" charset="-128"/>
            </a:rPr>
            <a:t>20,256</a:t>
          </a:r>
          <a:r>
            <a:rPr kumimoji="1" lang="ja-JP" altLang="en-US" sz="1300">
              <a:latin typeface="ＭＳ Ｐゴシック" panose="020B0600070205080204" pitchFamily="50" charset="-128"/>
              <a:ea typeface="ＭＳ Ｐゴシック" panose="020B0600070205080204" pitchFamily="50" charset="-128"/>
            </a:rPr>
            <a:t>円下回っているのは、主に物件費を要因としており、文化・社会教育、スポーツ施設等の維持管理業務に係る指定管理者制度の導入により、コストの削減に努めているためである。今後も、民間でも実施可能な事業について、指定管理者制度の導入を検討するなど、委託化を進め、更なるコストの削減を図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しかし、近年の物価高騰や人件費の上昇により、指定管理料を含む委託料が上昇傾向にあるため、動向について注視していく必要がある。</a:t>
          </a:r>
        </a:p>
      </xdr:txBody>
    </xdr:sp>
    <xdr:clientData/>
  </xdr:twoCellAnchor>
  <xdr:oneCellAnchor>
    <xdr:from>
      <xdr:col>3</xdr:col>
      <xdr:colOff>95250</xdr:colOff>
      <xdr:row>77</xdr:row>
      <xdr:rowOff>6350</xdr:rowOff>
    </xdr:from>
    <xdr:ext cx="349839" cy="225703"/>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a:extLst>
            <a:ext uri="{FF2B5EF4-FFF2-40B4-BE49-F238E27FC236}">
              <a16:creationId xmlns:a16="http://schemas.microsoft.com/office/drawing/2014/main" id="{00000000-0008-0000-0300-0000BE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a:extLst>
            <a:ext uri="{FF2B5EF4-FFF2-40B4-BE49-F238E27FC236}">
              <a16:creationId xmlns:a16="http://schemas.microsoft.com/office/drawing/2014/main" id="{00000000-0008-0000-0300-0000BF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84900</xdr:rowOff>
    </xdr:from>
    <xdr:to>
      <xdr:col>23</xdr:col>
      <xdr:colOff>133350</xdr:colOff>
      <xdr:row>88</xdr:row>
      <xdr:rowOff>127777</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4953000" y="13800900"/>
          <a:ext cx="0" cy="14144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99854</xdr:rowOff>
    </xdr:from>
    <xdr:ext cx="762000" cy="259045"/>
    <xdr:sp macro="" textlink="">
      <xdr:nvSpPr>
        <xdr:cNvPr id="193" name="人件費・物件費等の状況最小値テキスト">
          <a:extLst>
            <a:ext uri="{FF2B5EF4-FFF2-40B4-BE49-F238E27FC236}">
              <a16:creationId xmlns:a16="http://schemas.microsoft.com/office/drawing/2014/main" id="{00000000-0008-0000-0300-0000C1000000}"/>
            </a:ext>
          </a:extLst>
        </xdr:cNvPr>
        <xdr:cNvSpPr txBox="1"/>
      </xdr:nvSpPr>
      <xdr:spPr>
        <a:xfrm>
          <a:off x="5041900" y="15187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127777</xdr:rowOff>
    </xdr:from>
    <xdr:to>
      <xdr:col>24</xdr:col>
      <xdr:colOff>12700</xdr:colOff>
      <xdr:row>88</xdr:row>
      <xdr:rowOff>127777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521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171277</xdr:rowOff>
    </xdr:from>
    <xdr:ext cx="762000" cy="259045"/>
    <xdr:sp macro="" textlink="">
      <xdr:nvSpPr>
        <xdr:cNvPr id="195" name="人件費・物件費等の状況最大値テキスト">
          <a:extLst>
            <a:ext uri="{FF2B5EF4-FFF2-40B4-BE49-F238E27FC236}">
              <a16:creationId xmlns:a16="http://schemas.microsoft.com/office/drawing/2014/main" id="{00000000-0008-0000-0300-0000C3000000}"/>
            </a:ext>
          </a:extLst>
        </xdr:cNvPr>
        <xdr:cNvSpPr txBox="1"/>
      </xdr:nvSpPr>
      <xdr:spPr>
        <a:xfrm>
          <a:off x="5041900" y="135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84900</xdr:rowOff>
    </xdr:from>
    <xdr:to>
      <xdr:col>24</xdr:col>
      <xdr:colOff>12700</xdr:colOff>
      <xdr:row>80</xdr:row>
      <xdr:rowOff>84900</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4864100" y="138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40576</xdr:rowOff>
    </xdr:from>
    <xdr:to>
      <xdr:col>23</xdr:col>
      <xdr:colOff>133350</xdr:colOff>
      <xdr:row>82</xdr:row>
      <xdr:rowOff>158597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4114800" y="14099476"/>
          <a:ext cx="838200" cy="11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124779</xdr:rowOff>
    </xdr:from>
    <xdr:ext cx="762000" cy="259045"/>
    <xdr:sp macro="" textlink="">
      <xdr:nvSpPr>
        <xdr:cNvPr id="198" name="人件費・物件費等の状況平均値テキスト">
          <a:extLst>
            <a:ext uri="{FF2B5EF4-FFF2-40B4-BE49-F238E27FC236}">
              <a16:creationId xmlns:a16="http://schemas.microsoft.com/office/drawing/2014/main" id="{00000000-0008-0000-0300-0000C6000000}"/>
            </a:ext>
          </a:extLst>
        </xdr:cNvPr>
        <xdr:cNvSpPr txBox="1"/>
      </xdr:nvSpPr>
      <xdr:spPr>
        <a:xfrm>
          <a:off x="5041900" y="141836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152702</xdr:rowOff>
    </xdr:from>
    <xdr:to>
      <xdr:col>23</xdr:col>
      <xdr:colOff>184150</xdr:colOff>
      <xdr:row>83</xdr:row>
      <xdr:rowOff>82852</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902200" y="14211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76594</xdr:rowOff>
    </xdr:from>
    <xdr:to>
      <xdr:col>19</xdr:col>
      <xdr:colOff>133350</xdr:colOff>
      <xdr:row>82</xdr:row>
      <xdr:rowOff>158597</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3225800" y="14135494"/>
          <a:ext cx="889000" cy="82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129715</xdr:rowOff>
    </xdr:from>
    <xdr:to>
      <xdr:col>19</xdr:col>
      <xdr:colOff>184150</xdr:colOff>
      <xdr:row>83</xdr:row>
      <xdr:rowOff>59865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4064000" y="1418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44642</xdr:rowOff>
    </xdr:from>
    <xdr:ext cx="7366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3733800" y="14274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21120</xdr:rowOff>
    </xdr:from>
    <xdr:to>
      <xdr:col>15</xdr:col>
      <xdr:colOff>82550</xdr:colOff>
      <xdr:row>82</xdr:row>
      <xdr:rowOff>76594</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2336800" y="14080020"/>
          <a:ext cx="889000" cy="55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76805</xdr:rowOff>
    </xdr:from>
    <xdr:to>
      <xdr:col>15</xdr:col>
      <xdr:colOff>133350</xdr:colOff>
      <xdr:row>83</xdr:row>
      <xdr:rowOff>6955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3175000" y="1413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163182</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2844800" y="14222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99146</xdr:rowOff>
    </xdr:from>
    <xdr:to>
      <xdr:col>11</xdr:col>
      <xdr:colOff>31750</xdr:colOff>
      <xdr:row>82</xdr:row>
      <xdr:rowOff>21120</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1447800" y="13986596"/>
          <a:ext cx="889000" cy="93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250</xdr:rowOff>
    </xdr:from>
    <xdr:to>
      <xdr:col>11</xdr:col>
      <xdr:colOff>82550</xdr:colOff>
      <xdr:row>82</xdr:row>
      <xdr:rowOff>101850</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2286000" y="1405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86627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955800" y="14145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118845</xdr:rowOff>
    </xdr:from>
    <xdr:to>
      <xdr:col>7</xdr:col>
      <xdr:colOff>31750</xdr:colOff>
      <xdr:row>82</xdr:row>
      <xdr:rowOff>48995</xdr:rowOff>
    </xdr:to>
    <xdr:sp macro="" textlink="">
      <xdr:nvSpPr>
        <xdr:cNvPr id="209" name="フローチャート: 判断 208">
          <a:extLst>
            <a:ext uri="{FF2B5EF4-FFF2-40B4-BE49-F238E27FC236}">
              <a16:creationId xmlns:a16="http://schemas.microsoft.com/office/drawing/2014/main" id="{00000000-0008-0000-0300-0000D1000000}"/>
            </a:ext>
          </a:extLst>
        </xdr:cNvPr>
        <xdr:cNvSpPr/>
      </xdr:nvSpPr>
      <xdr:spPr>
        <a:xfrm>
          <a:off x="1397000" y="1400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33772</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1066800" y="14092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161226</xdr:rowOff>
    </xdr:from>
    <xdr:to>
      <xdr:col>23</xdr:col>
      <xdr:colOff>184150</xdr:colOff>
      <xdr:row>82</xdr:row>
      <xdr:rowOff>91376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902200" y="140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6303</xdr:rowOff>
    </xdr:from>
    <xdr:ext cx="762000" cy="259045"/>
    <xdr:sp macro="" textlink="">
      <xdr:nvSpPr>
        <xdr:cNvPr id="217" name="人件費・物件費等の状況該当値テキスト">
          <a:extLst>
            <a:ext uri="{FF2B5EF4-FFF2-40B4-BE49-F238E27FC236}">
              <a16:creationId xmlns:a16="http://schemas.microsoft.com/office/drawing/2014/main" id="{00000000-0008-0000-0300-0000D9000000}"/>
            </a:ext>
          </a:extLst>
        </xdr:cNvPr>
        <xdr:cNvSpPr txBox="1"/>
      </xdr:nvSpPr>
      <xdr:spPr>
        <a:xfrm>
          <a:off x="5041900" y="138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107797</xdr:rowOff>
    </xdr:from>
    <xdr:to>
      <xdr:col>19</xdr:col>
      <xdr:colOff>184150</xdr:colOff>
      <xdr:row>83</xdr:row>
      <xdr:rowOff>37947</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4064000" y="1416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48124</xdr:rowOff>
    </xdr:from>
    <xdr:ext cx="7366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3733800" y="1393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25794</xdr:rowOff>
    </xdr:from>
    <xdr:to>
      <xdr:col>15</xdr:col>
      <xdr:colOff>133350</xdr:colOff>
      <xdr:row>82</xdr:row>
      <xdr:rowOff>127394</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3175000" y="14084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137571</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2844800" y="13853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141770</xdr:rowOff>
    </xdr:from>
    <xdr:to>
      <xdr:col>11</xdr:col>
      <xdr:colOff>82550</xdr:colOff>
      <xdr:row>82</xdr:row>
      <xdr:rowOff>71920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2286000" y="1402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82097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955800" y="1379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48346</xdr:rowOff>
    </xdr:from>
    <xdr:to>
      <xdr:col>7</xdr:col>
      <xdr:colOff>31750</xdr:colOff>
      <xdr:row>81</xdr:row>
      <xdr:rowOff>149946</xdr:rowOff>
    </xdr:to>
    <xdr:sp macro="" textlink="">
      <xdr:nvSpPr>
        <xdr:cNvPr id="224" name="楕円 223">
          <a:extLst>
            <a:ext uri="{FF2B5EF4-FFF2-40B4-BE49-F238E27FC236}">
              <a16:creationId xmlns:a16="http://schemas.microsoft.com/office/drawing/2014/main" id="{00000000-0008-0000-0300-0000E0000000}"/>
            </a:ext>
          </a:extLst>
        </xdr:cNvPr>
        <xdr:cNvSpPr/>
      </xdr:nvSpPr>
      <xdr:spPr>
        <a:xfrm>
          <a:off x="1397000" y="13935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160123</xdr:rowOff>
    </xdr:from>
    <xdr:ext cx="762000" cy="259045"/>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066800" y="1370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a:extLst>
            <a:ext uri="{FF2B5EF4-FFF2-40B4-BE49-F238E27FC236}">
              <a16:creationId xmlns:a16="http://schemas.microsoft.com/office/drawing/2014/main" id="{00000000-0008-0000-0300-0000E3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各種手当を含めた給与の適正化、事務の効率化・集約化による時間外勤務手当の抑制などに取り組み、人件費の縮減を図っていく一環として、ラスパイレス指数についても検証し、適正な水準を保つよう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146957</xdr:rowOff>
    </xdr:from>
    <xdr:to>
      <xdr:col>81</xdr:col>
      <xdr:colOff>44450</xdr:colOff>
      <xdr:row>88</xdr:row>
      <xdr:rowOff>155121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691507"/>
          <a:ext cx="0" cy="155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127198</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214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155121</xdr:rowOff>
    </xdr:from>
    <xdr:to>
      <xdr:col>81</xdr:col>
      <xdr:colOff>133350</xdr:colOff>
      <xdr:row>88</xdr:row>
      <xdr:rowOff>155121</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242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61884</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434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146957</xdr:rowOff>
    </xdr:from>
    <xdr:to>
      <xdr:col>81</xdr:col>
      <xdr:colOff>133350</xdr:colOff>
      <xdr:row>79</xdr:row>
      <xdr:rowOff>146957</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691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16329</xdr:rowOff>
    </xdr:from>
    <xdr:to>
      <xdr:col>81</xdr:col>
      <xdr:colOff>44450</xdr:colOff>
      <xdr:row>87</xdr:row>
      <xdr:rowOff>33564</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6179800" y="14932479"/>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31948</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3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15421</xdr:rowOff>
    </xdr:from>
    <xdr:to>
      <xdr:col>81</xdr:col>
      <xdr:colOff>95250</xdr:colOff>
      <xdr:row>85</xdr:row>
      <xdr:rowOff>117021</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153307</xdr:rowOff>
    </xdr:from>
    <xdr:to>
      <xdr:col>77</xdr:col>
      <xdr:colOff>44450</xdr:colOff>
      <xdr:row>87</xdr:row>
      <xdr:rowOff>16329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89800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32657</xdr:rowOff>
    </xdr:from>
    <xdr:to>
      <xdr:col>77</xdr:col>
      <xdr:colOff>95250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153307</xdr:rowOff>
    </xdr:from>
    <xdr:to>
      <xdr:col>72</xdr:col>
      <xdr:colOff>203200</xdr:colOff>
      <xdr:row>87</xdr:row>
      <xdr:rowOff>68036</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898007"/>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67129</xdr:rowOff>
    </xdr:from>
    <xdr:to>
      <xdr:col>73</xdr:col>
      <xdr:colOff>44450</xdr:colOff>
      <xdr:row>85</xdr:row>
      <xdr:rowOff>168729</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640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68036</xdr:rowOff>
    </xdr:from>
    <xdr:to>
      <xdr:col>68</xdr:col>
      <xdr:colOff>152400</xdr:colOff>
      <xdr:row>88</xdr:row>
      <xdr:rowOff>0</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98418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49893</xdr:rowOff>
    </xdr:from>
    <xdr:to>
      <xdr:col>68</xdr:col>
      <xdr:colOff>203200</xdr:colOff>
      <xdr:row>85</xdr:row>
      <xdr:rowOff>151493</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161670</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169636</xdr:rowOff>
    </xdr:from>
    <xdr:to>
      <xdr:col>64</xdr:col>
      <xdr:colOff>152400</xdr:colOff>
      <xdr:row>85</xdr:row>
      <xdr:rowOff>99786</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109963</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340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154214</xdr:rowOff>
    </xdr:from>
    <xdr:to>
      <xdr:col>81</xdr:col>
      <xdr:colOff>95250</xdr:colOff>
      <xdr:row>87</xdr:row>
      <xdr:rowOff>84364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89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126291</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8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136979</xdr:rowOff>
    </xdr:from>
    <xdr:to>
      <xdr:col>77</xdr:col>
      <xdr:colOff>95250</xdr:colOff>
      <xdr:row>87</xdr:row>
      <xdr:rowOff>67129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88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51906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9680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102507</xdr:rowOff>
    </xdr:from>
    <xdr:to>
      <xdr:col>73</xdr:col>
      <xdr:colOff>44450</xdr:colOff>
      <xdr:row>87</xdr:row>
      <xdr:rowOff>32657</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84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17236</xdr:rowOff>
    </xdr:from>
    <xdr:to>
      <xdr:col>68</xdr:col>
      <xdr:colOff>203200</xdr:colOff>
      <xdr:row>87</xdr:row>
      <xdr:rowOff>118836</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103613</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5019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人当たりの職員数は、類似団体平均を</a:t>
          </a:r>
          <a:r>
            <a:rPr kumimoji="1" lang="en-US" altLang="ja-JP" sz="1300">
              <a:latin typeface="ＭＳ Ｐゴシック" panose="020B0600070205080204" pitchFamily="50" charset="-128"/>
              <a:ea typeface="ＭＳ Ｐゴシック" panose="020B0600070205080204" pitchFamily="50" charset="-128"/>
            </a:rPr>
            <a:t>0.16</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下回った要因としては、分母となる人口は</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人減と微減であったが、職員数が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名減少したことによると考えられる。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引き続き、効率的な行政運営を行えるように事務事業や組織の合理化を図るとともに、計画的な職員採用及び職員配置等を行うことにより、業務の効率化につなげ、持続可能な行政運営と住民サービスの向上を目指す。</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0" name="定員管理の状況グラフ枠">
          <a:extLst>
            <a:ext uri="{FF2B5EF4-FFF2-40B4-BE49-F238E27FC236}">
              <a16:creationId xmlns:a16="http://schemas.microsoft.com/office/drawing/2014/main" id="{00000000-0008-0000-0300-000040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144235</xdr:rowOff>
    </xdr:from>
    <xdr:to>
      <xdr:col>81</xdr:col>
      <xdr:colOff>44450</xdr:colOff>
      <xdr:row>68</xdr:row>
      <xdr:rowOff>24040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7018000" y="10088335"/>
          <a:ext cx="0" cy="15943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167567</xdr:rowOff>
    </xdr:from>
    <xdr:ext cx="762000" cy="259045"/>
    <xdr:sp macro="" textlink="">
      <xdr:nvSpPr>
        <xdr:cNvPr id="322" name="定員管理の状況最小値テキスト">
          <a:extLst>
            <a:ext uri="{FF2B5EF4-FFF2-40B4-BE49-F238E27FC236}">
              <a16:creationId xmlns:a16="http://schemas.microsoft.com/office/drawing/2014/main" id="{00000000-0008-0000-0300-000042010000}"/>
            </a:ext>
          </a:extLst>
        </xdr:cNvPr>
        <xdr:cNvSpPr txBox="1"/>
      </xdr:nvSpPr>
      <xdr:spPr>
        <a:xfrm>
          <a:off x="17106900" y="11654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24040</xdr:rowOff>
    </xdr:from>
    <xdr:to>
      <xdr:col>81</xdr:col>
      <xdr:colOff>133350</xdr:colOff>
      <xdr:row>68</xdr:row>
      <xdr:rowOff>24040</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168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59162</xdr:rowOff>
    </xdr:from>
    <xdr:ext cx="762000" cy="259045"/>
    <xdr:sp macro="" textlink="">
      <xdr:nvSpPr>
        <xdr:cNvPr id="324" name="定員管理の状況最大値テキスト">
          <a:extLst>
            <a:ext uri="{FF2B5EF4-FFF2-40B4-BE49-F238E27FC236}">
              <a16:creationId xmlns:a16="http://schemas.microsoft.com/office/drawing/2014/main" id="{00000000-0008-0000-0300-000044010000}"/>
            </a:ext>
          </a:extLst>
        </xdr:cNvPr>
        <xdr:cNvSpPr txBox="1"/>
      </xdr:nvSpPr>
      <xdr:spPr>
        <a:xfrm>
          <a:off x="17106900" y="9831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144235</xdr:rowOff>
    </xdr:from>
    <xdr:to>
      <xdr:col>81</xdr:col>
      <xdr:colOff>133350</xdr:colOff>
      <xdr:row>58</xdr:row>
      <xdr:rowOff>144235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6929100" y="1008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127998</xdr:rowOff>
    </xdr:from>
    <xdr:to>
      <xdr:col>81</xdr:col>
      <xdr:colOff>44450</xdr:colOff>
      <xdr:row>61</xdr:row>
      <xdr:rowOff>155575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6179800" y="10586448"/>
          <a:ext cx="8382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76852</xdr:rowOff>
    </xdr:from>
    <xdr:ext cx="762000" cy="259045"/>
    <xdr:sp macro="" textlink="">
      <xdr:nvSpPr>
        <xdr:cNvPr id="327" name="定員管理の状況平均値テキスト">
          <a:extLst>
            <a:ext uri="{FF2B5EF4-FFF2-40B4-BE49-F238E27FC236}">
              <a16:creationId xmlns:a16="http://schemas.microsoft.com/office/drawing/2014/main" id="{00000000-0008-0000-0300-000047010000}"/>
            </a:ext>
          </a:extLst>
        </xdr:cNvPr>
        <xdr:cNvSpPr txBox="1"/>
      </xdr:nvSpPr>
      <xdr:spPr>
        <a:xfrm>
          <a:off x="17106900" y="10535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104775</xdr:rowOff>
    </xdr:from>
    <xdr:to>
      <xdr:col>81</xdr:col>
      <xdr:colOff>95250</xdr:colOff>
      <xdr:row>62</xdr:row>
      <xdr:rowOff>34925</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9672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102144</xdr:rowOff>
    </xdr:from>
    <xdr:to>
      <xdr:col>77</xdr:col>
      <xdr:colOff>44450</xdr:colOff>
      <xdr:row>61</xdr:row>
      <xdr:rowOff>155575</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5290800" y="10560594"/>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80645</xdr:rowOff>
    </xdr:from>
    <xdr:to>
      <xdr:col>77</xdr:col>
      <xdr:colOff>95250</xdr:colOff>
      <xdr:row>62</xdr:row>
      <xdr:rowOff>10795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6129000" y="1053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20972</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64226</xdr:rowOff>
    </xdr:from>
    <xdr:to>
      <xdr:col>72</xdr:col>
      <xdr:colOff>203200</xdr:colOff>
      <xdr:row>61</xdr:row>
      <xdr:rowOff>102144</xdr:rowOff>
    </xdr:to>
    <xdr:cxnSp macro="">
      <xdr:nvCxnSpPr>
        <xdr:cNvPr id="332" name="直線コネクタ 331">
          <a:extLst>
            <a:ext uri="{FF2B5EF4-FFF2-40B4-BE49-F238E27FC236}">
              <a16:creationId xmlns:a16="http://schemas.microsoft.com/office/drawing/2014/main" id="{00000000-0008-0000-0300-00004C010000}"/>
            </a:ext>
          </a:extLst>
        </xdr:cNvPr>
        <xdr:cNvCxnSpPr/>
      </xdr:nvCxnSpPr>
      <xdr:spPr>
        <a:xfrm>
          <a:off x="14401800" y="10522676"/>
          <a:ext cx="889000" cy="37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70303</xdr:rowOff>
    </xdr:from>
    <xdr:to>
      <xdr:col>73</xdr:col>
      <xdr:colOff>44450</xdr:colOff>
      <xdr:row>62</xdr:row>
      <xdr:rowOff>453</xdr:rowOff>
    </xdr:to>
    <xdr:sp macro="" textlink="">
      <xdr:nvSpPr>
        <xdr:cNvPr id="333" name="フローチャート: 判断 332">
          <a:extLst>
            <a:ext uri="{FF2B5EF4-FFF2-40B4-BE49-F238E27FC236}">
              <a16:creationId xmlns:a16="http://schemas.microsoft.com/office/drawing/2014/main" id="{00000000-0008-0000-0300-00004D010000}"/>
            </a:ext>
          </a:extLst>
        </xdr:cNvPr>
        <xdr:cNvSpPr/>
      </xdr:nvSpPr>
      <xdr:spPr>
        <a:xfrm>
          <a:off x="15240000" y="10528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156680</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909800" y="10615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36649</xdr:rowOff>
    </xdr:from>
    <xdr:to>
      <xdr:col>68</xdr:col>
      <xdr:colOff>152400</xdr:colOff>
      <xdr:row>61</xdr:row>
      <xdr:rowOff>64226</xdr:rowOff>
    </xdr:to>
    <xdr:cxnSp macro="">
      <xdr:nvCxnSpPr>
        <xdr:cNvPr id="335" name="直線コネクタ 334">
          <a:extLst>
            <a:ext uri="{FF2B5EF4-FFF2-40B4-BE49-F238E27FC236}">
              <a16:creationId xmlns:a16="http://schemas.microsoft.com/office/drawing/2014/main" id="{00000000-0008-0000-0300-00004F010000}"/>
            </a:ext>
          </a:extLst>
        </xdr:cNvPr>
        <xdr:cNvCxnSpPr/>
      </xdr:nvCxnSpPr>
      <xdr:spPr>
        <a:xfrm>
          <a:off x="13512800" y="10495099"/>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25491</xdr:rowOff>
    </xdr:from>
    <xdr:to>
      <xdr:col>68</xdr:col>
      <xdr:colOff>203200</xdr:colOff>
      <xdr:row>61</xdr:row>
      <xdr:rowOff>127091</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4351000" y="1048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111868</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020800" y="10570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38" name="フローチャート: 判断 337">
          <a:extLst>
            <a:ext uri="{FF2B5EF4-FFF2-40B4-BE49-F238E27FC236}">
              <a16:creationId xmlns:a16="http://schemas.microsoft.com/office/drawing/2014/main" id="{00000000-0008-0000-0300-000052010000}"/>
            </a:ext>
          </a:extLst>
        </xdr:cNvPr>
        <xdr:cNvSpPr/>
      </xdr:nvSpPr>
      <xdr:spPr>
        <a:xfrm>
          <a:off x="13462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118762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131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77198</xdr:rowOff>
    </xdr:from>
    <xdr:to>
      <xdr:col>81</xdr:col>
      <xdr:colOff>95250</xdr:colOff>
      <xdr:row>62</xdr:row>
      <xdr:rowOff>7348</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9672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93725</xdr:rowOff>
    </xdr:from>
    <xdr:ext cx="762000" cy="259045"/>
    <xdr:sp macro="" textlink="">
      <xdr:nvSpPr>
        <xdr:cNvPr id="346" name="定員管理の状況該当値テキスト">
          <a:extLst>
            <a:ext uri="{FF2B5EF4-FFF2-40B4-BE49-F238E27FC236}">
              <a16:creationId xmlns:a16="http://schemas.microsoft.com/office/drawing/2014/main" id="{00000000-0008-0000-0300-00005A010000}"/>
            </a:ext>
          </a:extLst>
        </xdr:cNvPr>
        <xdr:cNvSpPr txBox="1"/>
      </xdr:nvSpPr>
      <xdr:spPr>
        <a:xfrm>
          <a:off x="17106900" y="10380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104775</xdr:rowOff>
    </xdr:from>
    <xdr:to>
      <xdr:col>77</xdr:col>
      <xdr:colOff>95250</xdr:colOff>
      <xdr:row>62</xdr:row>
      <xdr:rowOff>34925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6129000" y="10563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19702</xdr:rowOff>
    </xdr:from>
    <xdr:ext cx="7366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798800" y="106496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51344</xdr:rowOff>
    </xdr:from>
    <xdr:to>
      <xdr:col>73</xdr:col>
      <xdr:colOff>44450</xdr:colOff>
      <xdr:row>61</xdr:row>
      <xdr:rowOff>152944</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5240000" y="10509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163121</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909800" y="10278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13426</xdr:rowOff>
    </xdr:from>
    <xdr:to>
      <xdr:col>68</xdr:col>
      <xdr:colOff>203200</xdr:colOff>
      <xdr:row>61</xdr:row>
      <xdr:rowOff>115026</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4351000" y="1047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125203</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4020800" y="1024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157299</xdr:rowOff>
    </xdr:from>
    <xdr:to>
      <xdr:col>64</xdr:col>
      <xdr:colOff>152400</xdr:colOff>
      <xdr:row>61</xdr:row>
      <xdr:rowOff>87449</xdr:rowOff>
    </xdr:to>
    <xdr:sp macro="" textlink="">
      <xdr:nvSpPr>
        <xdr:cNvPr id="353" name="楕円 352">
          <a:extLst>
            <a:ext uri="{FF2B5EF4-FFF2-40B4-BE49-F238E27FC236}">
              <a16:creationId xmlns:a16="http://schemas.microsoft.com/office/drawing/2014/main" id="{00000000-0008-0000-0300-000061010000}"/>
            </a:ext>
          </a:extLst>
        </xdr:cNvPr>
        <xdr:cNvSpPr/>
      </xdr:nvSpPr>
      <xdr:spPr>
        <a:xfrm>
          <a:off x="13462000" y="10444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97626</xdr:rowOff>
    </xdr:from>
    <xdr:ext cx="762000" cy="259045"/>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131800" y="10213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5" name="正方形/長方形 364">
          <a:extLst>
            <a:ext uri="{FF2B5EF4-FFF2-40B4-BE49-F238E27FC236}">
              <a16:creationId xmlns:a16="http://schemas.microsoft.com/office/drawing/2014/main" id="{00000000-0008-0000-0300-00006D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6" name="正方形/長方形 365">
          <a:extLst>
            <a:ext uri="{FF2B5EF4-FFF2-40B4-BE49-F238E27FC236}">
              <a16:creationId xmlns:a16="http://schemas.microsoft.com/office/drawing/2014/main" id="{00000000-0008-0000-0300-00006E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近年継続して実施してきた大型普通建設事業の元金償還が順次開始されていることから増加傾向にあり、類似団体平均と比較しても</a:t>
          </a:r>
          <a:r>
            <a:rPr kumimoji="1" lang="en-US" altLang="ja-JP" sz="1300">
              <a:latin typeface="ＭＳ Ｐゴシック" panose="020B0600070205080204" pitchFamily="50" charset="-128"/>
              <a:ea typeface="ＭＳ Ｐゴシック" panose="020B0600070205080204" pitchFamily="50" charset="-128"/>
            </a:rPr>
            <a:t>5.5</a:t>
          </a:r>
          <a:r>
            <a:rPr kumimoji="1" lang="ja-JP" altLang="en-US" sz="1300">
              <a:latin typeface="ＭＳ Ｐゴシック" panose="020B0600070205080204" pitchFamily="50" charset="-128"/>
              <a:ea typeface="ＭＳ Ｐゴシック" panose="020B0600070205080204" pitchFamily="50" charset="-128"/>
            </a:rPr>
            <a:t>ポイント上回るなど、依然として高い水準となっている。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前述の大型普通建設事業を令和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継続して行ったことにより、今後数年間にわたって公債費の上昇は続く見込みであるため、緊急性・住民のニーズを的確に把握した事業の選択により、町債の新規発行の抑制を図り、町債に大きく依存することのない財政運営に努める。</a:t>
          </a:r>
        </a:p>
      </xdr:txBody>
    </xdr:sp>
    <xdr:clientData/>
  </xdr:twoCellAnchor>
  <xdr:oneCellAnchor>
    <xdr:from>
      <xdr:col>61</xdr:col>
      <xdr:colOff>6350</xdr:colOff>
      <xdr:row>32</xdr:row>
      <xdr:rowOff>101600</xdr:rowOff>
    </xdr:from>
    <xdr:ext cx="298543" cy="225703"/>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0" name="公債費負担の状況グラフ枠">
          <a:extLst>
            <a:ext uri="{FF2B5EF4-FFF2-40B4-BE49-F238E27FC236}">
              <a16:creationId xmlns:a16="http://schemas.microsoft.com/office/drawing/2014/main" id="{00000000-0008-0000-0300-00007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98552</xdr:rowOff>
    </xdr:from>
    <xdr:to>
      <xdr:col>81</xdr:col>
      <xdr:colOff>44450</xdr:colOff>
      <xdr:row>45</xdr:row>
      <xdr:rowOff>41910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7018000" y="6270752"/>
          <a:ext cx="0" cy="14864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82" name="公債費負担の状況最小値テキスト">
          <a:extLst>
            <a:ext uri="{FF2B5EF4-FFF2-40B4-BE49-F238E27FC236}">
              <a16:creationId xmlns:a16="http://schemas.microsoft.com/office/drawing/2014/main" id="{00000000-0008-0000-0300-00007E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13479</xdr:rowOff>
    </xdr:from>
    <xdr:ext cx="762000" cy="259045"/>
    <xdr:sp macro="" textlink="">
      <xdr:nvSpPr>
        <xdr:cNvPr id="384" name="公債費負担の状況最大値テキスト">
          <a:extLst>
            <a:ext uri="{FF2B5EF4-FFF2-40B4-BE49-F238E27FC236}">
              <a16:creationId xmlns:a16="http://schemas.microsoft.com/office/drawing/2014/main" id="{00000000-0008-0000-0300-000080010000}"/>
            </a:ext>
          </a:extLst>
        </xdr:cNvPr>
        <xdr:cNvSpPr txBox="1"/>
      </xdr:nvSpPr>
      <xdr:spPr>
        <a:xfrm>
          <a:off x="17106900" y="6014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98552</xdr:rowOff>
    </xdr:from>
    <xdr:to>
      <xdr:col>81</xdr:col>
      <xdr:colOff>133350</xdr:colOff>
      <xdr:row>36</xdr:row>
      <xdr:rowOff>98552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627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150876</xdr:rowOff>
    </xdr:from>
    <xdr:to>
      <xdr:col>81</xdr:col>
      <xdr:colOff>44450</xdr:colOff>
      <xdr:row>43</xdr:row>
      <xdr:rowOff>46990</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6179800" y="7351776"/>
          <a:ext cx="838200" cy="6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7" name="公債費負担の状況平均値テキスト">
          <a:extLst>
            <a:ext uri="{FF2B5EF4-FFF2-40B4-BE49-F238E27FC236}">
              <a16:creationId xmlns:a16="http://schemas.microsoft.com/office/drawing/2014/main" id="{00000000-0008-0000-0300-000083010000}"/>
            </a:ext>
          </a:extLst>
        </xdr:cNvPr>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150876</xdr:rowOff>
    </xdr:from>
    <xdr:to>
      <xdr:col>77</xdr:col>
      <xdr:colOff>44450</xdr:colOff>
      <xdr:row>43</xdr:row>
      <xdr:rowOff>18034</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5290800" y="7351776"/>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170180</xdr:rowOff>
    </xdr:from>
    <xdr:to>
      <xdr:col>72</xdr:col>
      <xdr:colOff>203200</xdr:colOff>
      <xdr:row>43</xdr:row>
      <xdr:rowOff>18034</xdr:rowOff>
    </xdr:to>
    <xdr:cxnSp macro="">
      <xdr:nvCxnSpPr>
        <xdr:cNvPr id="392" name="直線コネクタ 391">
          <a:extLst>
            <a:ext uri="{FF2B5EF4-FFF2-40B4-BE49-F238E27FC236}">
              <a16:creationId xmlns:a16="http://schemas.microsoft.com/office/drawing/2014/main" id="{00000000-0008-0000-0300-000088010000}"/>
            </a:ext>
          </a:extLst>
        </xdr:cNvPr>
        <xdr:cNvCxnSpPr/>
      </xdr:nvCxnSpPr>
      <xdr:spPr>
        <a:xfrm>
          <a:off x="14401800" y="73710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93218</xdr:rowOff>
    </xdr:from>
    <xdr:to>
      <xdr:col>73</xdr:col>
      <xdr:colOff>44450</xdr:colOff>
      <xdr:row>40</xdr:row>
      <xdr:rowOff>23368</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5240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33545</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73660</xdr:rowOff>
    </xdr:from>
    <xdr:to>
      <xdr:col>68</xdr:col>
      <xdr:colOff>152400</xdr:colOff>
      <xdr:row>42</xdr:row>
      <xdr:rowOff>170180</xdr:rowOff>
    </xdr:to>
    <xdr:cxnSp macro="">
      <xdr:nvCxnSpPr>
        <xdr:cNvPr id="395" name="直線コネクタ 394">
          <a:extLst>
            <a:ext uri="{FF2B5EF4-FFF2-40B4-BE49-F238E27FC236}">
              <a16:creationId xmlns:a16="http://schemas.microsoft.com/office/drawing/2014/main" id="{00000000-0008-0000-0300-00008B010000}"/>
            </a:ext>
          </a:extLst>
        </xdr:cNvPr>
        <xdr:cNvCxnSpPr/>
      </xdr:nvCxnSpPr>
      <xdr:spPr>
        <a:xfrm>
          <a:off x="13512800" y="7274560"/>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93218</xdr:rowOff>
    </xdr:from>
    <xdr:to>
      <xdr:col>68</xdr:col>
      <xdr:colOff>203200</xdr:colOff>
      <xdr:row>40</xdr:row>
      <xdr:rowOff>23368</xdr:rowOff>
    </xdr:to>
    <xdr:sp macro="" textlink="">
      <xdr:nvSpPr>
        <xdr:cNvPr id="396" name="フローチャート: 判断 395">
          <a:extLst>
            <a:ext uri="{FF2B5EF4-FFF2-40B4-BE49-F238E27FC236}">
              <a16:creationId xmlns:a16="http://schemas.microsoft.com/office/drawing/2014/main" id="{00000000-0008-0000-0300-00008C010000}"/>
            </a:ext>
          </a:extLst>
        </xdr:cNvPr>
        <xdr:cNvSpPr/>
      </xdr:nvSpPr>
      <xdr:spPr>
        <a:xfrm>
          <a:off x="143510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33545</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020800" y="6548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101109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131800" y="6616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167640</xdr:rowOff>
    </xdr:from>
    <xdr:to>
      <xdr:col>81</xdr:col>
      <xdr:colOff>95250</xdr:colOff>
      <xdr:row>43</xdr:row>
      <xdr:rowOff>97790</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6967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139717</xdr:rowOff>
    </xdr:from>
    <xdr:ext cx="762000" cy="259045"/>
    <xdr:sp macro="" textlink="">
      <xdr:nvSpPr>
        <xdr:cNvPr id="406" name="公債費負担の状況該当値テキスト">
          <a:extLst>
            <a:ext uri="{FF2B5EF4-FFF2-40B4-BE49-F238E27FC236}">
              <a16:creationId xmlns:a16="http://schemas.microsoft.com/office/drawing/2014/main" id="{00000000-0008-0000-0300-000096010000}"/>
            </a:ext>
          </a:extLst>
        </xdr:cNvPr>
        <xdr:cNvSpPr txBox="1"/>
      </xdr:nvSpPr>
      <xdr:spPr>
        <a:xfrm>
          <a:off x="17106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100076</xdr:rowOff>
    </xdr:from>
    <xdr:to>
      <xdr:col>77</xdr:col>
      <xdr:colOff>95250</xdr:colOff>
      <xdr:row>43</xdr:row>
      <xdr:rowOff>30226</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129000" y="730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15003</xdr:rowOff>
    </xdr:from>
    <xdr:ext cx="7366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798800" y="7387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138684</xdr:rowOff>
    </xdr:from>
    <xdr:to>
      <xdr:col>73</xdr:col>
      <xdr:colOff>44450</xdr:colOff>
      <xdr:row>43</xdr:row>
      <xdr:rowOff>68834</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53611</xdr:rowOff>
    </xdr:from>
    <xdr:ext cx="7620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119380</xdr:rowOff>
    </xdr:from>
    <xdr:to>
      <xdr:col>68</xdr:col>
      <xdr:colOff>203200</xdr:colOff>
      <xdr:row>43</xdr:row>
      <xdr:rowOff>49530</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4351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34307</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020800" y="740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3462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庁舎及び地域交流センター建設事業に伴う町債残高の増加等により、令和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年度は将来負担比率が大きく増加したが、その後は減少傾向にある。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しかし、類似団体平均と比較しても、</a:t>
          </a:r>
          <a:r>
            <a:rPr kumimoji="1" lang="en-US" altLang="ja-JP" sz="1300">
              <a:latin typeface="ＭＳ Ｐゴシック" panose="020B0600070205080204" pitchFamily="50" charset="-128"/>
              <a:ea typeface="ＭＳ Ｐゴシック" panose="020B0600070205080204" pitchFamily="50" charset="-128"/>
            </a:rPr>
            <a:t>169.0%</a:t>
          </a:r>
          <a:r>
            <a:rPr kumimoji="1" lang="ja-JP" altLang="en-US" sz="1300">
              <a:latin typeface="ＭＳ Ｐゴシック" panose="020B0600070205080204" pitchFamily="50" charset="-128"/>
              <a:ea typeface="ＭＳ Ｐゴシック" panose="020B0600070205080204" pitchFamily="50" charset="-128"/>
            </a:rPr>
            <a:t>と大きく上回っており、順位は最下位となっている。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要因としては、一般会計の町債残高に加え、公共下水道会計の町債残高や土地開発公社の負債額等も高額であるためである。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引き続き、町債残高の縮減に努めるとともに、土地開発公社の健全化を併せて進めることで、将来負担比率の減少に努める。</a:t>
          </a:r>
        </a:p>
      </xdr:txBody>
    </xdr:sp>
    <xdr:clientData/>
  </xdr:twoCellAnchor>
  <xdr:oneCellAnchor>
    <xdr:from>
      <xdr:col>61</xdr:col>
      <xdr:colOff>6350</xdr:colOff>
      <xdr:row>10</xdr:row>
      <xdr:rowOff>63500</xdr:rowOff>
    </xdr:from>
    <xdr:ext cx="298543" cy="225703"/>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129540</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370667"/>
          <a:ext cx="0" cy="13593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101617</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70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72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21</xdr:row>
      <xdr:rowOff>129540</xdr:rowOff>
    </xdr:from>
    <xdr:to>
      <xdr:col>81</xdr:col>
      <xdr:colOff>44450</xdr:colOff>
      <xdr:row>21</xdr:row>
      <xdr:rowOff>162518</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6179800" y="3729990"/>
          <a:ext cx="838200" cy="32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9" name="将来負担の状況平均値テキスト">
          <a:extLst>
            <a:ext uri="{FF2B5EF4-FFF2-40B4-BE49-F238E27FC236}">
              <a16:creationId xmlns:a16="http://schemas.microsoft.com/office/drawing/2014/main" id="{00000000-0008-0000-0300-0000C1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21</xdr:row>
      <xdr:rowOff>162518</xdr:rowOff>
    </xdr:from>
    <xdr:to>
      <xdr:col>77</xdr:col>
      <xdr:colOff>44450</xdr:colOff>
      <xdr:row>22</xdr:row>
      <xdr:rowOff>65871</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5290800" y="3762968"/>
          <a:ext cx="889000" cy="7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143340</xdr:rowOff>
    </xdr:from>
    <xdr:to>
      <xdr:col>72</xdr:col>
      <xdr:colOff>203200</xdr:colOff>
      <xdr:row>22</xdr:row>
      <xdr:rowOff>65871</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a:off x="14401800" y="3572340"/>
          <a:ext cx="889000" cy="26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13</xdr:row>
      <xdr:rowOff>143298</xdr:rowOff>
    </xdr:from>
    <xdr:to>
      <xdr:col>73</xdr:col>
      <xdr:colOff>44450</xdr:colOff>
      <xdr:row>14</xdr:row>
      <xdr:rowOff>73448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5240000" y="237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83625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14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143340</xdr:rowOff>
    </xdr:from>
    <xdr:to>
      <xdr:col>68</xdr:col>
      <xdr:colOff>152400</xdr:colOff>
      <xdr:row>20</xdr:row>
      <xdr:rowOff>169884</xdr:rowOff>
    </xdr:to>
    <xdr:cxnSp macro="">
      <xdr:nvCxnSpPr>
        <xdr:cNvPr id="457" name="直線コネクタ 456">
          <a:extLst>
            <a:ext uri="{FF2B5EF4-FFF2-40B4-BE49-F238E27FC236}">
              <a16:creationId xmlns:a16="http://schemas.microsoft.com/office/drawing/2014/main" id="{00000000-0008-0000-0300-0000C9010000}"/>
            </a:ext>
          </a:extLst>
        </xdr:cNvPr>
        <xdr:cNvCxnSpPr/>
      </xdr:nvCxnSpPr>
      <xdr:spPr>
        <a:xfrm flipV="1">
          <a:off x="13512800" y="3572340"/>
          <a:ext cx="889000" cy="26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7239</xdr:rowOff>
    </xdr:from>
    <xdr:to>
      <xdr:col>68</xdr:col>
      <xdr:colOff>203200</xdr:colOff>
      <xdr:row>14</xdr:row>
      <xdr:rowOff>108839</xdr:rowOff>
    </xdr:to>
    <xdr:sp macro="" textlink="">
      <xdr:nvSpPr>
        <xdr:cNvPr id="458" name="フローチャート: 判断 457">
          <a:extLst>
            <a:ext uri="{FF2B5EF4-FFF2-40B4-BE49-F238E27FC236}">
              <a16:creationId xmlns:a16="http://schemas.microsoft.com/office/drawing/2014/main" id="{00000000-0008-0000-0300-0000CA010000}"/>
            </a:ext>
          </a:extLst>
        </xdr:cNvPr>
        <xdr:cNvSpPr/>
      </xdr:nvSpPr>
      <xdr:spPr>
        <a:xfrm>
          <a:off x="14351000" y="240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119016</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176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3217</xdr:rowOff>
    </xdr:from>
    <xdr:to>
      <xdr:col>64</xdr:col>
      <xdr:colOff>152400</xdr:colOff>
      <xdr:row>14</xdr:row>
      <xdr:rowOff>104817</xdr:rowOff>
    </xdr:to>
    <xdr:sp macro="" textlink="">
      <xdr:nvSpPr>
        <xdr:cNvPr id="460" name="フローチャート: 判断 459">
          <a:extLst>
            <a:ext uri="{FF2B5EF4-FFF2-40B4-BE49-F238E27FC236}">
              <a16:creationId xmlns:a16="http://schemas.microsoft.com/office/drawing/2014/main" id="{00000000-0008-0000-0300-0000CC010000}"/>
            </a:ext>
          </a:extLst>
        </xdr:cNvPr>
        <xdr:cNvSpPr/>
      </xdr:nvSpPr>
      <xdr:spPr>
        <a:xfrm>
          <a:off x="13462000" y="240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114994</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2172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21</xdr:row>
      <xdr:rowOff>78740</xdr:rowOff>
    </xdr:from>
    <xdr:to>
      <xdr:col>81</xdr:col>
      <xdr:colOff>95250</xdr:colOff>
      <xdr:row>22</xdr:row>
      <xdr:rowOff>8890</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6967200" y="367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20</xdr:row>
      <xdr:rowOff>146067</xdr:rowOff>
    </xdr:from>
    <xdr:ext cx="762000" cy="259045"/>
    <xdr:sp macro="" textlink="">
      <xdr:nvSpPr>
        <xdr:cNvPr id="468" name="将来負担の状況該当値テキスト">
          <a:extLst>
            <a:ext uri="{FF2B5EF4-FFF2-40B4-BE49-F238E27FC236}">
              <a16:creationId xmlns:a16="http://schemas.microsoft.com/office/drawing/2014/main" id="{00000000-0008-0000-0300-0000D4010000}"/>
            </a:ext>
          </a:extLst>
        </xdr:cNvPr>
        <xdr:cNvSpPr txBox="1"/>
      </xdr:nvSpPr>
      <xdr:spPr>
        <a:xfrm>
          <a:off x="17106900" y="3575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21</xdr:row>
      <xdr:rowOff>111718</xdr:rowOff>
    </xdr:from>
    <xdr:to>
      <xdr:col>77</xdr:col>
      <xdr:colOff>95250</xdr:colOff>
      <xdr:row>22</xdr:row>
      <xdr:rowOff>41868</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6129000" y="371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22</xdr:row>
      <xdr:rowOff>26645</xdr:rowOff>
    </xdr:from>
    <xdr:ext cx="7366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5798800" y="3798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22</xdr:row>
      <xdr:rowOff>15071</xdr:rowOff>
    </xdr:from>
    <xdr:to>
      <xdr:col>73</xdr:col>
      <xdr:colOff>44450</xdr:colOff>
      <xdr:row>22</xdr:row>
      <xdr:rowOff>116671</xdr:rowOff>
    </xdr:to>
    <xdr:sp macro="" textlink="">
      <xdr:nvSpPr>
        <xdr:cNvPr id="471" name="楕円 470">
          <a:extLst>
            <a:ext uri="{FF2B5EF4-FFF2-40B4-BE49-F238E27FC236}">
              <a16:creationId xmlns:a16="http://schemas.microsoft.com/office/drawing/2014/main" id="{00000000-0008-0000-0300-0000D7010000}"/>
            </a:ext>
          </a:extLst>
        </xdr:cNvPr>
        <xdr:cNvSpPr/>
      </xdr:nvSpPr>
      <xdr:spPr>
        <a:xfrm>
          <a:off x="15240000" y="3786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22</xdr:row>
      <xdr:rowOff>101448</xdr:rowOff>
    </xdr:from>
    <xdr:ext cx="762000" cy="259045"/>
    <xdr:sp macro="" textlink="">
      <xdr:nvSpPr>
        <xdr:cNvPr id="472" name="テキスト ボックス 471">
          <a:extLst>
            <a:ext uri="{FF2B5EF4-FFF2-40B4-BE49-F238E27FC236}">
              <a16:creationId xmlns:a16="http://schemas.microsoft.com/office/drawing/2014/main" id="{00000000-0008-0000-0300-0000D8010000}"/>
            </a:ext>
          </a:extLst>
        </xdr:cNvPr>
        <xdr:cNvSpPr txBox="1"/>
      </xdr:nvSpPr>
      <xdr:spPr>
        <a:xfrm>
          <a:off x="14909800" y="387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92540</xdr:rowOff>
    </xdr:from>
    <xdr:to>
      <xdr:col>68</xdr:col>
      <xdr:colOff>203200</xdr:colOff>
      <xdr:row>21</xdr:row>
      <xdr:rowOff>22690</xdr:rowOff>
    </xdr:to>
    <xdr:sp macro="" textlink="">
      <xdr:nvSpPr>
        <xdr:cNvPr id="473" name="楕円 472">
          <a:extLst>
            <a:ext uri="{FF2B5EF4-FFF2-40B4-BE49-F238E27FC236}">
              <a16:creationId xmlns:a16="http://schemas.microsoft.com/office/drawing/2014/main" id="{00000000-0008-0000-0300-0000D9010000}"/>
            </a:ext>
          </a:extLst>
        </xdr:cNvPr>
        <xdr:cNvSpPr/>
      </xdr:nvSpPr>
      <xdr:spPr>
        <a:xfrm>
          <a:off x="14351000" y="352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7467</xdr:rowOff>
    </xdr:from>
    <xdr:ext cx="762000" cy="259045"/>
    <xdr:sp macro="" textlink="">
      <xdr:nvSpPr>
        <xdr:cNvPr id="474" name="テキスト ボックス 473">
          <a:extLst>
            <a:ext uri="{FF2B5EF4-FFF2-40B4-BE49-F238E27FC236}">
              <a16:creationId xmlns:a16="http://schemas.microsoft.com/office/drawing/2014/main" id="{00000000-0008-0000-0300-0000DA010000}"/>
            </a:ext>
          </a:extLst>
        </xdr:cNvPr>
        <xdr:cNvSpPr txBox="1"/>
      </xdr:nvSpPr>
      <xdr:spPr>
        <a:xfrm>
          <a:off x="14020800" y="3607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119084</xdr:rowOff>
    </xdr:from>
    <xdr:to>
      <xdr:col>64</xdr:col>
      <xdr:colOff>152400</xdr:colOff>
      <xdr:row>21</xdr:row>
      <xdr:rowOff>49234</xdr:rowOff>
    </xdr:to>
    <xdr:sp macro="" textlink="">
      <xdr:nvSpPr>
        <xdr:cNvPr id="475" name="楕円 474">
          <a:extLst>
            <a:ext uri="{FF2B5EF4-FFF2-40B4-BE49-F238E27FC236}">
              <a16:creationId xmlns:a16="http://schemas.microsoft.com/office/drawing/2014/main" id="{00000000-0008-0000-0300-0000DB010000}"/>
            </a:ext>
          </a:extLst>
        </xdr:cNvPr>
        <xdr:cNvSpPr/>
      </xdr:nvSpPr>
      <xdr:spPr>
        <a:xfrm>
          <a:off x="13462000" y="3548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34011</xdr:rowOff>
    </xdr:from>
    <xdr:ext cx="762000" cy="259045"/>
    <xdr:sp macro="" textlink="">
      <xdr:nvSpPr>
        <xdr:cNvPr id="476" name="テキスト ボックス 475">
          <a:extLst>
            <a:ext uri="{FF2B5EF4-FFF2-40B4-BE49-F238E27FC236}">
              <a16:creationId xmlns:a16="http://schemas.microsoft.com/office/drawing/2014/main" id="{00000000-0008-0000-0300-0000DC010000}"/>
            </a:ext>
          </a:extLst>
        </xdr:cNvPr>
        <xdr:cNvSpPr txBox="1"/>
      </xdr:nvSpPr>
      <xdr:spPr>
        <a:xfrm>
          <a:off x="13131800" y="3634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22,071
21,034
24.39
10,270,139
9,793,366
456,429
5,799,337
14,308,004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時間外勤務手当等の手当に加え、職員給与の減などにより、人件費に係る一般財源が減少したため、前年度より</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ポイント減少したが、類似団体平均と比べると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今後も、計画的な定員管理を行うとともに、事務の効率化・集約化を図ることで、時間外勤務手当等の縮減を更に図る。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113284</xdr:rowOff>
    </xdr:from>
    <xdr:to>
      <xdr:col>24</xdr:col>
      <xdr:colOff>25400</xdr:colOff>
      <xdr:row>41</xdr:row>
      <xdr:rowOff>60706</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599684"/>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32783</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6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60706</xdr:rowOff>
    </xdr:from>
    <xdr:to>
      <xdr:col>24</xdr:col>
      <xdr:colOff>114300</xdr:colOff>
      <xdr:row>41</xdr:row>
      <xdr:rowOff>60706</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90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28211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113284</xdr:rowOff>
    </xdr:from>
    <xdr:to>
      <xdr:col>24</xdr:col>
      <xdr:colOff>114300</xdr:colOff>
      <xdr:row>32</xdr:row>
      <xdr:rowOff>113284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40132</xdr:rowOff>
    </xdr:from>
    <xdr:to>
      <xdr:col>24</xdr:col>
      <xdr:colOff>25400</xdr:colOff>
      <xdr:row>37</xdr:row>
      <xdr:rowOff>14986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1233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140733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970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124206</xdr:rowOff>
    </xdr:from>
    <xdr:to>
      <xdr:col>24</xdr:col>
      <xdr:colOff>76200</xdr:colOff>
      <xdr:row>36</xdr:row>
      <xdr:rowOff>54356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49276</xdr:rowOff>
    </xdr:from>
    <xdr:to>
      <xdr:col>19</xdr:col>
      <xdr:colOff>187325</xdr:colOff>
      <xdr:row>37</xdr:row>
      <xdr:rowOff>14986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21476"/>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124206</xdr:rowOff>
    </xdr:from>
    <xdr:to>
      <xdr:col>20</xdr:col>
      <xdr:colOff>38100</xdr:colOff>
      <xdr:row>36</xdr:row>
      <xdr:rowOff>54356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1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64533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8938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37</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21476"/>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69342</xdr:rowOff>
    </xdr:from>
    <xdr:to>
      <xdr:col>15</xdr:col>
      <xdr:colOff>149225</xdr:colOff>
      <xdr:row>35</xdr:row>
      <xdr:rowOff>170942</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07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9669</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83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165862</xdr:rowOff>
    </xdr:from>
    <xdr:to>
      <xdr:col>11</xdr:col>
      <xdr:colOff>9525</xdr:colOff>
      <xdr:row>37</xdr:row>
      <xdr:rowOff>42418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16661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160782</xdr:rowOff>
    </xdr:from>
    <xdr:to>
      <xdr:col>11</xdr:col>
      <xdr:colOff>60325</xdr:colOff>
      <xdr:row>36</xdr:row>
      <xdr:rowOff>90932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16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101109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5930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21336</xdr:rowOff>
    </xdr:from>
    <xdr:to>
      <xdr:col>6</xdr:col>
      <xdr:colOff>171450</xdr:colOff>
      <xdr:row>34</xdr:row>
      <xdr:rowOff>122936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133113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160782</xdr:rowOff>
    </xdr:from>
    <xdr:to>
      <xdr:col>24</xdr:col>
      <xdr:colOff>76200</xdr:colOff>
      <xdr:row>36</xdr:row>
      <xdr:rowOff>90932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6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132859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133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135636</xdr:rowOff>
    </xdr:from>
    <xdr:to>
      <xdr:col>20</xdr:col>
      <xdr:colOff>38100</xdr:colOff>
      <xdr:row>37</xdr:row>
      <xdr:rowOff>65786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50563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3942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169926</xdr:rowOff>
    </xdr:from>
    <xdr:to>
      <xdr:col>15</xdr:col>
      <xdr:colOff>149225</xdr:colOff>
      <xdr:row>36</xdr:row>
      <xdr:rowOff>100076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84853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163068</xdr:rowOff>
    </xdr:from>
    <xdr:to>
      <xdr:col>11</xdr:col>
      <xdr:colOff>60325</xdr:colOff>
      <xdr:row>37</xdr:row>
      <xdr:rowOff>93218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77995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115062</xdr:rowOff>
    </xdr:from>
    <xdr:to>
      <xdr:col>6</xdr:col>
      <xdr:colOff>171450</xdr:colOff>
      <xdr:row>36</xdr:row>
      <xdr:rowOff>45212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29989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20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類似団体平均を</a:t>
          </a:r>
          <a:r>
            <a:rPr kumimoji="1" lang="en-US" altLang="ja-JP" sz="1200">
              <a:latin typeface="ＭＳ Ｐゴシック" panose="020B0600070205080204" pitchFamily="50" charset="-128"/>
              <a:ea typeface="ＭＳ Ｐゴシック" panose="020B0600070205080204" pitchFamily="50" charset="-128"/>
            </a:rPr>
            <a:t>0.4</a:t>
          </a:r>
          <a:r>
            <a:rPr kumimoji="1" lang="ja-JP" altLang="en-US" sz="1200">
              <a:latin typeface="ＭＳ Ｐゴシック" panose="020B0600070205080204" pitchFamily="50" charset="-128"/>
              <a:ea typeface="ＭＳ Ｐゴシック" panose="020B0600070205080204" pitchFamily="50" charset="-128"/>
            </a:rPr>
            <a:t>ポイント下回ったが、県内平均と比較すると高い水準にある。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今後も、業務委託料やリース契約等について、契約方法や内容を精査し、経費の縮減を図るとともに、その他の外部委託事業についても業務内容や委託の妥当性・必要性を精査し見直しを図る。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また、近年の物価高騰や人件費の上昇により、物件費全般において上昇傾向にあるため、動向について注視していく。</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69850</xdr:rowOff>
    </xdr:from>
    <xdr:to>
      <xdr:col>82</xdr:col>
      <xdr:colOff>107950</xdr:colOff>
      <xdr:row>20</xdr:row>
      <xdr:rowOff>143328</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298700"/>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156227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4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69850</xdr:rowOff>
    </xdr:from>
    <xdr:to>
      <xdr:col>82</xdr:col>
      <xdr:colOff>196850</xdr:colOff>
      <xdr:row>13</xdr:row>
      <xdr:rowOff>69850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29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78014</xdr:rowOff>
    </xdr:from>
    <xdr:to>
      <xdr:col>82</xdr:col>
      <xdr:colOff>107950</xdr:colOff>
      <xdr:row>16</xdr:row>
      <xdr:rowOff>99786</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821214"/>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64606</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078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92529</xdr:rowOff>
    </xdr:from>
    <xdr:to>
      <xdr:col>82</xdr:col>
      <xdr:colOff>158750</xdr:colOff>
      <xdr:row>17</xdr:row>
      <xdr:rowOff>22679</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35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20864</xdr:rowOff>
    </xdr:from>
    <xdr:to>
      <xdr:col>78</xdr:col>
      <xdr:colOff>69850</xdr:colOff>
      <xdr:row>16</xdr:row>
      <xdr:rowOff>78014</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4782800" y="2592614"/>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70757</xdr:rowOff>
    </xdr:from>
    <xdr:to>
      <xdr:col>78</xdr:col>
      <xdr:colOff>120650</xdr:colOff>
      <xdr:row>17</xdr:row>
      <xdr:rowOff>907</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3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157134</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20864</xdr:rowOff>
    </xdr:from>
    <xdr:to>
      <xdr:col>73</xdr:col>
      <xdr:colOff>180975</xdr:colOff>
      <xdr:row>15</xdr:row>
      <xdr:rowOff>129721</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5926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129721</xdr:rowOff>
    </xdr:from>
    <xdr:to>
      <xdr:col>69</xdr:col>
      <xdr:colOff>92075</xdr:colOff>
      <xdr:row>16</xdr:row>
      <xdr:rowOff>165100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flipV="1">
          <a:off x="13004800" y="2701471"/>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59871</xdr:rowOff>
    </xdr:from>
    <xdr:to>
      <xdr:col>69</xdr:col>
      <xdr:colOff>142875</xdr:colOff>
      <xdr:row>16</xdr:row>
      <xdr:rowOff>161471</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146248</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28894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62593</xdr:rowOff>
    </xdr:from>
    <xdr:to>
      <xdr:col>65</xdr:col>
      <xdr:colOff>53975</xdr:colOff>
      <xdr:row>17</xdr:row>
      <xdr:rowOff>164193</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77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148970</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6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65513</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637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27214</xdr:rowOff>
    </xdr:from>
    <xdr:to>
      <xdr:col>78</xdr:col>
      <xdr:colOff>120650</xdr:colOff>
      <xdr:row>16</xdr:row>
      <xdr:rowOff>128814</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138991</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539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141514</xdr:rowOff>
    </xdr:from>
    <xdr:to>
      <xdr:col>74</xdr:col>
      <xdr:colOff>31750</xdr:colOff>
      <xdr:row>15</xdr:row>
      <xdr:rowOff>71664</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54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81841</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31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78921</xdr:rowOff>
    </xdr:from>
    <xdr:to>
      <xdr:col>69</xdr:col>
      <xdr:colOff>142875</xdr:colOff>
      <xdr:row>16</xdr:row>
      <xdr:rowOff>9071</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5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19248</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41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114300</xdr:rowOff>
    </xdr:from>
    <xdr:to>
      <xdr:col>65</xdr:col>
      <xdr:colOff>53975</xdr:colOff>
      <xdr:row>17</xdr:row>
      <xdr:rowOff>44450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54627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年度は、特定財源が一時的に大きかったことにより減少したが、その後は上昇し、類似団体平均と同程度の数値となっている。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引き続き、町単独事業については、事業が開始された経緯や目的、費用対効果、町民ニーズ、事業の妥当性・必要性等を精査しながら見直しを行い、高止まり傾向に歯止めをかけるよう努める。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86178</xdr:rowOff>
    </xdr:from>
    <xdr:to>
      <xdr:col>24</xdr:col>
      <xdr:colOff>25400</xdr:colOff>
      <xdr:row>61</xdr:row>
      <xdr:rowOff>53522</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173028"/>
          <a:ext cx="0" cy="1338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25599</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484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53522</xdr:rowOff>
    </xdr:from>
    <xdr:to>
      <xdr:col>24</xdr:col>
      <xdr:colOff>114300</xdr:colOff>
      <xdr:row>61</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511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1105</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91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86178</xdr:rowOff>
    </xdr:from>
    <xdr:to>
      <xdr:col>24</xdr:col>
      <xdr:colOff>114300</xdr:colOff>
      <xdr:row>53</xdr:row>
      <xdr:rowOff>86178</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173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56</xdr:row>
      <xdr:rowOff>110672</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7118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53522</xdr:rowOff>
    </xdr:from>
    <xdr:to>
      <xdr:col>19</xdr:col>
      <xdr:colOff>187325</xdr:colOff>
      <xdr:row>56</xdr:row>
      <xdr:rowOff>110672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3098800" y="9483272"/>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43543</xdr:rowOff>
    </xdr:from>
    <xdr:to>
      <xdr:col>20</xdr:col>
      <xdr:colOff>38100</xdr:colOff>
      <xdr:row>56</xdr:row>
      <xdr:rowOff>145143</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155320</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41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53522</xdr:rowOff>
    </xdr:from>
    <xdr:to>
      <xdr:col>15</xdr:col>
      <xdr:colOff>98425</xdr:colOff>
      <xdr:row>56</xdr:row>
      <xdr:rowOff>78015</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flipV="1">
          <a:off x="2209800" y="9483272"/>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149678</xdr:rowOff>
    </xdr:from>
    <xdr:to>
      <xdr:col>15</xdr:col>
      <xdr:colOff>149225</xdr:colOff>
      <xdr:row>56</xdr:row>
      <xdr:rowOff>79828</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579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64605</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78015</xdr:rowOff>
    </xdr:from>
    <xdr:to>
      <xdr:col>11</xdr:col>
      <xdr:colOff>9525</xdr:colOff>
      <xdr:row>57</xdr:row>
      <xdr:rowOff>20865</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flipV="1">
          <a:off x="1320800" y="967921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43543</xdr:rowOff>
    </xdr:from>
    <xdr:to>
      <xdr:col>11</xdr:col>
      <xdr:colOff>60325</xdr:colOff>
      <xdr:row>56</xdr:row>
      <xdr:rowOff>145143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44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16527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27215</xdr:rowOff>
    </xdr:from>
    <xdr:to>
      <xdr:col>11</xdr:col>
      <xdr:colOff>60325</xdr:colOff>
      <xdr:row>56</xdr:row>
      <xdr:rowOff>128815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138992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141515</xdr:rowOff>
    </xdr:from>
    <xdr:to>
      <xdr:col>6</xdr:col>
      <xdr:colOff>171450</xdr:colOff>
      <xdr:row>57</xdr:row>
      <xdr:rowOff>71665</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56442</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ポイント増加し、ここ数年は類似団体平均を上回っており、令和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依然として類似団体平均を上回っているのは、下水道会計への繰出金が多額になっているためであり、中でも基準外繰出は続いていることから、適切な下水道料金の見直しなどによる歳入の確保を検討し、一般会計の負担を減らすように努める。</a:t>
          </a: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102507</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047843"/>
          <a:ext cx="0" cy="1513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74584</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53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102507</xdr:rowOff>
    </xdr:from>
    <xdr:to>
      <xdr:col>82</xdr:col>
      <xdr:colOff>196850</xdr:colOff>
      <xdr:row>61</xdr:row>
      <xdr:rowOff>102507</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56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29028</xdr:rowOff>
    </xdr:from>
    <xdr:to>
      <xdr:col>82</xdr:col>
      <xdr:colOff>107950</xdr:colOff>
      <xdr:row>58</xdr:row>
      <xdr:rowOff>61685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9731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65512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495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48985</xdr:rowOff>
    </xdr:from>
    <xdr:to>
      <xdr:col>82</xdr:col>
      <xdr:colOff>158750</xdr:colOff>
      <xdr:row>56</xdr:row>
      <xdr:rowOff>150585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91622</xdr:rowOff>
    </xdr:from>
    <xdr:to>
      <xdr:col>78</xdr:col>
      <xdr:colOff>69850</xdr:colOff>
      <xdr:row>58</xdr:row>
      <xdr:rowOff>29028</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8642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48985</xdr:rowOff>
    </xdr:from>
    <xdr:to>
      <xdr:col>78</xdr:col>
      <xdr:colOff>120650</xdr:colOff>
      <xdr:row>56</xdr:row>
      <xdr:rowOff>150585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160762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419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91622</xdr:rowOff>
    </xdr:from>
    <xdr:to>
      <xdr:col>73</xdr:col>
      <xdr:colOff>180975</xdr:colOff>
      <xdr:row>58</xdr:row>
      <xdr:rowOff>137885</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864272"/>
          <a:ext cx="889000" cy="217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16328</xdr:rowOff>
    </xdr:from>
    <xdr:to>
      <xdr:col>74</xdr:col>
      <xdr:colOff>31750</xdr:colOff>
      <xdr:row>56</xdr:row>
      <xdr:rowOff>117928</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127000</xdr:rowOff>
    </xdr:from>
    <xdr:to>
      <xdr:col>69</xdr:col>
      <xdr:colOff>92075</xdr:colOff>
      <xdr:row>58</xdr:row>
      <xdr:rowOff>137885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0711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125185</xdr:rowOff>
    </xdr:from>
    <xdr:to>
      <xdr:col>69</xdr:col>
      <xdr:colOff>142875</xdr:colOff>
      <xdr:row>57</xdr:row>
      <xdr:rowOff>55335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65512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10885</xdr:rowOff>
    </xdr:from>
    <xdr:to>
      <xdr:col>82</xdr:col>
      <xdr:colOff>158750</xdr:colOff>
      <xdr:row>58</xdr:row>
      <xdr:rowOff>112485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154412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149678</xdr:rowOff>
    </xdr:from>
    <xdr:to>
      <xdr:col>78</xdr:col>
      <xdr:colOff>120650</xdr:colOff>
      <xdr:row>58</xdr:row>
      <xdr:rowOff>79828</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922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64605</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008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40822</xdr:rowOff>
    </xdr:from>
    <xdr:to>
      <xdr:col>74</xdr:col>
      <xdr:colOff>31750</xdr:colOff>
      <xdr:row>57</xdr:row>
      <xdr:rowOff>142422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127199</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89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87085</xdr:rowOff>
    </xdr:from>
    <xdr:to>
      <xdr:col>69</xdr:col>
      <xdr:colOff>142875</xdr:colOff>
      <xdr:row>59</xdr:row>
      <xdr:rowOff>17235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03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2012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11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76200</xdr:rowOff>
    </xdr:from>
    <xdr:to>
      <xdr:col>65</xdr:col>
      <xdr:colOff>53975</xdr:colOff>
      <xdr:row>59</xdr:row>
      <xdr:rowOff>6350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162577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近年は、類似団体平均を下回る傾向が続いている。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今後は社会保障経費の増等により、増加が見込まれるため、引き続き、長期間継続している奨励的な補助金については廃止も含めて検討するとともに、各種団体への補助金や報奨金、謝礼についても必要性や金額の妥当性を再検討することで補助費等の抑制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149860</xdr:rowOff>
    </xdr:from>
    <xdr:to>
      <xdr:col>82</xdr:col>
      <xdr:colOff>107950</xdr:colOff>
      <xdr:row>40</xdr:row>
      <xdr:rowOff>168148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79160"/>
          <a:ext cx="0" cy="10469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140225</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98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168148</xdr:rowOff>
    </xdr:from>
    <xdr:to>
      <xdr:col>82</xdr:col>
      <xdr:colOff>196850</xdr:colOff>
      <xdr:row>40</xdr:row>
      <xdr:rowOff>168148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7026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64787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149860</xdr:rowOff>
    </xdr:from>
    <xdr:to>
      <xdr:col>82</xdr:col>
      <xdr:colOff>196850</xdr:colOff>
      <xdr:row>34</xdr:row>
      <xdr:rowOff>149860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30988</xdr:rowOff>
    </xdr:from>
    <xdr:to>
      <xdr:col>82</xdr:col>
      <xdr:colOff>107950</xdr:colOff>
      <xdr:row>36</xdr:row>
      <xdr:rowOff>44704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5671800" y="6203188"/>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126001</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156718</xdr:rowOff>
    </xdr:from>
    <xdr:to>
      <xdr:col>78</xdr:col>
      <xdr:colOff>69850</xdr:colOff>
      <xdr:row>36</xdr:row>
      <xdr:rowOff>30988</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140208</xdr:rowOff>
    </xdr:from>
    <xdr:to>
      <xdr:col>78</xdr:col>
      <xdr:colOff>120650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55135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17272</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121920</xdr:rowOff>
    </xdr:from>
    <xdr:to>
      <xdr:col>74</xdr:col>
      <xdr:colOff>31750</xdr:colOff>
      <xdr:row>37</xdr:row>
      <xdr:rowOff>52070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36847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170434</xdr:rowOff>
    </xdr:from>
    <xdr:to>
      <xdr:col>69</xdr:col>
      <xdr:colOff>92075</xdr:colOff>
      <xdr:row>36</xdr:row>
      <xdr:rowOff>17272</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17118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762</xdr:rowOff>
    </xdr:from>
    <xdr:to>
      <xdr:col>69</xdr:col>
      <xdr:colOff>142875</xdr:colOff>
      <xdr:row>37</xdr:row>
      <xdr:rowOff>102362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87139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87139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165354</xdr:rowOff>
    </xdr:from>
    <xdr:to>
      <xdr:col>82</xdr:col>
      <xdr:colOff>158750</xdr:colOff>
      <xdr:row>36</xdr:row>
      <xdr:rowOff>95504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10431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1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151638</xdr:rowOff>
    </xdr:from>
    <xdr:to>
      <xdr:col>78</xdr:col>
      <xdr:colOff>120650</xdr:colOff>
      <xdr:row>36</xdr:row>
      <xdr:rowOff>81788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91965</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5921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105918</xdr:rowOff>
    </xdr:from>
    <xdr:to>
      <xdr:col>74</xdr:col>
      <xdr:colOff>31750</xdr:colOff>
      <xdr:row>36</xdr:row>
      <xdr:rowOff>36068</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46245</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137922</xdr:rowOff>
    </xdr:from>
    <xdr:to>
      <xdr:col>69</xdr:col>
      <xdr:colOff>142875</xdr:colOff>
      <xdr:row>36</xdr:row>
      <xdr:rowOff>68072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78249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119634</xdr:rowOff>
    </xdr:from>
    <xdr:to>
      <xdr:col>65</xdr:col>
      <xdr:colOff>53975</xdr:colOff>
      <xdr:row>36</xdr:row>
      <xdr:rowOff>49784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12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59961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5889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前年度から比較すると</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17.4%</a:t>
          </a:r>
          <a:r>
            <a:rPr kumimoji="1" lang="ja-JP" altLang="en-US" sz="1300">
              <a:latin typeface="ＭＳ Ｐゴシック" panose="020B0600070205080204" pitchFamily="50" charset="-128"/>
              <a:ea typeface="ＭＳ Ｐゴシック" panose="020B0600070205080204" pitchFamily="50" charset="-128"/>
            </a:rPr>
            <a:t>となったが、類似団体平均と比較すると</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ポイント上回っている。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年度まで続いた大型普通建設事業により、更に公債費の上昇は続き、庁舎建設に係る町債の元金償還が開始となる令和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年度に最大となる見込みのため、引き続き、緊急性・安全性の観点から事業の選択と集中を行うことで、町債の新規発行の抑制に努める。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78994</xdr:rowOff>
    </xdr:from>
    <xdr:to>
      <xdr:col>24</xdr:col>
      <xdr:colOff>25400</xdr:colOff>
      <xdr:row>82</xdr:row>
      <xdr:rowOff>8128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4826000" y="12594844"/>
          <a:ext cx="0" cy="1472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151655</xdr:rowOff>
    </xdr:from>
    <xdr:ext cx="762000" cy="259045"/>
    <xdr:sp macro="" textlink="">
      <xdr:nvSpPr>
        <xdr:cNvPr id="366" name="公債費最小値テキスト">
          <a:extLst>
            <a:ext uri="{FF2B5EF4-FFF2-40B4-BE49-F238E27FC236}">
              <a16:creationId xmlns:a16="http://schemas.microsoft.com/office/drawing/2014/main" id="{00000000-0008-0000-0400-00006E010000}"/>
            </a:ext>
          </a:extLst>
        </xdr:cNvPr>
        <xdr:cNvSpPr txBox="1"/>
      </xdr:nvSpPr>
      <xdr:spPr>
        <a:xfrm>
          <a:off x="4914900" y="14039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8128</xdr:rowOff>
    </xdr:from>
    <xdr:to>
      <xdr:col>24</xdr:col>
      <xdr:colOff>114300</xdr:colOff>
      <xdr:row>82</xdr:row>
      <xdr:rowOff>8128</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406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165371</xdr:rowOff>
    </xdr:from>
    <xdr:ext cx="762000" cy="259045"/>
    <xdr:sp macro="" textlink="">
      <xdr:nvSpPr>
        <xdr:cNvPr id="368" name="公債費最大値テキスト">
          <a:extLst>
            <a:ext uri="{FF2B5EF4-FFF2-40B4-BE49-F238E27FC236}">
              <a16:creationId xmlns:a16="http://schemas.microsoft.com/office/drawing/2014/main" id="{00000000-0008-0000-0400-000070010000}"/>
            </a:ext>
          </a:extLst>
        </xdr:cNvPr>
        <xdr:cNvSpPr txBox="1"/>
      </xdr:nvSpPr>
      <xdr:spPr>
        <a:xfrm>
          <a:off x="4914900" y="12338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78994</xdr:rowOff>
    </xdr:from>
    <xdr:to>
      <xdr:col>24</xdr:col>
      <xdr:colOff>114300</xdr:colOff>
      <xdr:row>73</xdr:row>
      <xdr:rowOff>78994</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2594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3556</xdr:rowOff>
    </xdr:from>
    <xdr:to>
      <xdr:col>24</xdr:col>
      <xdr:colOff>25400</xdr:colOff>
      <xdr:row>80</xdr:row>
      <xdr:rowOff>12700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987800" y="1371955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170451</xdr:rowOff>
    </xdr:from>
    <xdr:ext cx="762000" cy="259045"/>
    <xdr:sp macro="" textlink="">
      <xdr:nvSpPr>
        <xdr:cNvPr id="371" name="公債費平均値テキスト">
          <a:extLst>
            <a:ext uri="{FF2B5EF4-FFF2-40B4-BE49-F238E27FC236}">
              <a16:creationId xmlns:a16="http://schemas.microsoft.com/office/drawing/2014/main" id="{00000000-0008-0000-0400-000073010000}"/>
            </a:ext>
          </a:extLst>
        </xdr:cNvPr>
        <xdr:cNvSpPr txBox="1"/>
      </xdr:nvSpPr>
      <xdr:spPr>
        <a:xfrm>
          <a:off x="4914900" y="13029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153924</xdr:rowOff>
    </xdr:from>
    <xdr:to>
      <xdr:col>24</xdr:col>
      <xdr:colOff>76200</xdr:colOff>
      <xdr:row>77</xdr:row>
      <xdr:rowOff>84074</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47752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74422</xdr:rowOff>
    </xdr:from>
    <xdr:to>
      <xdr:col>19</xdr:col>
      <xdr:colOff>187325</xdr:colOff>
      <xdr:row>80</xdr:row>
      <xdr:rowOff>12700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3098800" y="13618972"/>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158259</xdr:rowOff>
    </xdr:from>
    <xdr:ext cx="7366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606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74422</xdr:rowOff>
    </xdr:from>
    <xdr:to>
      <xdr:col>15</xdr:col>
      <xdr:colOff>98425</xdr:colOff>
      <xdr:row>79</xdr:row>
      <xdr:rowOff>165863</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2209800" y="13618972"/>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144780</xdr:rowOff>
    </xdr:from>
    <xdr:to>
      <xdr:col>15</xdr:col>
      <xdr:colOff>149225</xdr:colOff>
      <xdr:row>77</xdr:row>
      <xdr:rowOff>74930</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3048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79</xdr:row>
      <xdr:rowOff>129287</xdr:rowOff>
    </xdr:from>
    <xdr:to>
      <xdr:col>11</xdr:col>
      <xdr:colOff>9525</xdr:colOff>
      <xdr:row>79</xdr:row>
      <xdr:rowOff>165863</xdr:rowOff>
    </xdr:to>
    <xdr:cxnSp macro="">
      <xdr:nvCxnSpPr>
        <xdr:cNvPr id="379" name="直線コネクタ 378">
          <a:extLst>
            <a:ext uri="{FF2B5EF4-FFF2-40B4-BE49-F238E27FC236}">
              <a16:creationId xmlns:a16="http://schemas.microsoft.com/office/drawing/2014/main" id="{00000000-0008-0000-0400-00007B010000}"/>
            </a:ext>
          </a:extLst>
        </xdr:cNvPr>
        <xdr:cNvCxnSpPr/>
      </xdr:nvCxnSpPr>
      <xdr:spPr>
        <a:xfrm>
          <a:off x="1320800" y="1367383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153924</xdr:rowOff>
    </xdr:from>
    <xdr:to>
      <xdr:col>11</xdr:col>
      <xdr:colOff>60325</xdr:colOff>
      <xdr:row>77</xdr:row>
      <xdr:rowOff>84074</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2159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94251</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828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124206</xdr:rowOff>
    </xdr:from>
    <xdr:to>
      <xdr:col>24</xdr:col>
      <xdr:colOff>76200</xdr:colOff>
      <xdr:row>80</xdr:row>
      <xdr:rowOff>54356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47752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96283</xdr:rowOff>
    </xdr:from>
    <xdr:ext cx="762000" cy="259045"/>
    <xdr:sp macro="" textlink="">
      <xdr:nvSpPr>
        <xdr:cNvPr id="390" name="公債費該当値テキスト">
          <a:extLst>
            <a:ext uri="{FF2B5EF4-FFF2-40B4-BE49-F238E27FC236}">
              <a16:creationId xmlns:a16="http://schemas.microsoft.com/office/drawing/2014/main" id="{00000000-0008-0000-0400-000086010000}"/>
            </a:ext>
          </a:extLst>
        </xdr:cNvPr>
        <xdr:cNvSpPr txBox="1"/>
      </xdr:nvSpPr>
      <xdr:spPr>
        <a:xfrm>
          <a:off x="4914900" y="1364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23622</xdr:rowOff>
    </xdr:from>
    <xdr:to>
      <xdr:col>15</xdr:col>
      <xdr:colOff>149225</xdr:colOff>
      <xdr:row>79</xdr:row>
      <xdr:rowOff>125222</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048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109999</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2717800" y="1365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115063</xdr:rowOff>
    </xdr:from>
    <xdr:to>
      <xdr:col>11</xdr:col>
      <xdr:colOff>60325</xdr:colOff>
      <xdr:row>80</xdr:row>
      <xdr:rowOff>45213</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2159000" y="13659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29990</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828800" y="1374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78487</xdr:rowOff>
    </xdr:from>
    <xdr:to>
      <xdr:col>6</xdr:col>
      <xdr:colOff>171450</xdr:colOff>
      <xdr:row>80</xdr:row>
      <xdr:rowOff>8637</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1270000" y="13623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164864</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939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前年度と比較すると、人件費が減少したことなどにより</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ポイント減少し、類似団体平均を</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ポイント下回った。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今後も更なる行政改革により、財政運営の健全化を図っていく。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163576</xdr:rowOff>
    </xdr:from>
    <xdr:to>
      <xdr:col>82</xdr:col>
      <xdr:colOff>107950</xdr:colOff>
      <xdr:row>80</xdr:row>
      <xdr:rowOff>104139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6510000" y="12507976"/>
          <a:ext cx="0" cy="1312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a:extLst>
            <a:ext uri="{FF2B5EF4-FFF2-40B4-BE49-F238E27FC236}">
              <a16:creationId xmlns:a16="http://schemas.microsoft.com/office/drawing/2014/main" id="{00000000-0008-0000-0400-0000A9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78503</xdr:rowOff>
    </xdr:from>
    <xdr:ext cx="762000" cy="259045"/>
    <xdr:sp macro="" textlink="">
      <xdr:nvSpPr>
        <xdr:cNvPr id="427" name="公債費以外最大値テキスト">
          <a:extLst>
            <a:ext uri="{FF2B5EF4-FFF2-40B4-BE49-F238E27FC236}">
              <a16:creationId xmlns:a16="http://schemas.microsoft.com/office/drawing/2014/main" id="{00000000-0008-0000-0400-0000AB010000}"/>
            </a:ext>
          </a:extLst>
        </xdr:cNvPr>
        <xdr:cNvSpPr txBox="1"/>
      </xdr:nvSpPr>
      <xdr:spPr>
        <a:xfrm>
          <a:off x="16598900" y="12251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163576</xdr:rowOff>
    </xdr:from>
    <xdr:to>
      <xdr:col>82</xdr:col>
      <xdr:colOff>196850</xdr:colOff>
      <xdr:row>72</xdr:row>
      <xdr:rowOff>163576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2507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42418</xdr:rowOff>
    </xdr:from>
    <xdr:to>
      <xdr:col>82</xdr:col>
      <xdr:colOff>107950</xdr:colOff>
      <xdr:row>77</xdr:row>
      <xdr:rowOff>78994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5671800" y="13244068"/>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271</xdr:rowOff>
    </xdr:from>
    <xdr:ext cx="762000" cy="259045"/>
    <xdr:sp macro="" textlink="">
      <xdr:nvSpPr>
        <xdr:cNvPr id="430" name="公債費以外平均値テキスト">
          <a:extLst>
            <a:ext uri="{FF2B5EF4-FFF2-40B4-BE49-F238E27FC236}">
              <a16:creationId xmlns:a16="http://schemas.microsoft.com/office/drawing/2014/main" id="{00000000-0008-0000-0400-0000AE010000}"/>
            </a:ext>
          </a:extLst>
        </xdr:cNvPr>
        <xdr:cNvSpPr txBox="1"/>
      </xdr:nvSpPr>
      <xdr:spPr>
        <a:xfrm>
          <a:off x="16598900" y="132019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64592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101854</xdr:rowOff>
    </xdr:from>
    <xdr:to>
      <xdr:col>78</xdr:col>
      <xdr:colOff>69850</xdr:colOff>
      <xdr:row>77</xdr:row>
      <xdr:rowOff>78994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4782800" y="12960604"/>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167639</xdr:rowOff>
    </xdr:from>
    <xdr:to>
      <xdr:col>78</xdr:col>
      <xdr:colOff>120650</xdr:colOff>
      <xdr:row>77</xdr:row>
      <xdr:rowOff>97789</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107966</xdr:rowOff>
    </xdr:from>
    <xdr:ext cx="7366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290800" y="129667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101854</xdr:rowOff>
    </xdr:from>
    <xdr:to>
      <xdr:col>73</xdr:col>
      <xdr:colOff>180975</xdr:colOff>
      <xdr:row>77</xdr:row>
      <xdr:rowOff>65278</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893800" y="12960604"/>
          <a:ext cx="889000" cy="30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130573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4401800" y="13160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51563</xdr:rowOff>
    </xdr:from>
    <xdr:to>
      <xdr:col>69</xdr:col>
      <xdr:colOff>92075</xdr:colOff>
      <xdr:row>77</xdr:row>
      <xdr:rowOff>65278</xdr:rowOff>
    </xdr:to>
    <xdr:cxnSp macro="">
      <xdr:nvCxnSpPr>
        <xdr:cNvPr id="438" name="直線コネクタ 437">
          <a:extLst>
            <a:ext uri="{FF2B5EF4-FFF2-40B4-BE49-F238E27FC236}">
              <a16:creationId xmlns:a16="http://schemas.microsoft.com/office/drawing/2014/main" id="{00000000-0008-0000-0400-0000B6010000}"/>
            </a:ext>
          </a:extLst>
        </xdr:cNvPr>
        <xdr:cNvCxnSpPr/>
      </xdr:nvCxnSpPr>
      <xdr:spPr>
        <a:xfrm>
          <a:off x="13004800" y="13253213"/>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73913</xdr:rowOff>
    </xdr:from>
    <xdr:to>
      <xdr:col>69</xdr:col>
      <xdr:colOff>142875</xdr:colOff>
      <xdr:row>78</xdr:row>
      <xdr:rowOff>4063</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3843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160290</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5128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37337</xdr:rowOff>
    </xdr:from>
    <xdr:to>
      <xdr:col>65</xdr:col>
      <xdr:colOff>53975</xdr:colOff>
      <xdr:row>77</xdr:row>
      <xdr:rowOff>138937</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2954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123714</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623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163068</xdr:rowOff>
    </xdr:from>
    <xdr:to>
      <xdr:col>82</xdr:col>
      <xdr:colOff>158750</xdr:colOff>
      <xdr:row>77</xdr:row>
      <xdr:rowOff>93218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64592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8145</xdr:rowOff>
    </xdr:from>
    <xdr:ext cx="762000" cy="259045"/>
    <xdr:sp macro="" textlink="">
      <xdr:nvSpPr>
        <xdr:cNvPr id="449" name="公債費以外該当値テキスト">
          <a:extLst>
            <a:ext uri="{FF2B5EF4-FFF2-40B4-BE49-F238E27FC236}">
              <a16:creationId xmlns:a16="http://schemas.microsoft.com/office/drawing/2014/main" id="{00000000-0008-0000-0400-0000C1010000}"/>
            </a:ext>
          </a:extLst>
        </xdr:cNvPr>
        <xdr:cNvSpPr txBox="1"/>
      </xdr:nvSpPr>
      <xdr:spPr>
        <a:xfrm>
          <a:off x="16598900" y="1303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28194</xdr:rowOff>
    </xdr:from>
    <xdr:to>
      <xdr:col>78</xdr:col>
      <xdr:colOff>120650</xdr:colOff>
      <xdr:row>77</xdr:row>
      <xdr:rowOff>129794</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5621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114571</xdr:rowOff>
    </xdr:from>
    <xdr:ext cx="7366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5290800" y="133162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51054</xdr:rowOff>
    </xdr:from>
    <xdr:to>
      <xdr:col>74</xdr:col>
      <xdr:colOff>31750</xdr:colOff>
      <xdr:row>75</xdr:row>
      <xdr:rowOff>152654</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4732000" y="12909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162831</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4401800" y="1267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14478</xdr:rowOff>
    </xdr:from>
    <xdr:to>
      <xdr:col>69</xdr:col>
      <xdr:colOff>142875</xdr:colOff>
      <xdr:row>77</xdr:row>
      <xdr:rowOff>116078</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3843000" y="13216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126255</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3512800" y="12985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763</xdr:rowOff>
    </xdr:from>
    <xdr:to>
      <xdr:col>65</xdr:col>
      <xdr:colOff>53975</xdr:colOff>
      <xdr:row>77</xdr:row>
      <xdr:rowOff>102363</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2954000" y="1320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112540</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2623800" y="12971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51333</xdr:rowOff>
    </xdr:from>
    <xdr:to>
      <xdr:col>29</xdr:col>
      <xdr:colOff>127000</xdr:colOff>
      <xdr:row>20</xdr:row>
      <xdr:rowOff>111970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4908"/>
          <a:ext cx="0" cy="16036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84047</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60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111970</xdr:rowOff>
    </xdr:from>
    <xdr:to>
      <xdr:col>30</xdr:col>
      <xdr:colOff>25400</xdr:colOff>
      <xdr:row>20</xdr:row>
      <xdr:rowOff>111970</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5885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137710</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8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51333</xdr:rowOff>
    </xdr:from>
    <xdr:to>
      <xdr:col>30</xdr:col>
      <xdr:colOff>25400</xdr:colOff>
      <xdr:row>11</xdr:row>
      <xdr:rowOff>51333</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49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47028</xdr:rowOff>
    </xdr:from>
    <xdr:to>
      <xdr:col>29</xdr:col>
      <xdr:colOff>127000</xdr:colOff>
      <xdr:row>18</xdr:row>
      <xdr:rowOff>77260</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003800" y="3180753"/>
          <a:ext cx="647700" cy="302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53579</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444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37052</xdr:rowOff>
    </xdr:from>
    <xdr:to>
      <xdr:col>29</xdr:col>
      <xdr:colOff>177800</xdr:colOff>
      <xdr:row>17</xdr:row>
      <xdr:rowOff>138652</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99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47028</xdr:rowOff>
    </xdr:from>
    <xdr:to>
      <xdr:col>26</xdr:col>
      <xdr:colOff>50800</xdr:colOff>
      <xdr:row>18</xdr:row>
      <xdr:rowOff>104330</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3180753"/>
          <a:ext cx="698500" cy="573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87325</xdr:rowOff>
    </xdr:from>
    <xdr:to>
      <xdr:col>26</xdr:col>
      <xdr:colOff>101600</xdr:colOff>
      <xdr:row>18</xdr:row>
      <xdr:rowOff>17475</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30496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27652</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18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104330</xdr:rowOff>
    </xdr:from>
    <xdr:to>
      <xdr:col>22</xdr:col>
      <xdr:colOff>114300</xdr:colOff>
      <xdr:row>19</xdr:row>
      <xdr:rowOff>7404</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238055"/>
          <a:ext cx="698500" cy="745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101289</xdr:rowOff>
    </xdr:from>
    <xdr:to>
      <xdr:col>22</xdr:col>
      <xdr:colOff>165100</xdr:colOff>
      <xdr:row>18</xdr:row>
      <xdr:rowOff>31439</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635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41616</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32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7404</xdr:rowOff>
    </xdr:from>
    <xdr:to>
      <xdr:col>18</xdr:col>
      <xdr:colOff>177800</xdr:colOff>
      <xdr:row>19</xdr:row>
      <xdr:rowOff>45371</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312579"/>
          <a:ext cx="698500" cy="379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2915</xdr:rowOff>
    </xdr:from>
    <xdr:to>
      <xdr:col>19</xdr:col>
      <xdr:colOff>38100</xdr:colOff>
      <xdr:row>18</xdr:row>
      <xdr:rowOff>104515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136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114692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5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15545</xdr:rowOff>
    </xdr:from>
    <xdr:to>
      <xdr:col>15</xdr:col>
      <xdr:colOff>101600</xdr:colOff>
      <xdr:row>18</xdr:row>
      <xdr:rowOff>117145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149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127322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18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26460</xdr:rowOff>
    </xdr:from>
    <xdr:to>
      <xdr:col>29</xdr:col>
      <xdr:colOff>177800</xdr:colOff>
      <xdr:row>18</xdr:row>
      <xdr:rowOff>128060</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601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169987</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2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167678</xdr:rowOff>
    </xdr:from>
    <xdr:to>
      <xdr:col>26</xdr:col>
      <xdr:colOff>101600</xdr:colOff>
      <xdr:row>18</xdr:row>
      <xdr:rowOff>97828</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299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82605</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163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53530</xdr:rowOff>
    </xdr:from>
    <xdr:to>
      <xdr:col>22</xdr:col>
      <xdr:colOff>165100</xdr:colOff>
      <xdr:row>18</xdr:row>
      <xdr:rowOff>155130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72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139907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73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128054</xdr:rowOff>
    </xdr:from>
    <xdr:to>
      <xdr:col>19</xdr:col>
      <xdr:colOff>38100</xdr:colOff>
      <xdr:row>19</xdr:row>
      <xdr:rowOff>58204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2617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42981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3481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166021</xdr:rowOff>
    </xdr:from>
    <xdr:to>
      <xdr:col>15</xdr:col>
      <xdr:colOff>101600</xdr:colOff>
      <xdr:row>19</xdr:row>
      <xdr:rowOff>96171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2997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80948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38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8" name="人口1人当たり決算額の推移グラフ枠445">
          <a:extLst>
            <a:ext uri="{FF2B5EF4-FFF2-40B4-BE49-F238E27FC236}">
              <a16:creationId xmlns:a16="http://schemas.microsoft.com/office/drawing/2014/main" id="{00000000-0008-0000-0500-00006C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233528</xdr:rowOff>
    </xdr:from>
    <xdr:to>
      <xdr:col>29</xdr:col>
      <xdr:colOff>127000</xdr:colOff>
      <xdr:row>38</xdr:row>
      <xdr:rowOff>103487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651500" y="6158078"/>
          <a:ext cx="0" cy="141300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75564</xdr:rowOff>
    </xdr:from>
    <xdr:ext cx="762000" cy="259045"/>
    <xdr:sp macro="" textlink="">
      <xdr:nvSpPr>
        <xdr:cNvPr id="110" name="人口1人当たり決算額の推移最小値テキスト445">
          <a:extLst>
            <a:ext uri="{FF2B5EF4-FFF2-40B4-BE49-F238E27FC236}">
              <a16:creationId xmlns:a16="http://schemas.microsoft.com/office/drawing/2014/main" id="{00000000-0008-0000-0500-00006E000000}"/>
            </a:ext>
          </a:extLst>
        </xdr:cNvPr>
        <xdr:cNvSpPr txBox="1"/>
      </xdr:nvSpPr>
      <xdr:spPr>
        <a:xfrm>
          <a:off x="5740400" y="7543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103487</xdr:rowOff>
    </xdr:from>
    <xdr:to>
      <xdr:col>30</xdr:col>
      <xdr:colOff>25400</xdr:colOff>
      <xdr:row>38</xdr:row>
      <xdr:rowOff>103487</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75710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148455</xdr:rowOff>
    </xdr:from>
    <xdr:ext cx="762000" cy="259045"/>
    <xdr:sp macro="" textlink="">
      <xdr:nvSpPr>
        <xdr:cNvPr id="112" name="人口1人当たり決算額の推移最大値テキスト445">
          <a:extLst>
            <a:ext uri="{FF2B5EF4-FFF2-40B4-BE49-F238E27FC236}">
              <a16:creationId xmlns:a16="http://schemas.microsoft.com/office/drawing/2014/main" id="{00000000-0008-0000-0500-000070000000}"/>
            </a:ext>
          </a:extLst>
        </xdr:cNvPr>
        <xdr:cNvSpPr txBox="1"/>
      </xdr:nvSpPr>
      <xdr:spPr>
        <a:xfrm>
          <a:off x="5740400" y="5901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233528</xdr:rowOff>
    </xdr:from>
    <xdr:to>
      <xdr:col>30</xdr:col>
      <xdr:colOff>25400</xdr:colOff>
      <xdr:row>33</xdr:row>
      <xdr:rowOff>233528</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562600" y="61580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31543</xdr:rowOff>
    </xdr:from>
    <xdr:to>
      <xdr:col>29</xdr:col>
      <xdr:colOff>127000</xdr:colOff>
      <xdr:row>35</xdr:row>
      <xdr:rowOff>185326</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5003800" y="6641893"/>
          <a:ext cx="647700" cy="1537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41909</xdr:rowOff>
    </xdr:from>
    <xdr:ext cx="762000" cy="259045"/>
    <xdr:sp macro="" textlink="">
      <xdr:nvSpPr>
        <xdr:cNvPr id="115" name="人口1人当たり決算額の推移平均値テキスト445">
          <a:extLst>
            <a:ext uri="{FF2B5EF4-FFF2-40B4-BE49-F238E27FC236}">
              <a16:creationId xmlns:a16="http://schemas.microsoft.com/office/drawing/2014/main" id="{00000000-0008-0000-0500-000073000000}"/>
            </a:ext>
          </a:extLst>
        </xdr:cNvPr>
        <xdr:cNvSpPr txBox="1"/>
      </xdr:nvSpPr>
      <xdr:spPr>
        <a:xfrm>
          <a:off x="5740400" y="69951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69832</xdr:rowOff>
    </xdr:from>
    <xdr:to>
      <xdr:col>29</xdr:col>
      <xdr:colOff>177800</xdr:colOff>
      <xdr:row>36</xdr:row>
      <xdr:rowOff>171432</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5600700" y="70230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174973</xdr:rowOff>
    </xdr:from>
    <xdr:to>
      <xdr:col>26</xdr:col>
      <xdr:colOff>50800</xdr:colOff>
      <xdr:row>35</xdr:row>
      <xdr:rowOff>185326</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4305300" y="6785323"/>
          <a:ext cx="698500" cy="10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89198</xdr:rowOff>
    </xdr:from>
    <xdr:to>
      <xdr:col>26</xdr:col>
      <xdr:colOff>101600</xdr:colOff>
      <xdr:row>37</xdr:row>
      <xdr:rowOff>19348</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953000" y="70424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4125</xdr:rowOff>
    </xdr:from>
    <xdr:ext cx="7366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4622800" y="7128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174973</xdr:rowOff>
    </xdr:from>
    <xdr:to>
      <xdr:col>22</xdr:col>
      <xdr:colOff>114300</xdr:colOff>
      <xdr:row>35</xdr:row>
      <xdr:rowOff>236565</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3606800" y="6785323"/>
          <a:ext cx="698500" cy="615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157876</xdr:rowOff>
    </xdr:from>
    <xdr:to>
      <xdr:col>22</xdr:col>
      <xdr:colOff>165100</xdr:colOff>
      <xdr:row>37</xdr:row>
      <xdr:rowOff>88026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4254500" y="71111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72803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924300" y="7197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205835</xdr:rowOff>
    </xdr:from>
    <xdr:to>
      <xdr:col>18</xdr:col>
      <xdr:colOff>177800</xdr:colOff>
      <xdr:row>35</xdr:row>
      <xdr:rowOff>236565</xdr:rowOff>
    </xdr:to>
    <xdr:cxnSp macro="">
      <xdr:nvCxnSpPr>
        <xdr:cNvPr id="123" name="直線コネクタ 122">
          <a:extLst>
            <a:ext uri="{FF2B5EF4-FFF2-40B4-BE49-F238E27FC236}">
              <a16:creationId xmlns:a16="http://schemas.microsoft.com/office/drawing/2014/main" id="{00000000-0008-0000-0500-00007B000000}"/>
            </a:ext>
          </a:extLst>
        </xdr:cNvPr>
        <xdr:cNvCxnSpPr/>
      </xdr:nvCxnSpPr>
      <xdr:spPr bwMode="auto">
        <a:xfrm>
          <a:off x="2908300" y="6816185"/>
          <a:ext cx="698500" cy="30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29272</xdr:rowOff>
    </xdr:from>
    <xdr:to>
      <xdr:col>19</xdr:col>
      <xdr:colOff>38100</xdr:colOff>
      <xdr:row>37</xdr:row>
      <xdr:rowOff>130872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3556000" y="71539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115649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225800" y="7240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141384</xdr:rowOff>
    </xdr:from>
    <xdr:to>
      <xdr:col>15</xdr:col>
      <xdr:colOff>101600</xdr:colOff>
      <xdr:row>37</xdr:row>
      <xdr:rowOff>71534</xdr:rowOff>
    </xdr:to>
    <xdr:sp macro="" textlink="">
      <xdr:nvSpPr>
        <xdr:cNvPr id="126" name="フローチャート: 判断 125">
          <a:extLst>
            <a:ext uri="{FF2B5EF4-FFF2-40B4-BE49-F238E27FC236}">
              <a16:creationId xmlns:a16="http://schemas.microsoft.com/office/drawing/2014/main" id="{00000000-0008-0000-0500-00007E000000}"/>
            </a:ext>
          </a:extLst>
        </xdr:cNvPr>
        <xdr:cNvSpPr/>
      </xdr:nvSpPr>
      <xdr:spPr bwMode="auto">
        <a:xfrm>
          <a:off x="2857500" y="70946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56311</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527300" y="718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323643</xdr:rowOff>
    </xdr:from>
    <xdr:to>
      <xdr:col>29</xdr:col>
      <xdr:colOff>177800</xdr:colOff>
      <xdr:row>35</xdr:row>
      <xdr:rowOff>82343</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5600700" y="65910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168720</xdr:rowOff>
    </xdr:from>
    <xdr:ext cx="762000" cy="259045"/>
    <xdr:sp macro="" textlink="">
      <xdr:nvSpPr>
        <xdr:cNvPr id="134" name="人口1人当たり決算額の推移該当値テキスト445">
          <a:extLst>
            <a:ext uri="{FF2B5EF4-FFF2-40B4-BE49-F238E27FC236}">
              <a16:creationId xmlns:a16="http://schemas.microsoft.com/office/drawing/2014/main" id="{00000000-0008-0000-0500-000086000000}"/>
            </a:ext>
          </a:extLst>
        </xdr:cNvPr>
        <xdr:cNvSpPr txBox="1"/>
      </xdr:nvSpPr>
      <xdr:spPr>
        <a:xfrm>
          <a:off x="5740400" y="6436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134526</xdr:rowOff>
    </xdr:from>
    <xdr:to>
      <xdr:col>26</xdr:col>
      <xdr:colOff>101600</xdr:colOff>
      <xdr:row>35</xdr:row>
      <xdr:rowOff>236126</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953000" y="6744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246303</xdr:rowOff>
    </xdr:from>
    <xdr:ext cx="7366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4622800" y="65137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124173</xdr:rowOff>
    </xdr:from>
    <xdr:to>
      <xdr:col>22</xdr:col>
      <xdr:colOff>165100</xdr:colOff>
      <xdr:row>35</xdr:row>
      <xdr:rowOff>225773</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4254500" y="6734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235950</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924300" y="650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185765</xdr:rowOff>
    </xdr:from>
    <xdr:to>
      <xdr:col>19</xdr:col>
      <xdr:colOff>38100</xdr:colOff>
      <xdr:row>35</xdr:row>
      <xdr:rowOff>287365</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3556000" y="67961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297542</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3225800" y="6564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155035</xdr:rowOff>
    </xdr:from>
    <xdr:to>
      <xdr:col>15</xdr:col>
      <xdr:colOff>101600</xdr:colOff>
      <xdr:row>35</xdr:row>
      <xdr:rowOff>256635</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2857500" y="67653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266812</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2527300" y="653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22,071
21,034
24.39
10,270,139
9,793,366
456,429
5,799,337
14,308,004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109933</xdr:rowOff>
    </xdr:from>
    <xdr:to>
      <xdr:col>24</xdr:col>
      <xdr:colOff>62865</xdr:colOff>
      <xdr:row>38</xdr:row>
      <xdr:rowOff>60800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253433"/>
          <a:ext cx="1270" cy="1322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64627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579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60800</xdr:rowOff>
    </xdr:from>
    <xdr:to>
      <xdr:col>24</xdr:col>
      <xdr:colOff>152400</xdr:colOff>
      <xdr:row>38</xdr:row>
      <xdr:rowOff>60800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5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56610</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0286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109933</xdr:rowOff>
    </xdr:from>
    <xdr:to>
      <xdr:col>24</xdr:col>
      <xdr:colOff>152400</xdr:colOff>
      <xdr:row>30</xdr:row>
      <xdr:rowOff>109933</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25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141431</xdr:rowOff>
    </xdr:from>
    <xdr:to>
      <xdr:col>24</xdr:col>
      <xdr:colOff>63500</xdr:colOff>
      <xdr:row>36</xdr:row>
      <xdr:rowOff>31850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3797300" y="6142181"/>
          <a:ext cx="838200" cy="6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126081</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553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103204</xdr:rowOff>
    </xdr:from>
    <xdr:to>
      <xdr:col>24</xdr:col>
      <xdr:colOff>114300</xdr:colOff>
      <xdr:row>36</xdr:row>
      <xdr:rowOff>33354</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103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141431</xdr:rowOff>
    </xdr:from>
    <xdr:to>
      <xdr:col>19</xdr:col>
      <xdr:colOff>177800</xdr:colOff>
      <xdr:row>36</xdr:row>
      <xdr:rowOff>9676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42181"/>
          <a:ext cx="889000" cy="3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140629</xdr:rowOff>
    </xdr:from>
    <xdr:to>
      <xdr:col>20</xdr:col>
      <xdr:colOff>38100</xdr:colOff>
      <xdr:row>36</xdr:row>
      <xdr:rowOff>70779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141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61906</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234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9676</xdr:rowOff>
    </xdr:from>
    <xdr:to>
      <xdr:col>15</xdr:col>
      <xdr:colOff>50800</xdr:colOff>
      <xdr:row>36</xdr:row>
      <xdr:rowOff>69275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81876"/>
          <a:ext cx="889000" cy="59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149414</xdr:rowOff>
    </xdr:from>
    <xdr:to>
      <xdr:col>15</xdr:col>
      <xdr:colOff>101600</xdr:colOff>
      <xdr:row>36</xdr:row>
      <xdr:rowOff>79564</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150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70691</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242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69275</xdr:rowOff>
    </xdr:from>
    <xdr:to>
      <xdr:col>10</xdr:col>
      <xdr:colOff>114300</xdr:colOff>
      <xdr:row>37</xdr:row>
      <xdr:rowOff>28813</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241475"/>
          <a:ext cx="889000" cy="130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54218</xdr:rowOff>
    </xdr:from>
    <xdr:to>
      <xdr:col>10</xdr:col>
      <xdr:colOff>165100</xdr:colOff>
      <xdr:row>36</xdr:row>
      <xdr:rowOff>155818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26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146945</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19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16026</xdr:rowOff>
    </xdr:from>
    <xdr:to>
      <xdr:col>6</xdr:col>
      <xdr:colOff>38100</xdr:colOff>
      <xdr:row>37</xdr:row>
      <xdr:rowOff>117626</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35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108753</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452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152500</xdr:rowOff>
    </xdr:from>
    <xdr:to>
      <xdr:col>24</xdr:col>
      <xdr:colOff>114300</xdr:colOff>
      <xdr:row>36</xdr:row>
      <xdr:rowOff>82650</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15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130927</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6131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90631</xdr:rowOff>
    </xdr:from>
    <xdr:to>
      <xdr:col>20</xdr:col>
      <xdr:colOff>38100</xdr:colOff>
      <xdr:row>36</xdr:row>
      <xdr:rowOff>20781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0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37308</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66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130326</xdr:rowOff>
    </xdr:from>
    <xdr:to>
      <xdr:col>15</xdr:col>
      <xdr:colOff>101600</xdr:colOff>
      <xdr:row>36</xdr:row>
      <xdr:rowOff>60476</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31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77003</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906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18475</xdr:rowOff>
    </xdr:from>
    <xdr:to>
      <xdr:col>10</xdr:col>
      <xdr:colOff>165100</xdr:colOff>
      <xdr:row>36</xdr:row>
      <xdr:rowOff>120075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9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136602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65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149463</xdr:rowOff>
    </xdr:from>
    <xdr:to>
      <xdr:col>6</xdr:col>
      <xdr:colOff>38100</xdr:colOff>
      <xdr:row>37</xdr:row>
      <xdr:rowOff>79613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321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96140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9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91429</xdr:rowOff>
    </xdr:from>
    <xdr:to>
      <xdr:col>24</xdr:col>
      <xdr:colOff>62865</xdr:colOff>
      <xdr:row>59</xdr:row>
      <xdr:rowOff>7624</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3929"/>
          <a:ext cx="1270" cy="1459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11451</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27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7624</xdr:rowOff>
    </xdr:from>
    <xdr:to>
      <xdr:col>24</xdr:col>
      <xdr:colOff>152400</xdr:colOff>
      <xdr:row>59</xdr:row>
      <xdr:rowOff>7624</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3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38106</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39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91429</xdr:rowOff>
    </xdr:from>
    <xdr:to>
      <xdr:col>24</xdr:col>
      <xdr:colOff>152400</xdr:colOff>
      <xdr:row>50</xdr:row>
      <xdr:rowOff>91429</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3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81919</xdr:rowOff>
    </xdr:from>
    <xdr:to>
      <xdr:col>24</xdr:col>
      <xdr:colOff>63500</xdr:colOff>
      <xdr:row>58</xdr:row>
      <xdr:rowOff>30328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3797300" y="9854569"/>
          <a:ext cx="838200" cy="119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32435</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336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9558</xdr:rowOff>
    </xdr:from>
    <xdr:to>
      <xdr:col>24</xdr:col>
      <xdr:colOff>114300</xdr:colOff>
      <xdr:row>57</xdr:row>
      <xdr:rowOff>111158</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81919</xdr:rowOff>
    </xdr:from>
    <xdr:to>
      <xdr:col>19</xdr:col>
      <xdr:colOff>177800</xdr:colOff>
      <xdr:row>57</xdr:row>
      <xdr:rowOff>164937</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854569"/>
          <a:ext cx="889000" cy="8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11432</xdr:rowOff>
    </xdr:from>
    <xdr:to>
      <xdr:col>20</xdr:col>
      <xdr:colOff>38100</xdr:colOff>
      <xdr:row>57</xdr:row>
      <xdr:rowOff>113032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8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129559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5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164937</xdr:rowOff>
    </xdr:from>
    <xdr:to>
      <xdr:col>15</xdr:col>
      <xdr:colOff>50800</xdr:colOff>
      <xdr:row>58</xdr:row>
      <xdr:rowOff>11044</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37587"/>
          <a:ext cx="889000" cy="17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68225</xdr:rowOff>
    </xdr:from>
    <xdr:to>
      <xdr:col>15</xdr:col>
      <xdr:colOff>101600</xdr:colOff>
      <xdr:row>57</xdr:row>
      <xdr:rowOff>169825</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4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14902</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616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11044</xdr:rowOff>
    </xdr:from>
    <xdr:to>
      <xdr:col>10</xdr:col>
      <xdr:colOff>114300</xdr:colOff>
      <xdr:row>58</xdr:row>
      <xdr:rowOff>40167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955144"/>
          <a:ext cx="889000" cy="29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110141</xdr:rowOff>
    </xdr:from>
    <xdr:to>
      <xdr:col>10</xdr:col>
      <xdr:colOff>165100</xdr:colOff>
      <xdr:row>58</xdr:row>
      <xdr:rowOff>40291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82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56818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92713</xdr:rowOff>
    </xdr:from>
    <xdr:to>
      <xdr:col>6</xdr:col>
      <xdr:colOff>38100</xdr:colOff>
      <xdr:row>58</xdr:row>
      <xdr:rowOff>22863</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39390</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40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150978</xdr:rowOff>
    </xdr:from>
    <xdr:to>
      <xdr:col>24</xdr:col>
      <xdr:colOff>114300</xdr:colOff>
      <xdr:row>58</xdr:row>
      <xdr:rowOff>81128</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2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129405</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902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31119</xdr:rowOff>
    </xdr:from>
    <xdr:to>
      <xdr:col>20</xdr:col>
      <xdr:colOff>38100</xdr:colOff>
      <xdr:row>57</xdr:row>
      <xdr:rowOff>132719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0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123846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89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114137</xdr:rowOff>
    </xdr:from>
    <xdr:to>
      <xdr:col>15</xdr:col>
      <xdr:colOff>101600</xdr:colOff>
      <xdr:row>58</xdr:row>
      <xdr:rowOff>44287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8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35414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7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131694</xdr:rowOff>
    </xdr:from>
    <xdr:to>
      <xdr:col>10</xdr:col>
      <xdr:colOff>165100</xdr:colOff>
      <xdr:row>58</xdr:row>
      <xdr:rowOff>61844</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52971</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99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160817</xdr:rowOff>
    </xdr:from>
    <xdr:to>
      <xdr:col>6</xdr:col>
      <xdr:colOff>38100</xdr:colOff>
      <xdr:row>58</xdr:row>
      <xdr:rowOff>90967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3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82094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26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37135</xdr:rowOff>
    </xdr:from>
    <xdr:to>
      <xdr:col>24</xdr:col>
      <xdr:colOff>62865</xdr:colOff>
      <xdr:row>78</xdr:row>
      <xdr:rowOff>143053</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210085"/>
          <a:ext cx="1270" cy="1306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146880</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519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143053</xdr:rowOff>
    </xdr:from>
    <xdr:to>
      <xdr:col>24</xdr:col>
      <xdr:colOff>152400</xdr:colOff>
      <xdr:row>78</xdr:row>
      <xdr:rowOff>143053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516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155262</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1985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37135</xdr:rowOff>
    </xdr:from>
    <xdr:to>
      <xdr:col>24</xdr:col>
      <xdr:colOff>152400</xdr:colOff>
      <xdr:row>71</xdr:row>
      <xdr:rowOff>37135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210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153036</xdr:rowOff>
    </xdr:from>
    <xdr:to>
      <xdr:col>24</xdr:col>
      <xdr:colOff>63500</xdr:colOff>
      <xdr:row>78</xdr:row>
      <xdr:rowOff>9627</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3797300" y="13354686"/>
          <a:ext cx="838200" cy="28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156887</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15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134010</xdr:rowOff>
    </xdr:from>
    <xdr:to>
      <xdr:col>24</xdr:col>
      <xdr:colOff>114300</xdr:colOff>
      <xdr:row>77</xdr:row>
      <xdr:rowOff>64160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164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43383</xdr:rowOff>
    </xdr:from>
    <xdr:to>
      <xdr:col>19</xdr:col>
      <xdr:colOff>177800</xdr:colOff>
      <xdr:row>77</xdr:row>
      <xdr:rowOff>153036</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908300" y="13245033"/>
          <a:ext cx="889000" cy="10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130277</xdr:rowOff>
    </xdr:from>
    <xdr:to>
      <xdr:col>20</xdr:col>
      <xdr:colOff>38100</xdr:colOff>
      <xdr:row>77</xdr:row>
      <xdr:rowOff>60427</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60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76954</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35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43383</xdr:rowOff>
    </xdr:from>
    <xdr:to>
      <xdr:col>15</xdr:col>
      <xdr:colOff>50800</xdr:colOff>
      <xdr:row>77</xdr:row>
      <xdr:rowOff>142139</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flipV="1">
          <a:off x="2019300" y="13245033"/>
          <a:ext cx="889000" cy="9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112140</xdr:rowOff>
    </xdr:from>
    <xdr:to>
      <xdr:col>15</xdr:col>
      <xdr:colOff>101600</xdr:colOff>
      <xdr:row>77</xdr:row>
      <xdr:rowOff>42290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142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58818</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17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141452</xdr:rowOff>
    </xdr:from>
    <xdr:to>
      <xdr:col>10</xdr:col>
      <xdr:colOff>114300</xdr:colOff>
      <xdr:row>77</xdr:row>
      <xdr:rowOff>142139</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43102"/>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169444</xdr:rowOff>
    </xdr:from>
    <xdr:to>
      <xdr:col>10</xdr:col>
      <xdr:colOff>165100</xdr:colOff>
      <xdr:row>77</xdr:row>
      <xdr:rowOff>99594</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19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116121</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2974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16129</xdr:rowOff>
    </xdr:from>
    <xdr:to>
      <xdr:col>6</xdr:col>
      <xdr:colOff>38100</xdr:colOff>
      <xdr:row>77</xdr:row>
      <xdr:rowOff>117729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17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134256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2993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130277</xdr:rowOff>
    </xdr:from>
    <xdr:to>
      <xdr:col>24</xdr:col>
      <xdr:colOff>114300</xdr:colOff>
      <xdr:row>78</xdr:row>
      <xdr:rowOff>60427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33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108704</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310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102236</xdr:rowOff>
    </xdr:from>
    <xdr:to>
      <xdr:col>20</xdr:col>
      <xdr:colOff>38100</xdr:colOff>
      <xdr:row>78</xdr:row>
      <xdr:rowOff>32386</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23513</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39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164033</xdr:rowOff>
    </xdr:from>
    <xdr:to>
      <xdr:col>15</xdr:col>
      <xdr:colOff>101600</xdr:colOff>
      <xdr:row>77</xdr:row>
      <xdr:rowOff>94183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19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85310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286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91339</xdr:rowOff>
    </xdr:from>
    <xdr:to>
      <xdr:col>10</xdr:col>
      <xdr:colOff>165100</xdr:colOff>
      <xdr:row>78</xdr:row>
      <xdr:rowOff>21489</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29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12616</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385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90652</xdr:rowOff>
    </xdr:from>
    <xdr:to>
      <xdr:col>6</xdr:col>
      <xdr:colOff>38100</xdr:colOff>
      <xdr:row>78</xdr:row>
      <xdr:rowOff>20802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29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11929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38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125713</xdr:rowOff>
    </xdr:from>
    <xdr:to>
      <xdr:col>24</xdr:col>
      <xdr:colOff>62865</xdr:colOff>
      <xdr:row>98</xdr:row>
      <xdr:rowOff>99724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56213"/>
          <a:ext cx="1270" cy="1345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103551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0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99724</xdr:rowOff>
    </xdr:from>
    <xdr:to>
      <xdr:col>24</xdr:col>
      <xdr:colOff>152400</xdr:colOff>
      <xdr:row>98</xdr:row>
      <xdr:rowOff>99724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0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72390</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3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125713</xdr:rowOff>
    </xdr:from>
    <xdr:to>
      <xdr:col>24</xdr:col>
      <xdr:colOff>152400</xdr:colOff>
      <xdr:row>90</xdr:row>
      <xdr:rowOff>125713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56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112268</xdr:rowOff>
    </xdr:from>
    <xdr:to>
      <xdr:col>24</xdr:col>
      <xdr:colOff>63500</xdr:colOff>
      <xdr:row>96</xdr:row>
      <xdr:rowOff>66863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400018"/>
          <a:ext cx="838200" cy="12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148094</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4358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169667</xdr:rowOff>
    </xdr:from>
    <xdr:to>
      <xdr:col>24</xdr:col>
      <xdr:colOff>114300</xdr:colOff>
      <xdr:row>96</xdr:row>
      <xdr:rowOff>99817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45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64162</xdr:rowOff>
    </xdr:from>
    <xdr:to>
      <xdr:col>19</xdr:col>
      <xdr:colOff>177800</xdr:colOff>
      <xdr:row>96</xdr:row>
      <xdr:rowOff>66863</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a:off x="2908300" y="16351912"/>
          <a:ext cx="889000" cy="174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69326</xdr:rowOff>
    </xdr:from>
    <xdr:to>
      <xdr:col>20</xdr:col>
      <xdr:colOff>38100</xdr:colOff>
      <xdr:row>96</xdr:row>
      <xdr:rowOff>170926</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2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162053</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62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64162</xdr:rowOff>
    </xdr:from>
    <xdr:to>
      <xdr:col>15</xdr:col>
      <xdr:colOff>50800</xdr:colOff>
      <xdr:row>97</xdr:row>
      <xdr:rowOff>46089</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351912"/>
          <a:ext cx="889000" cy="324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60168</xdr:rowOff>
    </xdr:from>
    <xdr:to>
      <xdr:col>15</xdr:col>
      <xdr:colOff>101600</xdr:colOff>
      <xdr:row>95</xdr:row>
      <xdr:rowOff>161768</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152895</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4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46089</xdr:rowOff>
    </xdr:from>
    <xdr:to>
      <xdr:col>10</xdr:col>
      <xdr:colOff>114300</xdr:colOff>
      <xdr:row>97</xdr:row>
      <xdr:rowOff>78950</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676739"/>
          <a:ext cx="889000" cy="3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25535</xdr:rowOff>
    </xdr:from>
    <xdr:to>
      <xdr:col>10</xdr:col>
      <xdr:colOff>165100</xdr:colOff>
      <xdr:row>97</xdr:row>
      <xdr:rowOff>127135</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56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118262</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74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72213</xdr:rowOff>
    </xdr:from>
    <xdr:to>
      <xdr:col>6</xdr:col>
      <xdr:colOff>38100</xdr:colOff>
      <xdr:row>98</xdr:row>
      <xdr:rowOff>2363</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702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164940</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79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61468</xdr:rowOff>
    </xdr:from>
    <xdr:to>
      <xdr:col>24</xdr:col>
      <xdr:colOff>114300</xdr:colOff>
      <xdr:row>95</xdr:row>
      <xdr:rowOff>163068</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49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84345</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20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16063</xdr:rowOff>
    </xdr:from>
    <xdr:to>
      <xdr:col>20</xdr:col>
      <xdr:colOff>38100</xdr:colOff>
      <xdr:row>96</xdr:row>
      <xdr:rowOff>117663</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134190</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25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13362</xdr:rowOff>
    </xdr:from>
    <xdr:to>
      <xdr:col>15</xdr:col>
      <xdr:colOff>101600</xdr:colOff>
      <xdr:row>95</xdr:row>
      <xdr:rowOff>114962</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3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131489</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076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166739</xdr:rowOff>
    </xdr:from>
    <xdr:to>
      <xdr:col>10</xdr:col>
      <xdr:colOff>165100</xdr:colOff>
      <xdr:row>97</xdr:row>
      <xdr:rowOff>96889</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62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113416</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40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28150</xdr:rowOff>
    </xdr:from>
    <xdr:to>
      <xdr:col>6</xdr:col>
      <xdr:colOff>38100</xdr:colOff>
      <xdr:row>97</xdr:row>
      <xdr:rowOff>129750</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6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146277</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434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170616</xdr:rowOff>
    </xdr:from>
    <xdr:to>
      <xdr:col>54</xdr:col>
      <xdr:colOff>189865</xdr:colOff>
      <xdr:row>37</xdr:row>
      <xdr:rowOff>166474</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14116"/>
          <a:ext cx="1270" cy="1196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170301</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51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166474</xdr:rowOff>
    </xdr:from>
    <xdr:to>
      <xdr:col>55</xdr:col>
      <xdr:colOff>88900</xdr:colOff>
      <xdr:row>37</xdr:row>
      <xdr:rowOff>166474</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510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117293</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089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170616</xdr:rowOff>
    </xdr:from>
    <xdr:to>
      <xdr:col>55</xdr:col>
      <xdr:colOff>88900</xdr:colOff>
      <xdr:row>30</xdr:row>
      <xdr:rowOff>170616</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14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71047</xdr:rowOff>
    </xdr:from>
    <xdr:to>
      <xdr:col>55</xdr:col>
      <xdr:colOff>0</xdr:colOff>
      <xdr:row>37</xdr:row>
      <xdr:rowOff>97976</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414697"/>
          <a:ext cx="8382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118123</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1188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95246</xdr:rowOff>
    </xdr:from>
    <xdr:to>
      <xdr:col>55</xdr:col>
      <xdr:colOff>50800</xdr:colOff>
      <xdr:row>37</xdr:row>
      <xdr:rowOff>25396</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267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71047</xdr:rowOff>
    </xdr:from>
    <xdr:to>
      <xdr:col>50</xdr:col>
      <xdr:colOff>114300</xdr:colOff>
      <xdr:row>37</xdr:row>
      <xdr:rowOff>84050</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8750300" y="6414697"/>
          <a:ext cx="889000" cy="13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109158</xdr:rowOff>
    </xdr:from>
    <xdr:to>
      <xdr:col>50</xdr:col>
      <xdr:colOff>165100</xdr:colOff>
      <xdr:row>37</xdr:row>
      <xdr:rowOff>39308</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281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55835</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05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170977</xdr:rowOff>
    </xdr:from>
    <xdr:to>
      <xdr:col>45</xdr:col>
      <xdr:colOff>177800</xdr:colOff>
      <xdr:row>37</xdr:row>
      <xdr:rowOff>84050</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6000277"/>
          <a:ext cx="889000" cy="427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134593</xdr:rowOff>
    </xdr:from>
    <xdr:to>
      <xdr:col>46</xdr:col>
      <xdr:colOff>38100</xdr:colOff>
      <xdr:row>37</xdr:row>
      <xdr:rowOff>64743</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306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81270</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082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170977</xdr:rowOff>
    </xdr:from>
    <xdr:to>
      <xdr:col>41</xdr:col>
      <xdr:colOff>50800</xdr:colOff>
      <xdr:row>37</xdr:row>
      <xdr:rowOff>154106</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6000277"/>
          <a:ext cx="889000" cy="497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17261</xdr:rowOff>
    </xdr:from>
    <xdr:to>
      <xdr:col>41</xdr:col>
      <xdr:colOff>101600</xdr:colOff>
      <xdr:row>34</xdr:row>
      <xdr:rowOff>118861</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84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135388</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621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159185</xdr:rowOff>
    </xdr:from>
    <xdr:to>
      <xdr:col>36</xdr:col>
      <xdr:colOff>165100</xdr:colOff>
      <xdr:row>37</xdr:row>
      <xdr:rowOff>89335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33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105862</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106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47176</xdr:rowOff>
    </xdr:from>
    <xdr:to>
      <xdr:col>55</xdr:col>
      <xdr:colOff>50800</xdr:colOff>
      <xdr:row>37</xdr:row>
      <xdr:rowOff>148776</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9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133553</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30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20247</xdr:rowOff>
    </xdr:from>
    <xdr:to>
      <xdr:col>50</xdr:col>
      <xdr:colOff>165100</xdr:colOff>
      <xdr:row>37</xdr:row>
      <xdr:rowOff>121847</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63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112974</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456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33250</xdr:rowOff>
    </xdr:from>
    <xdr:to>
      <xdr:col>46</xdr:col>
      <xdr:colOff>38100</xdr:colOff>
      <xdr:row>37</xdr:row>
      <xdr:rowOff>134850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3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125977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6469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120177</xdr:rowOff>
    </xdr:from>
    <xdr:to>
      <xdr:col>41</xdr:col>
      <xdr:colOff>101600</xdr:colOff>
      <xdr:row>35</xdr:row>
      <xdr:rowOff>50327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94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41454</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6042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103306</xdr:rowOff>
    </xdr:from>
    <xdr:to>
      <xdr:col>36</xdr:col>
      <xdr:colOff>165100</xdr:colOff>
      <xdr:row>38</xdr:row>
      <xdr:rowOff>33457</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44695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24583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539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127874</xdr:rowOff>
    </xdr:from>
    <xdr:to>
      <xdr:col>54</xdr:col>
      <xdr:colOff>189865</xdr:colOff>
      <xdr:row>58</xdr:row>
      <xdr:rowOff>45791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871824"/>
          <a:ext cx="1270" cy="1118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49618</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9993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45791</xdr:rowOff>
    </xdr:from>
    <xdr:to>
      <xdr:col>55</xdr:col>
      <xdr:colOff>88900</xdr:colOff>
      <xdr:row>58</xdr:row>
      <xdr:rowOff>45791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9989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74551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647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127874</xdr:rowOff>
    </xdr:from>
    <xdr:to>
      <xdr:col>55</xdr:col>
      <xdr:colOff>88900</xdr:colOff>
      <xdr:row>51</xdr:row>
      <xdr:rowOff>127874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871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107818</xdr:rowOff>
    </xdr:from>
    <xdr:to>
      <xdr:col>55</xdr:col>
      <xdr:colOff>0</xdr:colOff>
      <xdr:row>57</xdr:row>
      <xdr:rowOff>42065</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09018"/>
          <a:ext cx="838200" cy="105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59039</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4887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36162</xdr:rowOff>
    </xdr:from>
    <xdr:to>
      <xdr:col>55</xdr:col>
      <xdr:colOff>50800</xdr:colOff>
      <xdr:row>56</xdr:row>
      <xdr:rowOff>137762</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637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102690</xdr:rowOff>
    </xdr:from>
    <xdr:to>
      <xdr:col>50</xdr:col>
      <xdr:colOff>114300</xdr:colOff>
      <xdr:row>56</xdr:row>
      <xdr:rowOff>107818</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8675190"/>
          <a:ext cx="889000" cy="1033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144297</xdr:rowOff>
    </xdr:from>
    <xdr:to>
      <xdr:col>50</xdr:col>
      <xdr:colOff>165100</xdr:colOff>
      <xdr:row>57</xdr:row>
      <xdr:rowOff>74447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45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65574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3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102690</xdr:rowOff>
    </xdr:from>
    <xdr:to>
      <xdr:col>45</xdr:col>
      <xdr:colOff>177800</xdr:colOff>
      <xdr:row>56</xdr:row>
      <xdr:rowOff>66723</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8675190"/>
          <a:ext cx="889000" cy="992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79901</xdr:rowOff>
    </xdr:from>
    <xdr:to>
      <xdr:col>46</xdr:col>
      <xdr:colOff>38100</xdr:colOff>
      <xdr:row>57</xdr:row>
      <xdr:rowOff>10051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681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1178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77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66723</xdr:rowOff>
    </xdr:from>
    <xdr:to>
      <xdr:col>41</xdr:col>
      <xdr:colOff>50800</xdr:colOff>
      <xdr:row>57</xdr:row>
      <xdr:rowOff>64232</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6972300" y="9667923"/>
          <a:ext cx="889000" cy="16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97320</xdr:rowOff>
    </xdr:from>
    <xdr:to>
      <xdr:col>41</xdr:col>
      <xdr:colOff>101600</xdr:colOff>
      <xdr:row>57</xdr:row>
      <xdr:rowOff>27470</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69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18597</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79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57514</xdr:rowOff>
    </xdr:from>
    <xdr:to>
      <xdr:col>36</xdr:col>
      <xdr:colOff>165100</xdr:colOff>
      <xdr:row>56</xdr:row>
      <xdr:rowOff>159114</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658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4191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3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162715</xdr:rowOff>
    </xdr:from>
    <xdr:to>
      <xdr:col>55</xdr:col>
      <xdr:colOff>50800</xdr:colOff>
      <xdr:row>57</xdr:row>
      <xdr:rowOff>92865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763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141142</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742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57018</xdr:rowOff>
    </xdr:from>
    <xdr:to>
      <xdr:col>50</xdr:col>
      <xdr:colOff>165100</xdr:colOff>
      <xdr:row>56</xdr:row>
      <xdr:rowOff>158618</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658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3695</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433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51890</xdr:rowOff>
    </xdr:from>
    <xdr:to>
      <xdr:col>46</xdr:col>
      <xdr:colOff>38100</xdr:colOff>
      <xdr:row>50</xdr:row>
      <xdr:rowOff>153490</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86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48</xdr:row>
      <xdr:rowOff>170017</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839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15923</xdr:rowOff>
    </xdr:from>
    <xdr:to>
      <xdr:col>41</xdr:col>
      <xdr:colOff>101600</xdr:colOff>
      <xdr:row>56</xdr:row>
      <xdr:rowOff>117523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1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134050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39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13432</xdr:rowOff>
    </xdr:from>
    <xdr:to>
      <xdr:col>36</xdr:col>
      <xdr:colOff>165100</xdr:colOff>
      <xdr:row>57</xdr:row>
      <xdr:rowOff>115032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8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106159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7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73471</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74971"/>
          <a:ext cx="1270" cy="1568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20148</xdr:rowOff>
    </xdr:from>
    <xdr:ext cx="599010"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8501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73471</xdr:rowOff>
    </xdr:from>
    <xdr:to>
      <xdr:col>55</xdr:col>
      <xdr:colOff>88900</xdr:colOff>
      <xdr:row>70</xdr:row>
      <xdr:rowOff>73471</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47303</xdr:rowOff>
    </xdr:from>
    <xdr:to>
      <xdr:col>55</xdr:col>
      <xdr:colOff>0</xdr:colOff>
      <xdr:row>79</xdr:row>
      <xdr:rowOff>61900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91853"/>
          <a:ext cx="838200" cy="1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18758</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20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167331</xdr:rowOff>
    </xdr:from>
    <xdr:to>
      <xdr:col>55</xdr:col>
      <xdr:colOff>50800</xdr:colOff>
      <xdr:row>78</xdr:row>
      <xdr:rowOff>97481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36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122131</xdr:rowOff>
    </xdr:from>
    <xdr:to>
      <xdr:col>50</xdr:col>
      <xdr:colOff>114300</xdr:colOff>
      <xdr:row>79</xdr:row>
      <xdr:rowOff>47303</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8750300" y="13323781"/>
          <a:ext cx="889000" cy="268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98709</xdr:rowOff>
    </xdr:from>
    <xdr:to>
      <xdr:col>50</xdr:col>
      <xdr:colOff>165100</xdr:colOff>
      <xdr:row>79</xdr:row>
      <xdr:rowOff>28859</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471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45386</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247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122131</xdr:rowOff>
    </xdr:from>
    <xdr:to>
      <xdr:col>45</xdr:col>
      <xdr:colOff>177800</xdr:colOff>
      <xdr:row>78</xdr:row>
      <xdr:rowOff>74571</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flipV="1">
          <a:off x="7861300" y="13323781"/>
          <a:ext cx="889000" cy="12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67455</xdr:rowOff>
    </xdr:from>
    <xdr:to>
      <xdr:col>46</xdr:col>
      <xdr:colOff>38100</xdr:colOff>
      <xdr:row>78</xdr:row>
      <xdr:rowOff>169055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44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160182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533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74571</xdr:rowOff>
    </xdr:from>
    <xdr:to>
      <xdr:col>41</xdr:col>
      <xdr:colOff>50800</xdr:colOff>
      <xdr:row>78</xdr:row>
      <xdr:rowOff>142399</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447671"/>
          <a:ext cx="889000" cy="6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76882</xdr:rowOff>
    </xdr:from>
    <xdr:to>
      <xdr:col>41</xdr:col>
      <xdr:colOff>101600</xdr:colOff>
      <xdr:row>79</xdr:row>
      <xdr:rowOff>7032</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449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169609</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54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45684</xdr:rowOff>
    </xdr:from>
    <xdr:to>
      <xdr:col>36</xdr:col>
      <xdr:colOff>165100</xdr:colOff>
      <xdr:row>78</xdr:row>
      <xdr:rowOff>147284</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418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163811</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9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11100</xdr:rowOff>
    </xdr:from>
    <xdr:to>
      <xdr:col>55</xdr:col>
      <xdr:colOff>50800</xdr:colOff>
      <xdr:row>79</xdr:row>
      <xdr:rowOff>112700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97477</xdr:rowOff>
    </xdr:from>
    <xdr:ext cx="469744"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470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167953</xdr:rowOff>
    </xdr:from>
    <xdr:to>
      <xdr:col>50</xdr:col>
      <xdr:colOff>165100</xdr:colOff>
      <xdr:row>79</xdr:row>
      <xdr:rowOff>98103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541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89230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633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71331</xdr:rowOff>
    </xdr:from>
    <xdr:to>
      <xdr:col>46</xdr:col>
      <xdr:colOff>38100</xdr:colOff>
      <xdr:row>78</xdr:row>
      <xdr:rowOff>1481</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272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18008</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483111" y="13048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23771</xdr:rowOff>
    </xdr:from>
    <xdr:to>
      <xdr:col>41</xdr:col>
      <xdr:colOff>101600</xdr:colOff>
      <xdr:row>78</xdr:row>
      <xdr:rowOff>125371</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39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141898</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594111" y="1317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91599</xdr:rowOff>
    </xdr:from>
    <xdr:to>
      <xdr:col>36</xdr:col>
      <xdr:colOff>165100</xdr:colOff>
      <xdr:row>79</xdr:row>
      <xdr:rowOff>21749</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464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12876</xdr:rowOff>
    </xdr:from>
    <xdr:ext cx="534377"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705111" y="135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127411</xdr:rowOff>
    </xdr:from>
    <xdr:to>
      <xdr:col>54</xdr:col>
      <xdr:colOff>189865</xdr:colOff>
      <xdr:row>98</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729361"/>
          <a:ext cx="1270" cy="1212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74088</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50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127411</xdr:rowOff>
    </xdr:from>
    <xdr:to>
      <xdr:col>55</xdr:col>
      <xdr:colOff>88900</xdr:colOff>
      <xdr:row>91</xdr:row>
      <xdr:rowOff>127411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7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149017</xdr:rowOff>
    </xdr:from>
    <xdr:to>
      <xdr:col>55</xdr:col>
      <xdr:colOff>0</xdr:colOff>
      <xdr:row>96</xdr:row>
      <xdr:rowOff>171329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608217"/>
          <a:ext cx="838200" cy="2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117555</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767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139128</xdr:rowOff>
    </xdr:from>
    <xdr:to>
      <xdr:col>55</xdr:col>
      <xdr:colOff>50800</xdr:colOff>
      <xdr:row>97</xdr:row>
      <xdr:rowOff>69278</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98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123039</xdr:rowOff>
    </xdr:from>
    <xdr:to>
      <xdr:col>50</xdr:col>
      <xdr:colOff>114300</xdr:colOff>
      <xdr:row>96</xdr:row>
      <xdr:rowOff>149017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5553539"/>
          <a:ext cx="889000" cy="10546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3029</xdr:rowOff>
    </xdr:from>
    <xdr:to>
      <xdr:col>50</xdr:col>
      <xdr:colOff>165100</xdr:colOff>
      <xdr:row>97</xdr:row>
      <xdr:rowOff>104629</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63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95756</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726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123039</xdr:rowOff>
    </xdr:from>
    <xdr:to>
      <xdr:col>45</xdr:col>
      <xdr:colOff>177800</xdr:colOff>
      <xdr:row>96</xdr:row>
      <xdr:rowOff>163675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5553539"/>
          <a:ext cx="889000" cy="106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131291</xdr:rowOff>
    </xdr:from>
    <xdr:to>
      <xdr:col>46</xdr:col>
      <xdr:colOff>38100</xdr:colOff>
      <xdr:row>97</xdr:row>
      <xdr:rowOff>61441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59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52568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68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163675</xdr:rowOff>
    </xdr:from>
    <xdr:to>
      <xdr:col>41</xdr:col>
      <xdr:colOff>50800</xdr:colOff>
      <xdr:row>97</xdr:row>
      <xdr:rowOff>121028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622875"/>
          <a:ext cx="889000" cy="128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157178</xdr:rowOff>
    </xdr:from>
    <xdr:to>
      <xdr:col>41</xdr:col>
      <xdr:colOff>101600</xdr:colOff>
      <xdr:row>97</xdr:row>
      <xdr:rowOff>87328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1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78455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709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134556</xdr:rowOff>
    </xdr:from>
    <xdr:to>
      <xdr:col>36</xdr:col>
      <xdr:colOff>165100</xdr:colOff>
      <xdr:row>97</xdr:row>
      <xdr:rowOff>64706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81233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368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120529</xdr:rowOff>
    </xdr:from>
    <xdr:to>
      <xdr:col>55</xdr:col>
      <xdr:colOff>50800</xdr:colOff>
      <xdr:row>97</xdr:row>
      <xdr:rowOff>50679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57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143406</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43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98217</xdr:rowOff>
    </xdr:from>
    <xdr:to>
      <xdr:col>50</xdr:col>
      <xdr:colOff>165100</xdr:colOff>
      <xdr:row>97</xdr:row>
      <xdr:rowOff>28367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55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44894</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332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72239</xdr:rowOff>
    </xdr:from>
    <xdr:to>
      <xdr:col>46</xdr:col>
      <xdr:colOff>38100</xdr:colOff>
      <xdr:row>91</xdr:row>
      <xdr:rowOff>2389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5502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18916</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52779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112875</xdr:rowOff>
    </xdr:from>
    <xdr:to>
      <xdr:col>41</xdr:col>
      <xdr:colOff>101600</xdr:colOff>
      <xdr:row>97</xdr:row>
      <xdr:rowOff>43025</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57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59552</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34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70228</xdr:rowOff>
    </xdr:from>
    <xdr:to>
      <xdr:col>36</xdr:col>
      <xdr:colOff>165100</xdr:colOff>
      <xdr:row>98</xdr:row>
      <xdr:rowOff>378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700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162955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93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災害復旧事業費グラフ枠">
          <a:extLst>
            <a:ext uri="{FF2B5EF4-FFF2-40B4-BE49-F238E27FC236}">
              <a16:creationId xmlns:a16="http://schemas.microsoft.com/office/drawing/2014/main" id="{00000000-0008-0000-06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43721</xdr:rowOff>
    </xdr:from>
    <xdr:to>
      <xdr:col>85</xdr:col>
      <xdr:colOff>126364</xdr:colOff>
      <xdr:row>39</xdr:row>
      <xdr:rowOff>98878</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6317595" y="5358671"/>
          <a:ext cx="1269" cy="142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104356</xdr:rowOff>
    </xdr:from>
    <xdr:ext cx="249299" cy="259045"/>
    <xdr:sp macro="" textlink="">
      <xdr:nvSpPr>
        <xdr:cNvPr id="519" name="災害復旧事業費最小値テキスト">
          <a:extLst>
            <a:ext uri="{FF2B5EF4-FFF2-40B4-BE49-F238E27FC236}">
              <a16:creationId xmlns:a16="http://schemas.microsoft.com/office/drawing/2014/main" id="{00000000-0008-0000-0600-000007020000}"/>
            </a:ext>
          </a:extLst>
        </xdr:cNvPr>
        <xdr:cNvSpPr txBox="1"/>
      </xdr:nvSpPr>
      <xdr:spPr>
        <a:xfrm>
          <a:off x="16370300" y="6790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161848</xdr:rowOff>
    </xdr:from>
    <xdr:ext cx="534377" cy="259045"/>
    <xdr:sp macro="" textlink="">
      <xdr:nvSpPr>
        <xdr:cNvPr id="521" name="災害復旧事業費最大値テキスト">
          <a:extLst>
            <a:ext uri="{FF2B5EF4-FFF2-40B4-BE49-F238E27FC236}">
              <a16:creationId xmlns:a16="http://schemas.microsoft.com/office/drawing/2014/main" id="{00000000-0008-0000-0600-000009020000}"/>
            </a:ext>
          </a:extLst>
        </xdr:cNvPr>
        <xdr:cNvSpPr txBox="1"/>
      </xdr:nvSpPr>
      <xdr:spPr>
        <a:xfrm>
          <a:off x="16370300" y="513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43721</xdr:rowOff>
    </xdr:from>
    <xdr:to>
      <xdr:col>86</xdr:col>
      <xdr:colOff>25400</xdr:colOff>
      <xdr:row>31</xdr:row>
      <xdr:rowOff>43721</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535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98878</xdr:rowOff>
    </xdr:from>
    <xdr:to>
      <xdr:col>85</xdr:col>
      <xdr:colOff>127000</xdr:colOff>
      <xdr:row>39</xdr:row>
      <xdr:rowOff>98878</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21807</xdr:rowOff>
    </xdr:from>
    <xdr:ext cx="469744" cy="259045"/>
    <xdr:sp macro="" textlink="">
      <xdr:nvSpPr>
        <xdr:cNvPr id="524" name="災害復旧事業費平均値テキスト">
          <a:extLst>
            <a:ext uri="{FF2B5EF4-FFF2-40B4-BE49-F238E27FC236}">
              <a16:creationId xmlns:a16="http://schemas.microsoft.com/office/drawing/2014/main" id="{00000000-0008-0000-0600-00000C020000}"/>
            </a:ext>
          </a:extLst>
        </xdr:cNvPr>
        <xdr:cNvSpPr txBox="1"/>
      </xdr:nvSpPr>
      <xdr:spPr>
        <a:xfrm>
          <a:off x="16370300" y="6536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170380</xdr:rowOff>
    </xdr:from>
    <xdr:to>
      <xdr:col>85</xdr:col>
      <xdr:colOff>177800</xdr:colOff>
      <xdr:row>39</xdr:row>
      <xdr:rowOff>100530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6268700" y="6685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98878</xdr:rowOff>
    </xdr:from>
    <xdr:to>
      <xdr:col>81</xdr:col>
      <xdr:colOff>50800</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4514</xdr:rowOff>
    </xdr:from>
    <xdr:to>
      <xdr:col>81</xdr:col>
      <xdr:colOff>101600</xdr:colOff>
      <xdr:row>39</xdr:row>
      <xdr:rowOff>106114</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5430500" y="6691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122641</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46428" y="6466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98878</xdr:rowOff>
    </xdr:from>
    <xdr:to>
      <xdr:col>76</xdr:col>
      <xdr:colOff>114300</xdr:colOff>
      <xdr:row>39</xdr:row>
      <xdr:rowOff>98878</xdr:rowOff>
    </xdr:to>
    <xdr:cxnSp macro="">
      <xdr:nvCxnSpPr>
        <xdr:cNvPr id="529" name="直線コネクタ 528">
          <a:extLst>
            <a:ext uri="{FF2B5EF4-FFF2-40B4-BE49-F238E27FC236}">
              <a16:creationId xmlns:a16="http://schemas.microsoft.com/office/drawing/2014/main" id="{00000000-0008-0000-0600-000011020000}"/>
            </a:ext>
          </a:extLst>
        </xdr:cNvPr>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162623</xdr:rowOff>
    </xdr:from>
    <xdr:to>
      <xdr:col>76</xdr:col>
      <xdr:colOff>165100</xdr:colOff>
      <xdr:row>39</xdr:row>
      <xdr:rowOff>92773</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4541500" y="667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109300</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357428" y="645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32" name="直線コネクタ 531">
          <a:extLst>
            <a:ext uri="{FF2B5EF4-FFF2-40B4-BE49-F238E27FC236}">
              <a16:creationId xmlns:a16="http://schemas.microsoft.com/office/drawing/2014/main" id="{00000000-0008-0000-0600-000014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157137</xdr:rowOff>
    </xdr:from>
    <xdr:to>
      <xdr:col>72</xdr:col>
      <xdr:colOff>38100</xdr:colOff>
      <xdr:row>39</xdr:row>
      <xdr:rowOff>87287</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3652500" y="667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103814</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3468428" y="644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160517</xdr:rowOff>
    </xdr:from>
    <xdr:to>
      <xdr:col>67</xdr:col>
      <xdr:colOff>101600</xdr:colOff>
      <xdr:row>39</xdr:row>
      <xdr:rowOff>90667</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2763500" y="667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107194</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579428" y="6450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148806</xdr:rowOff>
    </xdr:from>
    <xdr:ext cx="249299" cy="259045"/>
    <xdr:sp macro="" textlink="">
      <xdr:nvSpPr>
        <xdr:cNvPr id="543" name="災害復旧事業費該当値テキスト">
          <a:extLst>
            <a:ext uri="{FF2B5EF4-FFF2-40B4-BE49-F238E27FC236}">
              <a16:creationId xmlns:a16="http://schemas.microsoft.com/office/drawing/2014/main" id="{00000000-0008-0000-0600-00001F020000}"/>
            </a:ext>
          </a:extLst>
        </xdr:cNvPr>
        <xdr:cNvSpPr txBox="1"/>
      </xdr:nvSpPr>
      <xdr:spPr>
        <a:xfrm>
          <a:off x="16370300" y="66639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失業対策事業費グラフ枠">
          <a:extLst>
            <a:ext uri="{FF2B5EF4-FFF2-40B4-BE49-F238E27FC236}">
              <a16:creationId xmlns:a16="http://schemas.microsoft.com/office/drawing/2014/main" id="{00000000-0008-0000-06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8" name="失業対策事業費最小値テキスト">
          <a:extLst>
            <a:ext uri="{FF2B5EF4-FFF2-40B4-BE49-F238E27FC236}">
              <a16:creationId xmlns:a16="http://schemas.microsoft.com/office/drawing/2014/main" id="{00000000-0008-0000-0600-00003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0" name="失業対策事業費最大値テキスト">
          <a:extLst>
            <a:ext uri="{FF2B5EF4-FFF2-40B4-BE49-F238E27FC236}">
              <a16:creationId xmlns:a16="http://schemas.microsoft.com/office/drawing/2014/main" id="{00000000-0008-0000-0600-00003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3" name="失業対策事業費平均値テキスト">
          <a:extLst>
            <a:ext uri="{FF2B5EF4-FFF2-40B4-BE49-F238E27FC236}">
              <a16:creationId xmlns:a16="http://schemas.microsoft.com/office/drawing/2014/main" id="{00000000-0008-0000-0600-00003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2" name="失業対策事業費該当値テキスト">
          <a:extLst>
            <a:ext uri="{FF2B5EF4-FFF2-40B4-BE49-F238E27FC236}">
              <a16:creationId xmlns:a16="http://schemas.microsoft.com/office/drawing/2014/main" id="{00000000-0008-0000-0600-00005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6788</xdr:rowOff>
    </xdr:from>
    <xdr:to>
      <xdr:col>85</xdr:col>
      <xdr:colOff>126364</xdr:colOff>
      <xdr:row>77</xdr:row>
      <xdr:rowOff>148006</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008288"/>
          <a:ext cx="1269" cy="1341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151833</xdr:rowOff>
    </xdr:from>
    <xdr:ext cx="534377"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3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148006</xdr:rowOff>
    </xdr:from>
    <xdr:to>
      <xdr:col>86</xdr:col>
      <xdr:colOff>25400</xdr:colOff>
      <xdr:row>77</xdr:row>
      <xdr:rowOff>148006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349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124915</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83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6788</xdr:rowOff>
    </xdr:from>
    <xdr:to>
      <xdr:col>86</xdr:col>
      <xdr:colOff>25400</xdr:colOff>
      <xdr:row>70</xdr:row>
      <xdr:rowOff>6788</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00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3111</xdr:rowOff>
    </xdr:from>
    <xdr:to>
      <xdr:col>85</xdr:col>
      <xdr:colOff>127000</xdr:colOff>
      <xdr:row>74</xdr:row>
      <xdr:rowOff>4940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269041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163701</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8510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13824</xdr:rowOff>
    </xdr:from>
    <xdr:to>
      <xdr:col>85</xdr:col>
      <xdr:colOff>177800</xdr:colOff>
      <xdr:row>75</xdr:row>
      <xdr:rowOff>115424</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87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4940</xdr:rowOff>
    </xdr:from>
    <xdr:to>
      <xdr:col>81</xdr:col>
      <xdr:colOff>50800</xdr:colOff>
      <xdr:row>74</xdr:row>
      <xdr:rowOff>39612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2692240"/>
          <a:ext cx="889000" cy="34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1156</xdr:rowOff>
    </xdr:from>
    <xdr:to>
      <xdr:col>81</xdr:col>
      <xdr:colOff>101600</xdr:colOff>
      <xdr:row>75</xdr:row>
      <xdr:rowOff>102756</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85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93883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952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39612</xdr:rowOff>
    </xdr:from>
    <xdr:to>
      <xdr:col>76</xdr:col>
      <xdr:colOff>114300</xdr:colOff>
      <xdr:row>74</xdr:row>
      <xdr:rowOff>87199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726912"/>
          <a:ext cx="889000" cy="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30969</xdr:rowOff>
    </xdr:from>
    <xdr:to>
      <xdr:col>76</xdr:col>
      <xdr:colOff>165100</xdr:colOff>
      <xdr:row>75</xdr:row>
      <xdr:rowOff>132569</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88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123696</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982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87199</xdr:rowOff>
    </xdr:from>
    <xdr:to>
      <xdr:col>71</xdr:col>
      <xdr:colOff>177800</xdr:colOff>
      <xdr:row>74</xdr:row>
      <xdr:rowOff>116021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2774499"/>
          <a:ext cx="889000" cy="28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84709</xdr:rowOff>
    </xdr:from>
    <xdr:to>
      <xdr:col>72</xdr:col>
      <xdr:colOff>38100</xdr:colOff>
      <xdr:row>76</xdr:row>
      <xdr:rowOff>14858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4345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5987</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3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13348</xdr:rowOff>
    </xdr:from>
    <xdr:to>
      <xdr:col>67</xdr:col>
      <xdr:colOff>101600</xdr:colOff>
      <xdr:row>75</xdr:row>
      <xdr:rowOff>114948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87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106075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964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123761</xdr:rowOff>
    </xdr:from>
    <xdr:to>
      <xdr:col>85</xdr:col>
      <xdr:colOff>177800</xdr:colOff>
      <xdr:row>74</xdr:row>
      <xdr:rowOff>53911</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639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146638</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49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125590</xdr:rowOff>
    </xdr:from>
    <xdr:to>
      <xdr:col>81</xdr:col>
      <xdr:colOff>101600</xdr:colOff>
      <xdr:row>74</xdr:row>
      <xdr:rowOff>55740</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6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72267</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41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160262</xdr:rowOff>
    </xdr:from>
    <xdr:to>
      <xdr:col>76</xdr:col>
      <xdr:colOff>165100</xdr:colOff>
      <xdr:row>74</xdr:row>
      <xdr:rowOff>90412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67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106939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451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36399</xdr:rowOff>
    </xdr:from>
    <xdr:to>
      <xdr:col>72</xdr:col>
      <xdr:colOff>38100</xdr:colOff>
      <xdr:row>74</xdr:row>
      <xdr:rowOff>137999</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723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154526</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49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65221</xdr:rowOff>
    </xdr:from>
    <xdr:to>
      <xdr:col>67</xdr:col>
      <xdr:colOff>101600</xdr:colOff>
      <xdr:row>74</xdr:row>
      <xdr:rowOff>166821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7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11898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527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157158</xdr:rowOff>
    </xdr:from>
    <xdr:to>
      <xdr:col>85</xdr:col>
      <xdr:colOff>126364</xdr:colOff>
      <xdr:row>99</xdr:row>
      <xdr:rowOff>39326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416208"/>
          <a:ext cx="1269" cy="15966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43153</xdr:rowOff>
    </xdr:from>
    <xdr:ext cx="469744"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167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39326</xdr:rowOff>
    </xdr:from>
    <xdr:to>
      <xdr:col>86</xdr:col>
      <xdr:colOff>25400</xdr:colOff>
      <xdr:row>99</xdr:row>
      <xdr:rowOff>39326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2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103835</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191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157158</xdr:rowOff>
    </xdr:from>
    <xdr:to>
      <xdr:col>86</xdr:col>
      <xdr:colOff>25400</xdr:colOff>
      <xdr:row>89</xdr:row>
      <xdr:rowOff>157158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4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27946</xdr:rowOff>
    </xdr:from>
    <xdr:to>
      <xdr:col>85</xdr:col>
      <xdr:colOff>127000</xdr:colOff>
      <xdr:row>99</xdr:row>
      <xdr:rowOff>44110</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flipV="1">
          <a:off x="15481300" y="17001496"/>
          <a:ext cx="838200" cy="16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69657</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7003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46780</xdr:rowOff>
    </xdr:from>
    <xdr:to>
      <xdr:col>85</xdr:col>
      <xdr:colOff>177800</xdr:colOff>
      <xdr:row>98</xdr:row>
      <xdr:rowOff>148380</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84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25526</xdr:rowOff>
    </xdr:from>
    <xdr:to>
      <xdr:col>81</xdr:col>
      <xdr:colOff>50800</xdr:colOff>
      <xdr:row>99</xdr:row>
      <xdr:rowOff>44110</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4592300" y="16999076"/>
          <a:ext cx="889000" cy="18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53197</xdr:rowOff>
    </xdr:from>
    <xdr:to>
      <xdr:col>81</xdr:col>
      <xdr:colOff>101600</xdr:colOff>
      <xdr:row>98</xdr:row>
      <xdr:rowOff>154797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55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171324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3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25526</xdr:rowOff>
    </xdr:from>
    <xdr:to>
      <xdr:col>76</xdr:col>
      <xdr:colOff>114300</xdr:colOff>
      <xdr:row>99</xdr:row>
      <xdr:rowOff>38940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3703300" y="16999076"/>
          <a:ext cx="889000" cy="1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52735</xdr:rowOff>
    </xdr:from>
    <xdr:to>
      <xdr:col>76</xdr:col>
      <xdr:colOff>165100</xdr:colOff>
      <xdr:row>98</xdr:row>
      <xdr:rowOff>154335</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54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170862</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30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38940</xdr:rowOff>
    </xdr:from>
    <xdr:to>
      <xdr:col>71</xdr:col>
      <xdr:colOff>177800</xdr:colOff>
      <xdr:row>99</xdr:row>
      <xdr:rowOff>41180</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7012490"/>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101149</xdr:rowOff>
    </xdr:from>
    <xdr:to>
      <xdr:col>72</xdr:col>
      <xdr:colOff>38100</xdr:colOff>
      <xdr:row>99</xdr:row>
      <xdr:rowOff>31299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90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47826</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67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110068</xdr:rowOff>
    </xdr:from>
    <xdr:to>
      <xdr:col>67</xdr:col>
      <xdr:colOff>101600</xdr:colOff>
      <xdr:row>99</xdr:row>
      <xdr:rowOff>40218</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9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56745</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87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148596</xdr:rowOff>
    </xdr:from>
    <xdr:to>
      <xdr:col>85</xdr:col>
      <xdr:colOff>177800</xdr:colOff>
      <xdr:row>99</xdr:row>
      <xdr:rowOff>78746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5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63523</xdr:rowOff>
    </xdr:from>
    <xdr:ext cx="469744"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164760</xdr:rowOff>
    </xdr:from>
    <xdr:to>
      <xdr:col>81</xdr:col>
      <xdr:colOff>101600</xdr:colOff>
      <xdr:row>99</xdr:row>
      <xdr:rowOff>94910</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66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99</xdr:row>
      <xdr:rowOff>86037</xdr:rowOff>
    </xdr:from>
    <xdr:ext cx="313932"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324333" y="170595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146176</xdr:rowOff>
    </xdr:from>
    <xdr:to>
      <xdr:col>76</xdr:col>
      <xdr:colOff>165100</xdr:colOff>
      <xdr:row>99</xdr:row>
      <xdr:rowOff>76326</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67453</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1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159590</xdr:rowOff>
    </xdr:from>
    <xdr:to>
      <xdr:col>72</xdr:col>
      <xdr:colOff>38100</xdr:colOff>
      <xdr:row>99</xdr:row>
      <xdr:rowOff>89740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61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80867</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54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161830</xdr:rowOff>
    </xdr:from>
    <xdr:to>
      <xdr:col>67</xdr:col>
      <xdr:colOff>101600</xdr:colOff>
      <xdr:row>99</xdr:row>
      <xdr:rowOff>91980</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63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83107</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5017" y="17056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91884</xdr:rowOff>
    </xdr:from>
    <xdr:to>
      <xdr:col>116</xdr:col>
      <xdr:colOff>62864</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235384"/>
          <a:ext cx="1269" cy="1495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38561</xdr:rowOff>
    </xdr:from>
    <xdr:ext cx="469744"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5010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91884</xdr:rowOff>
    </xdr:from>
    <xdr:to>
      <xdr:col>116</xdr:col>
      <xdr:colOff>152400</xdr:colOff>
      <xdr:row>30</xdr:row>
      <xdr:rowOff>91884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235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111887</xdr:rowOff>
    </xdr:from>
    <xdr:to>
      <xdr:col>116</xdr:col>
      <xdr:colOff>63500</xdr:colOff>
      <xdr:row>38</xdr:row>
      <xdr:rowOff>120459</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455537"/>
          <a:ext cx="838200" cy="18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7574</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1797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156147</xdr:rowOff>
    </xdr:from>
    <xdr:to>
      <xdr:col>116</xdr:col>
      <xdr:colOff>114300</xdr:colOff>
      <xdr:row>37</xdr:row>
      <xdr:rowOff>86297</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32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111887</xdr:rowOff>
    </xdr:from>
    <xdr:to>
      <xdr:col>111</xdr:col>
      <xdr:colOff>177800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0434300" y="6455537"/>
          <a:ext cx="889000" cy="27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167767</xdr:rowOff>
    </xdr:from>
    <xdr:to>
      <xdr:col>112</xdr:col>
      <xdr:colOff>38100</xdr:colOff>
      <xdr:row>37</xdr:row>
      <xdr:rowOff>97917</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33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114444</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15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147003</xdr:rowOff>
    </xdr:from>
    <xdr:to>
      <xdr:col>107</xdr:col>
      <xdr:colOff>101600</xdr:colOff>
      <xdr:row>37</xdr:row>
      <xdr:rowOff>77153</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319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93680</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094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73470</xdr:rowOff>
    </xdr:from>
    <xdr:to>
      <xdr:col>102</xdr:col>
      <xdr:colOff>165100</xdr:colOff>
      <xdr:row>37</xdr:row>
      <xdr:rowOff>3620</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24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20147</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020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88138</xdr:rowOff>
    </xdr:from>
    <xdr:to>
      <xdr:col>98</xdr:col>
      <xdr:colOff>38100</xdr:colOff>
      <xdr:row>38</xdr:row>
      <xdr:rowOff>18288</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3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34815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07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69659</xdr:rowOff>
    </xdr:from>
    <xdr:to>
      <xdr:col>116</xdr:col>
      <xdr:colOff>114300</xdr:colOff>
      <xdr:row>38</xdr:row>
      <xdr:rowOff>171259</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58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156036</xdr:rowOff>
    </xdr:from>
    <xdr:ext cx="378565"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49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61087</xdr:rowOff>
    </xdr:from>
    <xdr:to>
      <xdr:col>112</xdr:col>
      <xdr:colOff>38100</xdr:colOff>
      <xdr:row>37</xdr:row>
      <xdr:rowOff>162687</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40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153814</xdr:rowOff>
    </xdr:from>
    <xdr:ext cx="469744"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088428" y="649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100544</xdr:rowOff>
    </xdr:from>
    <xdr:to>
      <xdr:col>116</xdr:col>
      <xdr:colOff>62864</xdr:colOff>
      <xdr:row>59</xdr:row>
      <xdr:rowOff>98878</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673044"/>
          <a:ext cx="1269" cy="1541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47221</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4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100544</xdr:rowOff>
    </xdr:from>
    <xdr:to>
      <xdr:col>116</xdr:col>
      <xdr:colOff>152400</xdr:colOff>
      <xdr:row>50</xdr:row>
      <xdr:rowOff>100544</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673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46170</xdr:rowOff>
    </xdr:from>
    <xdr:to>
      <xdr:col>116</xdr:col>
      <xdr:colOff>63500</xdr:colOff>
      <xdr:row>59</xdr:row>
      <xdr:rowOff>46954</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61720"/>
          <a:ext cx="838200" cy="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133690</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906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110813</xdr:rowOff>
    </xdr:from>
    <xdr:to>
      <xdr:col>116</xdr:col>
      <xdr:colOff>114300</xdr:colOff>
      <xdr:row>59</xdr:row>
      <xdr:rowOff>40963</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5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46954</xdr:rowOff>
    </xdr:from>
    <xdr:to>
      <xdr:col>111</xdr:col>
      <xdr:colOff>177800</xdr:colOff>
      <xdr:row>59</xdr:row>
      <xdr:rowOff>47836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0434300" y="10162504"/>
          <a:ext cx="889000" cy="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135796</xdr:rowOff>
    </xdr:from>
    <xdr:to>
      <xdr:col>112</xdr:col>
      <xdr:colOff>38100</xdr:colOff>
      <xdr:row>59</xdr:row>
      <xdr:rowOff>65946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10079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82473</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855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26837</xdr:rowOff>
    </xdr:from>
    <xdr:to>
      <xdr:col>107</xdr:col>
      <xdr:colOff>50800</xdr:colOff>
      <xdr:row>59</xdr:row>
      <xdr:rowOff>47836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142387"/>
          <a:ext cx="889000" cy="20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132334</xdr:rowOff>
    </xdr:from>
    <xdr:to>
      <xdr:col>107</xdr:col>
      <xdr:colOff>101600</xdr:colOff>
      <xdr:row>59</xdr:row>
      <xdr:rowOff>62484</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76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79011</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85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26837</xdr:rowOff>
    </xdr:from>
    <xdr:to>
      <xdr:col>102</xdr:col>
      <xdr:colOff>114300</xdr:colOff>
      <xdr:row>59</xdr:row>
      <xdr:rowOff>27294</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flipV="1">
          <a:off x="18656300" y="101423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132236</xdr:rowOff>
    </xdr:from>
    <xdr:to>
      <xdr:col>102</xdr:col>
      <xdr:colOff>165100</xdr:colOff>
      <xdr:row>59</xdr:row>
      <xdr:rowOff>62386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76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78913</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8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149675</xdr:rowOff>
    </xdr:from>
    <xdr:to>
      <xdr:col>98</xdr:col>
      <xdr:colOff>38100</xdr:colOff>
      <xdr:row>59</xdr:row>
      <xdr:rowOff>79825</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93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70952</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10186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166820</xdr:rowOff>
    </xdr:from>
    <xdr:to>
      <xdr:col>116</xdr:col>
      <xdr:colOff>114300</xdr:colOff>
      <xdr:row>59</xdr:row>
      <xdr:rowOff>96970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110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89240</xdr:rowOff>
    </xdr:from>
    <xdr:ext cx="469744"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33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167604</xdr:rowOff>
    </xdr:from>
    <xdr:to>
      <xdr:col>112</xdr:col>
      <xdr:colOff>38100</xdr:colOff>
      <xdr:row>59</xdr:row>
      <xdr:rowOff>97754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111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88881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088428" y="10204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168486</xdr:rowOff>
    </xdr:from>
    <xdr:to>
      <xdr:col>107</xdr:col>
      <xdr:colOff>101600</xdr:colOff>
      <xdr:row>59</xdr:row>
      <xdr:rowOff>98636</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11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89763</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199428" y="102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147487</xdr:rowOff>
    </xdr:from>
    <xdr:to>
      <xdr:col>102</xdr:col>
      <xdr:colOff>165100</xdr:colOff>
      <xdr:row>59</xdr:row>
      <xdr:rowOff>77637</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9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68764</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10428" y="1018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147944</xdr:rowOff>
    </xdr:from>
    <xdr:to>
      <xdr:col>98</xdr:col>
      <xdr:colOff>38100</xdr:colOff>
      <xdr:row>59</xdr:row>
      <xdr:rowOff>78094</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92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94621</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9867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60627</xdr:rowOff>
    </xdr:from>
    <xdr:to>
      <xdr:col>116</xdr:col>
      <xdr:colOff>62864</xdr:colOff>
      <xdr:row>78</xdr:row>
      <xdr:rowOff>148478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33577"/>
          <a:ext cx="1269" cy="12880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152305</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148478</xdr:rowOff>
    </xdr:from>
    <xdr:to>
      <xdr:col>116</xdr:col>
      <xdr:colOff>152400</xdr:colOff>
      <xdr:row>78</xdr:row>
      <xdr:rowOff>148478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2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7304</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0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60627</xdr:rowOff>
    </xdr:from>
    <xdr:to>
      <xdr:col>116</xdr:col>
      <xdr:colOff>152400</xdr:colOff>
      <xdr:row>71</xdr:row>
      <xdr:rowOff>60627</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33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71760</xdr:rowOff>
    </xdr:from>
    <xdr:to>
      <xdr:col>116</xdr:col>
      <xdr:colOff>63500</xdr:colOff>
      <xdr:row>73</xdr:row>
      <xdr:rowOff>3637</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2416160"/>
          <a:ext cx="838200" cy="103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102097</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123670</xdr:rowOff>
    </xdr:from>
    <xdr:to>
      <xdr:col>116</xdr:col>
      <xdr:colOff>114300</xdr:colOff>
      <xdr:row>76</xdr:row>
      <xdr:rowOff>53820</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298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142238</xdr:rowOff>
    </xdr:from>
    <xdr:to>
      <xdr:col>111</xdr:col>
      <xdr:colOff>177800</xdr:colOff>
      <xdr:row>73</xdr:row>
      <xdr:rowOff>3637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0434300" y="12486638"/>
          <a:ext cx="889000" cy="32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133111</xdr:rowOff>
    </xdr:from>
    <xdr:to>
      <xdr:col>112</xdr:col>
      <xdr:colOff>38100</xdr:colOff>
      <xdr:row>76</xdr:row>
      <xdr:rowOff>63261</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299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54388</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084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72</xdr:row>
      <xdr:rowOff>142238</xdr:rowOff>
    </xdr:from>
    <xdr:to>
      <xdr:col>107</xdr:col>
      <xdr:colOff>50800</xdr:colOff>
      <xdr:row>73</xdr:row>
      <xdr:rowOff>59713</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2486638"/>
          <a:ext cx="889000" cy="8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166030</xdr:rowOff>
    </xdr:from>
    <xdr:to>
      <xdr:col>107</xdr:col>
      <xdr:colOff>101600</xdr:colOff>
      <xdr:row>76</xdr:row>
      <xdr:rowOff>96180</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87307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17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59713</xdr:rowOff>
    </xdr:from>
    <xdr:to>
      <xdr:col>102</xdr:col>
      <xdr:colOff>114300</xdr:colOff>
      <xdr:row>73</xdr:row>
      <xdr:rowOff>80790</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2575563"/>
          <a:ext cx="889000" cy="21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6787</xdr:rowOff>
    </xdr:from>
    <xdr:to>
      <xdr:col>102</xdr:col>
      <xdr:colOff>165100</xdr:colOff>
      <xdr:row>76</xdr:row>
      <xdr:rowOff>108387</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03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99514</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312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58931</xdr:rowOff>
    </xdr:from>
    <xdr:to>
      <xdr:col>98</xdr:col>
      <xdr:colOff>38100</xdr:colOff>
      <xdr:row>75</xdr:row>
      <xdr:rowOff>160530</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176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151658</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10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20960</xdr:rowOff>
    </xdr:from>
    <xdr:to>
      <xdr:col>116</xdr:col>
      <xdr:colOff>114300</xdr:colOff>
      <xdr:row>72</xdr:row>
      <xdr:rowOff>122560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36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43837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21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124287</xdr:rowOff>
    </xdr:from>
    <xdr:to>
      <xdr:col>112</xdr:col>
      <xdr:colOff>38100</xdr:colOff>
      <xdr:row>73</xdr:row>
      <xdr:rowOff>54437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46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70964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2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91438</xdr:rowOff>
    </xdr:from>
    <xdr:to>
      <xdr:col>107</xdr:col>
      <xdr:colOff>101600</xdr:colOff>
      <xdr:row>73</xdr:row>
      <xdr:rowOff>21588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24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38115</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211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8913</xdr:rowOff>
    </xdr:from>
    <xdr:to>
      <xdr:col>102</xdr:col>
      <xdr:colOff>165100</xdr:colOff>
      <xdr:row>73</xdr:row>
      <xdr:rowOff>110513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2524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127040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2299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29990</xdr:rowOff>
    </xdr:from>
    <xdr:to>
      <xdr:col>98</xdr:col>
      <xdr:colOff>38100</xdr:colOff>
      <xdr:row>73</xdr:row>
      <xdr:rowOff>131590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545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148117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21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a:t>
          </a:r>
          <a:r>
            <a:rPr kumimoji="1" lang="en-US" altLang="ja-JP" sz="1300">
              <a:latin typeface="ＭＳ Ｐゴシック" panose="020B0600070205080204" pitchFamily="50" charset="-128"/>
              <a:ea typeface="ＭＳ Ｐゴシック" panose="020B0600070205080204" pitchFamily="50" charset="-128"/>
            </a:rPr>
            <a:t>443,721</a:t>
          </a:r>
          <a:r>
            <a:rPr kumimoji="1" lang="ja-JP" altLang="en-US" sz="1300">
              <a:latin typeface="ＭＳ Ｐゴシック" panose="020B0600070205080204" pitchFamily="50" charset="-128"/>
              <a:ea typeface="ＭＳ Ｐゴシック" panose="020B0600070205080204" pitchFamily="50" charset="-128"/>
            </a:rPr>
            <a:t>円となっている。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多くの経費において、類似団体平均と同程度か下回っているが、扶助費、公債費、繰出金については、類似団体平均を上回っている。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に係る経常収支比率については、全国平均や香川県平均を下回っているものの、類似団体平均を上回り、上昇傾向が続いている。この傾向が続くようであれば、町単独で行っている事業の見直しなどを検討する必要が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さらに、繰出金についても依然として類似団体より高い水準で推移しており、令和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年度は類似団体平均より</a:t>
          </a:r>
          <a:r>
            <a:rPr kumimoji="1" lang="en-US" altLang="ja-JP" sz="1300">
              <a:latin typeface="ＭＳ Ｐゴシック" panose="020B0600070205080204" pitchFamily="50" charset="-128"/>
              <a:ea typeface="ＭＳ Ｐゴシック" panose="020B0600070205080204" pitchFamily="50" charset="-128"/>
            </a:rPr>
            <a:t>26,993</a:t>
          </a:r>
          <a:r>
            <a:rPr kumimoji="1" lang="ja-JP" altLang="en-US" sz="1300">
              <a:latin typeface="ＭＳ Ｐゴシック" panose="020B0600070205080204" pitchFamily="50" charset="-128"/>
              <a:ea typeface="ＭＳ Ｐゴシック" panose="020B0600070205080204" pitchFamily="50" charset="-128"/>
            </a:rPr>
            <a:t>円高くなっている。特に、下水道会計において令和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も基準外繰出が行われていることから、経費削減による歳出抑制に加え、適切な下水道料金の見直しを検討するなどの歳入確保を行い、公営企業として独立採算の原則に立ち返った健全な事業運営に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香川県多度津町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22,071
21,034
24.39
10,270,139
9,793,366
456,429
5,799,337
14,308,004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12.0
169.0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124079</xdr:rowOff>
    </xdr:from>
    <xdr:to>
      <xdr:col>24</xdr:col>
      <xdr:colOff>62865</xdr:colOff>
      <xdr:row>38</xdr:row>
      <xdr:rowOff>14351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096129"/>
          <a:ext cx="1270" cy="1433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18178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33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14351</xdr:rowOff>
    </xdr:from>
    <xdr:to>
      <xdr:col>24</xdr:col>
      <xdr:colOff>152400</xdr:colOff>
      <xdr:row>38</xdr:row>
      <xdr:rowOff>14351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29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70756</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871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124079</xdr:rowOff>
    </xdr:from>
    <xdr:to>
      <xdr:col>24</xdr:col>
      <xdr:colOff>152400</xdr:colOff>
      <xdr:row>29</xdr:row>
      <xdr:rowOff>124079</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096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103124</xdr:rowOff>
    </xdr:from>
    <xdr:to>
      <xdr:col>24</xdr:col>
      <xdr:colOff>63500</xdr:colOff>
      <xdr:row>33</xdr:row>
      <xdr:rowOff>10922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9524"/>
          <a:ext cx="838200" cy="79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50563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87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72136</xdr:rowOff>
    </xdr:from>
    <xdr:to>
      <xdr:col>24</xdr:col>
      <xdr:colOff>114300</xdr:colOff>
      <xdr:row>35</xdr:row>
      <xdr:rowOff>2286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0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6350</xdr:rowOff>
    </xdr:from>
    <xdr:to>
      <xdr:col>19</xdr:col>
      <xdr:colOff>177800</xdr:colOff>
      <xdr:row>33</xdr:row>
      <xdr:rowOff>10922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420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115570</xdr:rowOff>
    </xdr:from>
    <xdr:to>
      <xdr:col>20</xdr:col>
      <xdr:colOff>38100</xdr:colOff>
      <xdr:row>35</xdr:row>
      <xdr:rowOff>45720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594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36847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6350</xdr:rowOff>
    </xdr:from>
    <xdr:to>
      <xdr:col>15</xdr:col>
      <xdr:colOff>50800</xdr:colOff>
      <xdr:row>33</xdr:row>
      <xdr:rowOff>33782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6642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108331</xdr:rowOff>
    </xdr:from>
    <xdr:to>
      <xdr:col>15</xdr:col>
      <xdr:colOff>101600</xdr:colOff>
      <xdr:row>35</xdr:row>
      <xdr:rowOff>38481</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37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29608</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30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169418</xdr:rowOff>
    </xdr:from>
    <xdr:to>
      <xdr:col>10</xdr:col>
      <xdr:colOff>114300</xdr:colOff>
      <xdr:row>33</xdr:row>
      <xdr:rowOff>33782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5655818"/>
          <a:ext cx="889000" cy="35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125476</xdr:rowOff>
    </xdr:from>
    <xdr:to>
      <xdr:col>10</xdr:col>
      <xdr:colOff>165100</xdr:colOff>
      <xdr:row>35</xdr:row>
      <xdr:rowOff>55626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54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46753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4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58420</xdr:rowOff>
    </xdr:from>
    <xdr:to>
      <xdr:col>6</xdr:col>
      <xdr:colOff>38100</xdr:colOff>
      <xdr:row>34</xdr:row>
      <xdr:rowOff>160020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8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151147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98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52324</xdr:rowOff>
    </xdr:from>
    <xdr:to>
      <xdr:col>24</xdr:col>
      <xdr:colOff>114300</xdr:colOff>
      <xdr:row>32</xdr:row>
      <xdr:rowOff>153924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75201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90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131572</xdr:rowOff>
    </xdr:from>
    <xdr:to>
      <xdr:col>20</xdr:col>
      <xdr:colOff>38100</xdr:colOff>
      <xdr:row>33</xdr:row>
      <xdr:rowOff>61722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61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78249</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9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127000</xdr:rowOff>
    </xdr:from>
    <xdr:to>
      <xdr:col>15</xdr:col>
      <xdr:colOff>101600</xdr:colOff>
      <xdr:row>33</xdr:row>
      <xdr:rowOff>57150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73677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154432</xdr:rowOff>
    </xdr:from>
    <xdr:to>
      <xdr:col>10</xdr:col>
      <xdr:colOff>165100</xdr:colOff>
      <xdr:row>33</xdr:row>
      <xdr:rowOff>84582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101109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1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118618</xdr:rowOff>
    </xdr:from>
    <xdr:to>
      <xdr:col>6</xdr:col>
      <xdr:colOff>38100</xdr:colOff>
      <xdr:row>33</xdr:row>
      <xdr:rowOff>48768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6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65295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80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9287</xdr:rowOff>
    </xdr:from>
    <xdr:to>
      <xdr:col>24</xdr:col>
      <xdr:colOff>62865</xdr:colOff>
      <xdr:row>59</xdr:row>
      <xdr:rowOff>37011</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53237"/>
          <a:ext cx="1270" cy="1399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40838</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5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37011</xdr:rowOff>
    </xdr:from>
    <xdr:to>
      <xdr:col>24</xdr:col>
      <xdr:colOff>152400</xdr:colOff>
      <xdr:row>59</xdr:row>
      <xdr:rowOff>37011</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52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127414</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284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894,868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9287</xdr:rowOff>
    </xdr:from>
    <xdr:to>
      <xdr:col>24</xdr:col>
      <xdr:colOff>152400</xdr:colOff>
      <xdr:row>51</xdr:row>
      <xdr:rowOff>9287</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53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146521</xdr:rowOff>
    </xdr:from>
    <xdr:to>
      <xdr:col>24</xdr:col>
      <xdr:colOff>63500</xdr:colOff>
      <xdr:row>59</xdr:row>
      <xdr:rowOff>10916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10090621"/>
          <a:ext cx="838200" cy="35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78850</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8515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55973</xdr:rowOff>
    </xdr:from>
    <xdr:to>
      <xdr:col>24</xdr:col>
      <xdr:colOff>114300</xdr:colOff>
      <xdr:row>58</xdr:row>
      <xdr:rowOff>157573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10000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162957</xdr:rowOff>
    </xdr:from>
    <xdr:to>
      <xdr:col>19</xdr:col>
      <xdr:colOff>177800</xdr:colOff>
      <xdr:row>58</xdr:row>
      <xdr:rowOff>146521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5607"/>
          <a:ext cx="889000" cy="15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75488</xdr:rowOff>
    </xdr:from>
    <xdr:to>
      <xdr:col>20</xdr:col>
      <xdr:colOff>38100</xdr:colOff>
      <xdr:row>59</xdr:row>
      <xdr:rowOff>5638</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10019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22165</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9794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162957</xdr:rowOff>
    </xdr:from>
    <xdr:to>
      <xdr:col>15</xdr:col>
      <xdr:colOff>50800</xdr:colOff>
      <xdr:row>57</xdr:row>
      <xdr:rowOff>166845</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5607"/>
          <a:ext cx="889000" cy="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80597</xdr:rowOff>
    </xdr:from>
    <xdr:to>
      <xdr:col>15</xdr:col>
      <xdr:colOff>101600</xdr:colOff>
      <xdr:row>59</xdr:row>
      <xdr:rowOff>10747</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10024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1874</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117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166845</xdr:rowOff>
    </xdr:from>
    <xdr:to>
      <xdr:col>10</xdr:col>
      <xdr:colOff>114300</xdr:colOff>
      <xdr:row>59</xdr:row>
      <xdr:rowOff>14641</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39495"/>
          <a:ext cx="889000" cy="19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118192</xdr:rowOff>
    </xdr:from>
    <xdr:to>
      <xdr:col>10</xdr:col>
      <xdr:colOff>165100</xdr:colOff>
      <xdr:row>58</xdr:row>
      <xdr:rowOff>48342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9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39469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983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112947</xdr:rowOff>
    </xdr:from>
    <xdr:to>
      <xdr:col>6</xdr:col>
      <xdr:colOff>38100</xdr:colOff>
      <xdr:row>59</xdr:row>
      <xdr:rowOff>43097</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10057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59624</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9832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131566</xdr:rowOff>
    </xdr:from>
    <xdr:to>
      <xdr:col>24</xdr:col>
      <xdr:colOff>114300</xdr:colOff>
      <xdr:row>59</xdr:row>
      <xdr:rowOff>61716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10075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46493</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90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95721</xdr:rowOff>
    </xdr:from>
    <xdr:to>
      <xdr:col>20</xdr:col>
      <xdr:colOff>38100</xdr:colOff>
      <xdr:row>59</xdr:row>
      <xdr:rowOff>25871</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39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16998</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32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112157</xdr:rowOff>
    </xdr:from>
    <xdr:to>
      <xdr:col>15</xdr:col>
      <xdr:colOff>101600</xdr:colOff>
      <xdr:row>58</xdr:row>
      <xdr:rowOff>42307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4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58834</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660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116045</xdr:rowOff>
    </xdr:from>
    <xdr:to>
      <xdr:col>10</xdr:col>
      <xdr:colOff>165100</xdr:colOff>
      <xdr:row>58</xdr:row>
      <xdr:rowOff>46195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88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62722</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663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135291</xdr:rowOff>
    </xdr:from>
    <xdr:to>
      <xdr:col>6</xdr:col>
      <xdr:colOff>38100</xdr:colOff>
      <xdr:row>59</xdr:row>
      <xdr:rowOff>65441</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10079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56568</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10172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3721</xdr:rowOff>
    </xdr:from>
    <xdr:to>
      <xdr:col>24</xdr:col>
      <xdr:colOff>62865</xdr:colOff>
      <xdr:row>78</xdr:row>
      <xdr:rowOff>88621</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005221"/>
          <a:ext cx="1270" cy="1456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92448</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65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88621</xdr:rowOff>
    </xdr:from>
    <xdr:to>
      <xdr:col>24</xdr:col>
      <xdr:colOff>152400</xdr:colOff>
      <xdr:row>78</xdr:row>
      <xdr:rowOff>88621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61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121848</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780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244,707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3721</xdr:rowOff>
    </xdr:from>
    <xdr:to>
      <xdr:col>24</xdr:col>
      <xdr:colOff>152400</xdr:colOff>
      <xdr:row>70</xdr:row>
      <xdr:rowOff>3721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0052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113488</xdr:rowOff>
    </xdr:from>
    <xdr:to>
      <xdr:col>24</xdr:col>
      <xdr:colOff>63500</xdr:colOff>
      <xdr:row>76</xdr:row>
      <xdr:rowOff>141300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3797300" y="13143688"/>
          <a:ext cx="838200" cy="27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89133</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478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66256</xdr:rowOff>
    </xdr:from>
    <xdr:to>
      <xdr:col>24</xdr:col>
      <xdr:colOff>114300</xdr:colOff>
      <xdr:row>76</xdr:row>
      <xdr:rowOff>167856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9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113488</xdr:rowOff>
    </xdr:from>
    <xdr:to>
      <xdr:col>19</xdr:col>
      <xdr:colOff>177800</xdr:colOff>
      <xdr:row>76</xdr:row>
      <xdr:rowOff>116712</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908300" y="13143688"/>
          <a:ext cx="889000" cy="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163094</xdr:rowOff>
    </xdr:from>
    <xdr:to>
      <xdr:col>20</xdr:col>
      <xdr:colOff>38100</xdr:colOff>
      <xdr:row>77</xdr:row>
      <xdr:rowOff>93244</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84371</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3286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116712</xdr:rowOff>
    </xdr:from>
    <xdr:to>
      <xdr:col>15</xdr:col>
      <xdr:colOff>50800</xdr:colOff>
      <xdr:row>78</xdr:row>
      <xdr:rowOff>96952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146912"/>
          <a:ext cx="889000" cy="32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30862</xdr:rowOff>
    </xdr:from>
    <xdr:to>
      <xdr:col>15</xdr:col>
      <xdr:colOff>101600</xdr:colOff>
      <xdr:row>76</xdr:row>
      <xdr:rowOff>132462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6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148988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6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96952</xdr:rowOff>
    </xdr:from>
    <xdr:to>
      <xdr:col>10</xdr:col>
      <xdr:colOff>114300</xdr:colOff>
      <xdr:row>79</xdr:row>
      <xdr:rowOff>7189</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70052"/>
          <a:ext cx="889000" cy="8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169850</xdr:rowOff>
    </xdr:from>
    <xdr:to>
      <xdr:col>10</xdr:col>
      <xdr:colOff>165100</xdr:colOff>
      <xdr:row>78</xdr:row>
      <xdr:rowOff>100000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3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116527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146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40233</xdr:rowOff>
    </xdr:from>
    <xdr:to>
      <xdr:col>6</xdr:col>
      <xdr:colOff>38100</xdr:colOff>
      <xdr:row>78</xdr:row>
      <xdr:rowOff>141833</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41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158360</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188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90500</xdr:rowOff>
    </xdr:from>
    <xdr:to>
      <xdr:col>24</xdr:col>
      <xdr:colOff>114300</xdr:colOff>
      <xdr:row>77</xdr:row>
      <xdr:rowOff>20650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1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68927</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099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62688</xdr:rowOff>
    </xdr:from>
    <xdr:to>
      <xdr:col>20</xdr:col>
      <xdr:colOff>38100</xdr:colOff>
      <xdr:row>76</xdr:row>
      <xdr:rowOff>164288</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09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9364</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2868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65912</xdr:rowOff>
    </xdr:from>
    <xdr:to>
      <xdr:col>15</xdr:col>
      <xdr:colOff>101600</xdr:colOff>
      <xdr:row>76</xdr:row>
      <xdr:rowOff>167512</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096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158639</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18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46152</xdr:rowOff>
    </xdr:from>
    <xdr:to>
      <xdr:col>10</xdr:col>
      <xdr:colOff>165100</xdr:colOff>
      <xdr:row>78</xdr:row>
      <xdr:rowOff>147752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419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138879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511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127839</xdr:rowOff>
    </xdr:from>
    <xdr:to>
      <xdr:col>6</xdr:col>
      <xdr:colOff>38100</xdr:colOff>
      <xdr:row>79</xdr:row>
      <xdr:rowOff>57989</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500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49116</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93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167208</xdr:rowOff>
    </xdr:from>
    <xdr:to>
      <xdr:col>24</xdr:col>
      <xdr:colOff>62865</xdr:colOff>
      <xdr:row>97</xdr:row>
      <xdr:rowOff>134710</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426258"/>
          <a:ext cx="1270" cy="1339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138537</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76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134710</xdr:rowOff>
    </xdr:from>
    <xdr:to>
      <xdr:col>24</xdr:col>
      <xdr:colOff>152400</xdr:colOff>
      <xdr:row>97</xdr:row>
      <xdr:rowOff>134710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76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113885</xdr:rowOff>
    </xdr:from>
    <xdr:ext cx="534377"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20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61,778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167208</xdr:rowOff>
    </xdr:from>
    <xdr:to>
      <xdr:col>24</xdr:col>
      <xdr:colOff>152400</xdr:colOff>
      <xdr:row>89</xdr:row>
      <xdr:rowOff>167208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426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106744</xdr:rowOff>
    </xdr:from>
    <xdr:to>
      <xdr:col>24</xdr:col>
      <xdr:colOff>63500</xdr:colOff>
      <xdr:row>94</xdr:row>
      <xdr:rowOff>170256</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3797300" y="16223044"/>
          <a:ext cx="838200" cy="63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122914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2392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144487</xdr:rowOff>
    </xdr:from>
    <xdr:to>
      <xdr:col>24</xdr:col>
      <xdr:colOff>114300</xdr:colOff>
      <xdr:row>95</xdr:row>
      <xdr:rowOff>74637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260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673</xdr:rowOff>
    </xdr:from>
    <xdr:to>
      <xdr:col>19</xdr:col>
      <xdr:colOff>177800</xdr:colOff>
      <xdr:row>94</xdr:row>
      <xdr:rowOff>106744</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116973"/>
          <a:ext cx="889000" cy="10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63754</xdr:rowOff>
    </xdr:from>
    <xdr:to>
      <xdr:col>20</xdr:col>
      <xdr:colOff>38100</xdr:colOff>
      <xdr:row>94</xdr:row>
      <xdr:rowOff>165354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180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156481</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27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673</xdr:rowOff>
    </xdr:from>
    <xdr:to>
      <xdr:col>15</xdr:col>
      <xdr:colOff>50800</xdr:colOff>
      <xdr:row>95</xdr:row>
      <xdr:rowOff>164998</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116973"/>
          <a:ext cx="889000" cy="335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52552</xdr:rowOff>
    </xdr:from>
    <xdr:to>
      <xdr:col>15</xdr:col>
      <xdr:colOff>101600</xdr:colOff>
      <xdr:row>94</xdr:row>
      <xdr:rowOff>154152</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168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145279</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261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164998</xdr:rowOff>
    </xdr:from>
    <xdr:to>
      <xdr:col>10</xdr:col>
      <xdr:colOff>114300</xdr:colOff>
      <xdr:row>96</xdr:row>
      <xdr:rowOff>58204</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flipV="1">
          <a:off x="1130300" y="16452748"/>
          <a:ext cx="889000" cy="64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19558</xdr:rowOff>
    </xdr:from>
    <xdr:to>
      <xdr:col>10</xdr:col>
      <xdr:colOff>165100</xdr:colOff>
      <xdr:row>95</xdr:row>
      <xdr:rowOff>121158</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307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137685</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08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25997</xdr:rowOff>
    </xdr:from>
    <xdr:to>
      <xdr:col>6</xdr:col>
      <xdr:colOff>38100</xdr:colOff>
      <xdr:row>95</xdr:row>
      <xdr:rowOff>127597</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313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144124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088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119456</xdr:rowOff>
    </xdr:from>
    <xdr:to>
      <xdr:col>24</xdr:col>
      <xdr:colOff>114300</xdr:colOff>
      <xdr:row>95</xdr:row>
      <xdr:rowOff>49606</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23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142333</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087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55944</xdr:rowOff>
    </xdr:from>
    <xdr:to>
      <xdr:col>20</xdr:col>
      <xdr:colOff>38100</xdr:colOff>
      <xdr:row>94</xdr:row>
      <xdr:rowOff>157544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172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2621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5947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121323</xdr:rowOff>
    </xdr:from>
    <xdr:to>
      <xdr:col>15</xdr:col>
      <xdr:colOff>101600</xdr:colOff>
      <xdr:row>94</xdr:row>
      <xdr:rowOff>51473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066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68000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5841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114198</xdr:rowOff>
    </xdr:from>
    <xdr:to>
      <xdr:col>10</xdr:col>
      <xdr:colOff>165100</xdr:colOff>
      <xdr:row>96</xdr:row>
      <xdr:rowOff>44348</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40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35475</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49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7404</xdr:rowOff>
    </xdr:from>
    <xdr:to>
      <xdr:col>6</xdr:col>
      <xdr:colOff>38100</xdr:colOff>
      <xdr:row>96</xdr:row>
      <xdr:rowOff>109004</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466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100131</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559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a:extLst>
            <a:ext uri="{FF2B5EF4-FFF2-40B4-BE49-F238E27FC236}">
              <a16:creationId xmlns:a16="http://schemas.microsoft.com/office/drawing/2014/main" id="{00000000-0008-0000-07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38735</xdr:rowOff>
    </xdr:from>
    <xdr:to>
      <xdr:col>54</xdr:col>
      <xdr:colOff>189865</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10475595" y="5182235"/>
          <a:ext cx="127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a:extLst>
            <a:ext uri="{FF2B5EF4-FFF2-40B4-BE49-F238E27FC236}">
              <a16:creationId xmlns:a16="http://schemas.microsoft.com/office/drawing/2014/main" id="{00000000-0008-0000-0700-000021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156862</xdr:rowOff>
    </xdr:from>
    <xdr:ext cx="469744" cy="259045"/>
    <xdr:sp macro="" textlink="">
      <xdr:nvSpPr>
        <xdr:cNvPr id="291" name="労働費最大値テキスト">
          <a:extLst>
            <a:ext uri="{FF2B5EF4-FFF2-40B4-BE49-F238E27FC236}">
              <a16:creationId xmlns:a16="http://schemas.microsoft.com/office/drawing/2014/main" id="{00000000-0008-0000-0700-000023010000}"/>
            </a:ext>
          </a:extLst>
        </xdr:cNvPr>
        <xdr:cNvSpPr txBox="1"/>
      </xdr:nvSpPr>
      <xdr:spPr>
        <a:xfrm>
          <a:off x="10528300" y="4957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38735</xdr:rowOff>
    </xdr:from>
    <xdr:to>
      <xdr:col>55</xdr:col>
      <xdr:colOff>88900</xdr:colOff>
      <xdr:row>30</xdr:row>
      <xdr:rowOff>38735</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518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70739</xdr:rowOff>
    </xdr:from>
    <xdr:to>
      <xdr:col>55</xdr:col>
      <xdr:colOff>0</xdr:colOff>
      <xdr:row>38</xdr:row>
      <xdr:rowOff>137033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9639300" y="6585839"/>
          <a:ext cx="8382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94251</xdr:rowOff>
    </xdr:from>
    <xdr:ext cx="378565" cy="259045"/>
    <xdr:sp macro="" textlink="">
      <xdr:nvSpPr>
        <xdr:cNvPr id="294" name="労働費平均値テキスト">
          <a:extLst>
            <a:ext uri="{FF2B5EF4-FFF2-40B4-BE49-F238E27FC236}">
              <a16:creationId xmlns:a16="http://schemas.microsoft.com/office/drawing/2014/main" id="{00000000-0008-0000-0700-000026010000}"/>
            </a:ext>
          </a:extLst>
        </xdr:cNvPr>
        <xdr:cNvSpPr txBox="1"/>
      </xdr:nvSpPr>
      <xdr:spPr>
        <a:xfrm>
          <a:off x="10528300" y="626645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71374</xdr:rowOff>
    </xdr:from>
    <xdr:to>
      <xdr:col>55</xdr:col>
      <xdr:colOff>50800</xdr:colOff>
      <xdr:row>38</xdr:row>
      <xdr:rowOff>1524</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10426700" y="641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70739</xdr:rowOff>
    </xdr:from>
    <xdr:to>
      <xdr:col>50</xdr:col>
      <xdr:colOff>114300</xdr:colOff>
      <xdr:row>38</xdr:row>
      <xdr:rowOff>129794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8750300" y="6585839"/>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59944</xdr:rowOff>
    </xdr:from>
    <xdr:to>
      <xdr:col>50</xdr:col>
      <xdr:colOff>165100</xdr:colOff>
      <xdr:row>37</xdr:row>
      <xdr:rowOff>161544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9588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6621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9450017" y="6178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75311</xdr:rowOff>
    </xdr:from>
    <xdr:to>
      <xdr:col>45</xdr:col>
      <xdr:colOff>177800</xdr:colOff>
      <xdr:row>38</xdr:row>
      <xdr:rowOff>129794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7861300" y="6418961"/>
          <a:ext cx="889000" cy="22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65659</xdr:rowOff>
    </xdr:from>
    <xdr:to>
      <xdr:col>46</xdr:col>
      <xdr:colOff>38100</xdr:colOff>
      <xdr:row>37</xdr:row>
      <xdr:rowOff>167260</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8699500" y="64093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12336</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61017" y="61845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75311</xdr:rowOff>
    </xdr:from>
    <xdr:to>
      <xdr:col>41</xdr:col>
      <xdr:colOff>50800</xdr:colOff>
      <xdr:row>37</xdr:row>
      <xdr:rowOff>84455</xdr:rowOff>
    </xdr:to>
    <xdr:cxnSp macro="">
      <xdr:nvCxnSpPr>
        <xdr:cNvPr id="302" name="直線コネクタ 301">
          <a:extLst>
            <a:ext uri="{FF2B5EF4-FFF2-40B4-BE49-F238E27FC236}">
              <a16:creationId xmlns:a16="http://schemas.microsoft.com/office/drawing/2014/main" id="{00000000-0008-0000-0700-00002E010000}"/>
            </a:ext>
          </a:extLst>
        </xdr:cNvPr>
        <xdr:cNvCxnSpPr/>
      </xdr:nvCxnSpPr>
      <xdr:spPr>
        <a:xfrm flipV="1">
          <a:off x="6972300" y="6418961"/>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68326</xdr:rowOff>
    </xdr:from>
    <xdr:to>
      <xdr:col>41</xdr:col>
      <xdr:colOff>101600</xdr:colOff>
      <xdr:row>37</xdr:row>
      <xdr:rowOff>169926</xdr:rowOff>
    </xdr:to>
    <xdr:sp macro="" textlink="">
      <xdr:nvSpPr>
        <xdr:cNvPr id="303" name="フローチャート: 判断 302">
          <a:extLst>
            <a:ext uri="{FF2B5EF4-FFF2-40B4-BE49-F238E27FC236}">
              <a16:creationId xmlns:a16="http://schemas.microsoft.com/office/drawing/2014/main" id="{00000000-0008-0000-0700-00002F010000}"/>
            </a:ext>
          </a:extLst>
        </xdr:cNvPr>
        <xdr:cNvSpPr/>
      </xdr:nvSpPr>
      <xdr:spPr>
        <a:xfrm>
          <a:off x="7810500" y="6411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161053</xdr:rowOff>
    </xdr:from>
    <xdr:ext cx="378565"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2017" y="65047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6921500" y="637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126382</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3017" y="6470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86233</xdr:rowOff>
    </xdr:from>
    <xdr:to>
      <xdr:col>55</xdr:col>
      <xdr:colOff>50800</xdr:colOff>
      <xdr:row>39</xdr:row>
      <xdr:rowOff>16383</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10426700" y="6601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1160</xdr:rowOff>
    </xdr:from>
    <xdr:ext cx="378565" cy="259045"/>
    <xdr:sp macro="" textlink="">
      <xdr:nvSpPr>
        <xdr:cNvPr id="313" name="労働費該当値テキスト">
          <a:extLst>
            <a:ext uri="{FF2B5EF4-FFF2-40B4-BE49-F238E27FC236}">
              <a16:creationId xmlns:a16="http://schemas.microsoft.com/office/drawing/2014/main" id="{00000000-0008-0000-0700-000039010000}"/>
            </a:ext>
          </a:extLst>
        </xdr:cNvPr>
        <xdr:cNvSpPr txBox="1"/>
      </xdr:nvSpPr>
      <xdr:spPr>
        <a:xfrm>
          <a:off x="10528300" y="65162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19939</xdr:rowOff>
    </xdr:from>
    <xdr:to>
      <xdr:col>50</xdr:col>
      <xdr:colOff>165100</xdr:colOff>
      <xdr:row>38</xdr:row>
      <xdr:rowOff>121539</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9588500" y="6535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112666</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50017" y="6627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78994</xdr:rowOff>
    </xdr:from>
    <xdr:to>
      <xdr:col>46</xdr:col>
      <xdr:colOff>38100</xdr:colOff>
      <xdr:row>39</xdr:row>
      <xdr:rowOff>9144</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8699500" y="6594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271</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8561017" y="66868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24511</xdr:rowOff>
    </xdr:from>
    <xdr:to>
      <xdr:col>41</xdr:col>
      <xdr:colOff>101600</xdr:colOff>
      <xdr:row>37</xdr:row>
      <xdr:rowOff>126111</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7810500" y="636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142638</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7672017" y="6143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33655</xdr:rowOff>
    </xdr:from>
    <xdr:to>
      <xdr:col>36</xdr:col>
      <xdr:colOff>165100</xdr:colOff>
      <xdr:row>37</xdr:row>
      <xdr:rowOff>135255</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6921500" y="63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151782</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783017" y="61525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農林水産業費グラフ枠">
          <a:extLst>
            <a:ext uri="{FF2B5EF4-FFF2-40B4-BE49-F238E27FC236}">
              <a16:creationId xmlns:a16="http://schemas.microsoft.com/office/drawing/2014/main" id="{00000000-0008-0000-07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169685</xdr:rowOff>
    </xdr:from>
    <xdr:to>
      <xdr:col>54</xdr:col>
      <xdr:colOff>189865</xdr:colOff>
      <xdr:row>58</xdr:row>
      <xdr:rowOff>157531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10475595" y="8742185"/>
          <a:ext cx="1270" cy="1359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161358</xdr:rowOff>
    </xdr:from>
    <xdr:ext cx="469744" cy="259045"/>
    <xdr:sp macro="" textlink="">
      <xdr:nvSpPr>
        <xdr:cNvPr id="346" name="農林水産業費最小値テキスト">
          <a:extLst>
            <a:ext uri="{FF2B5EF4-FFF2-40B4-BE49-F238E27FC236}">
              <a16:creationId xmlns:a16="http://schemas.microsoft.com/office/drawing/2014/main" id="{00000000-0008-0000-0700-00005A010000}"/>
            </a:ext>
          </a:extLst>
        </xdr:cNvPr>
        <xdr:cNvSpPr txBox="1"/>
      </xdr:nvSpPr>
      <xdr:spPr>
        <a:xfrm>
          <a:off x="10528300" y="10105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157531</xdr:rowOff>
    </xdr:from>
    <xdr:to>
      <xdr:col>55</xdr:col>
      <xdr:colOff>88900</xdr:colOff>
      <xdr:row>58</xdr:row>
      <xdr:rowOff>157531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1010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116362</xdr:rowOff>
    </xdr:from>
    <xdr:ext cx="534377" cy="259045"/>
    <xdr:sp macro="" textlink="">
      <xdr:nvSpPr>
        <xdr:cNvPr id="348" name="農林水産業費最大値テキスト">
          <a:extLst>
            <a:ext uri="{FF2B5EF4-FFF2-40B4-BE49-F238E27FC236}">
              <a16:creationId xmlns:a16="http://schemas.microsoft.com/office/drawing/2014/main" id="{00000000-0008-0000-0700-00005C010000}"/>
            </a:ext>
          </a:extLst>
        </xdr:cNvPr>
        <xdr:cNvSpPr txBox="1"/>
      </xdr:nvSpPr>
      <xdr:spPr>
        <a:xfrm>
          <a:off x="10528300" y="8517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169685</xdr:rowOff>
    </xdr:from>
    <xdr:to>
      <xdr:col>55</xdr:col>
      <xdr:colOff>88900</xdr:colOff>
      <xdr:row>50</xdr:row>
      <xdr:rowOff>169685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8742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163208</xdr:rowOff>
    </xdr:from>
    <xdr:to>
      <xdr:col>55</xdr:col>
      <xdr:colOff>0</xdr:colOff>
      <xdr:row>58</xdr:row>
      <xdr:rowOff>10731</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9639300" y="9935858"/>
          <a:ext cx="838200" cy="18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168127</xdr:rowOff>
    </xdr:from>
    <xdr:ext cx="534377" cy="259045"/>
    <xdr:sp macro="" textlink="">
      <xdr:nvSpPr>
        <xdr:cNvPr id="351" name="農林水産業費平均値テキスト">
          <a:extLst>
            <a:ext uri="{FF2B5EF4-FFF2-40B4-BE49-F238E27FC236}">
              <a16:creationId xmlns:a16="http://schemas.microsoft.com/office/drawing/2014/main" id="{00000000-0008-0000-0700-00005F010000}"/>
            </a:ext>
          </a:extLst>
        </xdr:cNvPr>
        <xdr:cNvSpPr txBox="1"/>
      </xdr:nvSpPr>
      <xdr:spPr>
        <a:xfrm>
          <a:off x="10528300" y="9597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145250</xdr:rowOff>
    </xdr:from>
    <xdr:to>
      <xdr:col>55</xdr:col>
      <xdr:colOff>50800</xdr:colOff>
      <xdr:row>57</xdr:row>
      <xdr:rowOff>75400</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10426700" y="974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102743</xdr:rowOff>
    </xdr:from>
    <xdr:to>
      <xdr:col>50</xdr:col>
      <xdr:colOff>114300</xdr:colOff>
      <xdr:row>57</xdr:row>
      <xdr:rowOff>163208</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8750300" y="9875393"/>
          <a:ext cx="889000" cy="60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155689</xdr:rowOff>
    </xdr:from>
    <xdr:to>
      <xdr:col>50</xdr:col>
      <xdr:colOff>165100</xdr:colOff>
      <xdr:row>57</xdr:row>
      <xdr:rowOff>85839</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9588500" y="975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102366</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9372111" y="9532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102743</xdr:rowOff>
    </xdr:from>
    <xdr:to>
      <xdr:col>45</xdr:col>
      <xdr:colOff>177800</xdr:colOff>
      <xdr:row>57</xdr:row>
      <xdr:rowOff>142786</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flipV="1">
          <a:off x="7861300" y="9875393"/>
          <a:ext cx="889000" cy="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159556</xdr:rowOff>
    </xdr:from>
    <xdr:to>
      <xdr:col>46</xdr:col>
      <xdr:colOff>38100</xdr:colOff>
      <xdr:row>57</xdr:row>
      <xdr:rowOff>89706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8699500" y="976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106233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8483111" y="9535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142786</xdr:rowOff>
    </xdr:from>
    <xdr:to>
      <xdr:col>41</xdr:col>
      <xdr:colOff>50800</xdr:colOff>
      <xdr:row>57</xdr:row>
      <xdr:rowOff>152502</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6972300" y="9915436"/>
          <a:ext cx="889000" cy="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24302</xdr:rowOff>
    </xdr:from>
    <xdr:to>
      <xdr:col>41</xdr:col>
      <xdr:colOff>101600</xdr:colOff>
      <xdr:row>57</xdr:row>
      <xdr:rowOff>125902</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7810500" y="979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142429</xdr:rowOff>
    </xdr:from>
    <xdr:ext cx="534377"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594111" y="9572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129191</xdr:rowOff>
    </xdr:from>
    <xdr:to>
      <xdr:col>36</xdr:col>
      <xdr:colOff>165100</xdr:colOff>
      <xdr:row>57</xdr:row>
      <xdr:rowOff>59341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6921500" y="9730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75868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05111" y="950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131381</xdr:rowOff>
    </xdr:from>
    <xdr:to>
      <xdr:col>55</xdr:col>
      <xdr:colOff>50800</xdr:colOff>
      <xdr:row>58</xdr:row>
      <xdr:rowOff>61531</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10426700" y="990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109808</xdr:rowOff>
    </xdr:from>
    <xdr:ext cx="534377" cy="259045"/>
    <xdr:sp macro="" textlink="">
      <xdr:nvSpPr>
        <xdr:cNvPr id="370" name="農林水産業費該当値テキスト">
          <a:extLst>
            <a:ext uri="{FF2B5EF4-FFF2-40B4-BE49-F238E27FC236}">
              <a16:creationId xmlns:a16="http://schemas.microsoft.com/office/drawing/2014/main" id="{00000000-0008-0000-0700-000072010000}"/>
            </a:ext>
          </a:extLst>
        </xdr:cNvPr>
        <xdr:cNvSpPr txBox="1"/>
      </xdr:nvSpPr>
      <xdr:spPr>
        <a:xfrm>
          <a:off x="10528300" y="988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112408</xdr:rowOff>
    </xdr:from>
    <xdr:to>
      <xdr:col>50</xdr:col>
      <xdr:colOff>165100</xdr:colOff>
      <xdr:row>58</xdr:row>
      <xdr:rowOff>42558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9588500" y="9885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33685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9372111" y="997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51943</xdr:rowOff>
    </xdr:from>
    <xdr:to>
      <xdr:col>46</xdr:col>
      <xdr:colOff>38100</xdr:colOff>
      <xdr:row>57</xdr:row>
      <xdr:rowOff>153543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8699500" y="982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144670</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8483111" y="991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91986</xdr:rowOff>
    </xdr:from>
    <xdr:to>
      <xdr:col>41</xdr:col>
      <xdr:colOff>101600</xdr:colOff>
      <xdr:row>58</xdr:row>
      <xdr:rowOff>22136</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7810500" y="9864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13263</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594111" y="995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101702</xdr:rowOff>
    </xdr:from>
    <xdr:to>
      <xdr:col>36</xdr:col>
      <xdr:colOff>165100</xdr:colOff>
      <xdr:row>58</xdr:row>
      <xdr:rowOff>31852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6921500" y="9874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22979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705111" y="996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商工費グラフ枠">
          <a:extLst>
            <a:ext uri="{FF2B5EF4-FFF2-40B4-BE49-F238E27FC236}">
              <a16:creationId xmlns:a16="http://schemas.microsoft.com/office/drawing/2014/main" id="{00000000-0008-0000-0700-00008F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96655</xdr:rowOff>
    </xdr:from>
    <xdr:to>
      <xdr:col>54</xdr:col>
      <xdr:colOff>189865</xdr:colOff>
      <xdr:row>78</xdr:row>
      <xdr:rowOff>127081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flipV="1">
          <a:off x="10475595" y="12269605"/>
          <a:ext cx="1270" cy="123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130908</xdr:rowOff>
    </xdr:from>
    <xdr:ext cx="378565" cy="259045"/>
    <xdr:sp macro="" textlink="">
      <xdr:nvSpPr>
        <xdr:cNvPr id="401" name="商工費最小値テキスト">
          <a:extLst>
            <a:ext uri="{FF2B5EF4-FFF2-40B4-BE49-F238E27FC236}">
              <a16:creationId xmlns:a16="http://schemas.microsoft.com/office/drawing/2014/main" id="{00000000-0008-0000-0700-000091010000}"/>
            </a:ext>
          </a:extLst>
        </xdr:cNvPr>
        <xdr:cNvSpPr txBox="1"/>
      </xdr:nvSpPr>
      <xdr:spPr>
        <a:xfrm>
          <a:off x="10528300" y="13504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127081</xdr:rowOff>
    </xdr:from>
    <xdr:to>
      <xdr:col>55</xdr:col>
      <xdr:colOff>88900</xdr:colOff>
      <xdr:row>78</xdr:row>
      <xdr:rowOff>127081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3500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43332</xdr:rowOff>
    </xdr:from>
    <xdr:ext cx="534377" cy="259045"/>
    <xdr:sp macro="" textlink="">
      <xdr:nvSpPr>
        <xdr:cNvPr id="403" name="商工費最大値テキスト">
          <a:extLst>
            <a:ext uri="{FF2B5EF4-FFF2-40B4-BE49-F238E27FC236}">
              <a16:creationId xmlns:a16="http://schemas.microsoft.com/office/drawing/2014/main" id="{00000000-0008-0000-0700-000093010000}"/>
            </a:ext>
          </a:extLst>
        </xdr:cNvPr>
        <xdr:cNvSpPr txBox="1"/>
      </xdr:nvSpPr>
      <xdr:spPr>
        <a:xfrm>
          <a:off x="10528300" y="1204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54,383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96655</xdr:rowOff>
    </xdr:from>
    <xdr:to>
      <xdr:col>55</xdr:col>
      <xdr:colOff>88900</xdr:colOff>
      <xdr:row>71</xdr:row>
      <xdr:rowOff>96655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226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98735</xdr:rowOff>
    </xdr:from>
    <xdr:to>
      <xdr:col>55</xdr:col>
      <xdr:colOff>0</xdr:colOff>
      <xdr:row>78</xdr:row>
      <xdr:rowOff>50295</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9639300" y="13300385"/>
          <a:ext cx="838200" cy="123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90791</xdr:rowOff>
    </xdr:from>
    <xdr:ext cx="534377" cy="259045"/>
    <xdr:sp macro="" textlink="">
      <xdr:nvSpPr>
        <xdr:cNvPr id="406" name="商工費平均値テキスト">
          <a:extLst>
            <a:ext uri="{FF2B5EF4-FFF2-40B4-BE49-F238E27FC236}">
              <a16:creationId xmlns:a16="http://schemas.microsoft.com/office/drawing/2014/main" id="{00000000-0008-0000-0700-000096010000}"/>
            </a:ext>
          </a:extLst>
        </xdr:cNvPr>
        <xdr:cNvSpPr txBox="1"/>
      </xdr:nvSpPr>
      <xdr:spPr>
        <a:xfrm>
          <a:off x="10528300" y="129495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67915</xdr:rowOff>
    </xdr:from>
    <xdr:to>
      <xdr:col>55</xdr:col>
      <xdr:colOff>50800</xdr:colOff>
      <xdr:row>76</xdr:row>
      <xdr:rowOff>169515</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10426700" y="1309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59644</xdr:rowOff>
    </xdr:from>
    <xdr:to>
      <xdr:col>50</xdr:col>
      <xdr:colOff>114300</xdr:colOff>
      <xdr:row>77</xdr:row>
      <xdr:rowOff>98735</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8750300" y="13261294"/>
          <a:ext cx="889000" cy="39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90021</xdr:rowOff>
    </xdr:from>
    <xdr:to>
      <xdr:col>50</xdr:col>
      <xdr:colOff>165100</xdr:colOff>
      <xdr:row>77</xdr:row>
      <xdr:rowOff>20171</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9588500" y="13120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36697</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9372111" y="12895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59644</xdr:rowOff>
    </xdr:from>
    <xdr:to>
      <xdr:col>45</xdr:col>
      <xdr:colOff>177800</xdr:colOff>
      <xdr:row>77</xdr:row>
      <xdr:rowOff>120407</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7861300" y="13261294"/>
          <a:ext cx="889000" cy="6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129111</xdr:rowOff>
    </xdr:from>
    <xdr:to>
      <xdr:col>46</xdr:col>
      <xdr:colOff>38100</xdr:colOff>
      <xdr:row>77</xdr:row>
      <xdr:rowOff>59261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8699500" y="1315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75788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8483111" y="129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120407</xdr:rowOff>
    </xdr:from>
    <xdr:to>
      <xdr:col>41</xdr:col>
      <xdr:colOff>50800</xdr:colOff>
      <xdr:row>78</xdr:row>
      <xdr:rowOff>27138</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6972300" y="13322057"/>
          <a:ext cx="889000" cy="7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125544</xdr:rowOff>
    </xdr:from>
    <xdr:to>
      <xdr:col>41</xdr:col>
      <xdr:colOff>101600</xdr:colOff>
      <xdr:row>77</xdr:row>
      <xdr:rowOff>55694</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7810500" y="13155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72221</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7594111" y="1293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42357</xdr:rowOff>
    </xdr:from>
    <xdr:to>
      <xdr:col>36</xdr:col>
      <xdr:colOff>165100</xdr:colOff>
      <xdr:row>77</xdr:row>
      <xdr:rowOff>143957</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6921500" y="1324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75</xdr:row>
      <xdr:rowOff>160484</xdr:rowOff>
    </xdr:from>
    <xdr:ext cx="469744"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6737428" y="13019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170945</xdr:rowOff>
    </xdr:from>
    <xdr:to>
      <xdr:col>55</xdr:col>
      <xdr:colOff>50800</xdr:colOff>
      <xdr:row>78</xdr:row>
      <xdr:rowOff>101095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10426700" y="1337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85872</xdr:rowOff>
    </xdr:from>
    <xdr:ext cx="469744" cy="259045"/>
    <xdr:sp macro="" textlink="">
      <xdr:nvSpPr>
        <xdr:cNvPr id="425" name="商工費該当値テキスト">
          <a:extLst>
            <a:ext uri="{FF2B5EF4-FFF2-40B4-BE49-F238E27FC236}">
              <a16:creationId xmlns:a16="http://schemas.microsoft.com/office/drawing/2014/main" id="{00000000-0008-0000-0700-0000A9010000}"/>
            </a:ext>
          </a:extLst>
        </xdr:cNvPr>
        <xdr:cNvSpPr txBox="1"/>
      </xdr:nvSpPr>
      <xdr:spPr>
        <a:xfrm>
          <a:off x="10528300" y="13287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47935</xdr:rowOff>
    </xdr:from>
    <xdr:to>
      <xdr:col>50</xdr:col>
      <xdr:colOff>165100</xdr:colOff>
      <xdr:row>77</xdr:row>
      <xdr:rowOff>149535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9588500" y="1324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140662</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9404428" y="133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8844</xdr:rowOff>
    </xdr:from>
    <xdr:to>
      <xdr:col>46</xdr:col>
      <xdr:colOff>38100</xdr:colOff>
      <xdr:row>77</xdr:row>
      <xdr:rowOff>110444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8699500" y="1321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101571</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8483111" y="13303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69607</xdr:rowOff>
    </xdr:from>
    <xdr:to>
      <xdr:col>41</xdr:col>
      <xdr:colOff>101600</xdr:colOff>
      <xdr:row>77</xdr:row>
      <xdr:rowOff>171207</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7810500" y="1327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162334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7626428" y="1336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147788</xdr:rowOff>
    </xdr:from>
    <xdr:to>
      <xdr:col>36</xdr:col>
      <xdr:colOff>165100</xdr:colOff>
      <xdr:row>78</xdr:row>
      <xdr:rowOff>77938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6921500" y="13349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69065</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737428" y="1344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a:extLst>
            <a:ext uri="{FF2B5EF4-FFF2-40B4-BE49-F238E27FC236}">
              <a16:creationId xmlns:a16="http://schemas.microsoft.com/office/drawing/2014/main" id="{00000000-0008-0000-0700-0000C9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43135</xdr:rowOff>
    </xdr:from>
    <xdr:to>
      <xdr:col>54</xdr:col>
      <xdr:colOff>189865</xdr:colOff>
      <xdr:row>98</xdr:row>
      <xdr:rowOff>148558</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10475595" y="15645085"/>
          <a:ext cx="1270" cy="1305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152385</xdr:rowOff>
    </xdr:from>
    <xdr:ext cx="534377" cy="259045"/>
    <xdr:sp macro="" textlink="">
      <xdr:nvSpPr>
        <xdr:cNvPr id="459" name="土木費最小値テキスト">
          <a:extLst>
            <a:ext uri="{FF2B5EF4-FFF2-40B4-BE49-F238E27FC236}">
              <a16:creationId xmlns:a16="http://schemas.microsoft.com/office/drawing/2014/main" id="{00000000-0008-0000-0700-0000CB010000}"/>
            </a:ext>
          </a:extLst>
        </xdr:cNvPr>
        <xdr:cNvSpPr txBox="1"/>
      </xdr:nvSpPr>
      <xdr:spPr>
        <a:xfrm>
          <a:off x="10528300" y="1695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148558</xdr:rowOff>
    </xdr:from>
    <xdr:to>
      <xdr:col>55</xdr:col>
      <xdr:colOff>88900</xdr:colOff>
      <xdr:row>98</xdr:row>
      <xdr:rowOff>148558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695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161262</xdr:rowOff>
    </xdr:from>
    <xdr:ext cx="534377" cy="259045"/>
    <xdr:sp macro="" textlink="">
      <xdr:nvSpPr>
        <xdr:cNvPr id="461" name="土木費最大値テキスト">
          <a:extLst>
            <a:ext uri="{FF2B5EF4-FFF2-40B4-BE49-F238E27FC236}">
              <a16:creationId xmlns:a16="http://schemas.microsoft.com/office/drawing/2014/main" id="{00000000-0008-0000-0700-0000CD010000}"/>
            </a:ext>
          </a:extLst>
        </xdr:cNvPr>
        <xdr:cNvSpPr txBox="1"/>
      </xdr:nvSpPr>
      <xdr:spPr>
        <a:xfrm>
          <a:off x="10528300" y="15420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92,069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43135</xdr:rowOff>
    </xdr:from>
    <xdr:to>
      <xdr:col>55</xdr:col>
      <xdr:colOff>88900</xdr:colOff>
      <xdr:row>91</xdr:row>
      <xdr:rowOff>43135</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5645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63367</xdr:rowOff>
    </xdr:from>
    <xdr:to>
      <xdr:col>55</xdr:col>
      <xdr:colOff>0</xdr:colOff>
      <xdr:row>95</xdr:row>
      <xdr:rowOff>40297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9639300" y="16179667"/>
          <a:ext cx="838200" cy="148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40048</xdr:rowOff>
    </xdr:from>
    <xdr:ext cx="534377" cy="259045"/>
    <xdr:sp macro="" textlink="">
      <xdr:nvSpPr>
        <xdr:cNvPr id="464" name="土木費平均値テキスト">
          <a:extLst>
            <a:ext uri="{FF2B5EF4-FFF2-40B4-BE49-F238E27FC236}">
              <a16:creationId xmlns:a16="http://schemas.microsoft.com/office/drawing/2014/main" id="{00000000-0008-0000-0700-0000D0010000}"/>
            </a:ext>
          </a:extLst>
        </xdr:cNvPr>
        <xdr:cNvSpPr txBox="1"/>
      </xdr:nvSpPr>
      <xdr:spPr>
        <a:xfrm>
          <a:off x="10528300" y="16499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61621</xdr:rowOff>
    </xdr:from>
    <xdr:to>
      <xdr:col>55</xdr:col>
      <xdr:colOff>50800</xdr:colOff>
      <xdr:row>96</xdr:row>
      <xdr:rowOff>163221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10426700" y="16520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63081</xdr:rowOff>
    </xdr:from>
    <xdr:to>
      <xdr:col>50</xdr:col>
      <xdr:colOff>114300</xdr:colOff>
      <xdr:row>95</xdr:row>
      <xdr:rowOff>40297</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8750300" y="15836481"/>
          <a:ext cx="889000" cy="491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85510</xdr:rowOff>
    </xdr:from>
    <xdr:to>
      <xdr:col>50</xdr:col>
      <xdr:colOff>165100</xdr:colOff>
      <xdr:row>97</xdr:row>
      <xdr:rowOff>15660</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9588500" y="16544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6787</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9372111" y="1663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63081</xdr:rowOff>
    </xdr:from>
    <xdr:to>
      <xdr:col>45</xdr:col>
      <xdr:colOff>177800</xdr:colOff>
      <xdr:row>94</xdr:row>
      <xdr:rowOff>153836</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7861300" y="15836481"/>
          <a:ext cx="889000" cy="433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81851</xdr:rowOff>
    </xdr:from>
    <xdr:to>
      <xdr:col>46</xdr:col>
      <xdr:colOff>38100</xdr:colOff>
      <xdr:row>97</xdr:row>
      <xdr:rowOff>12001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8699500" y="16541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3128</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483111" y="16633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153836</xdr:rowOff>
    </xdr:from>
    <xdr:to>
      <xdr:col>41</xdr:col>
      <xdr:colOff>50800</xdr:colOff>
      <xdr:row>95</xdr:row>
      <xdr:rowOff>123355</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6972300" y="16270136"/>
          <a:ext cx="889000" cy="140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94959</xdr:rowOff>
    </xdr:from>
    <xdr:to>
      <xdr:col>41</xdr:col>
      <xdr:colOff>101600</xdr:colOff>
      <xdr:row>97</xdr:row>
      <xdr:rowOff>25109</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7810500" y="16554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16236</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594111" y="16646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81338</xdr:rowOff>
    </xdr:from>
    <xdr:to>
      <xdr:col>36</xdr:col>
      <xdr:colOff>165100</xdr:colOff>
      <xdr:row>97</xdr:row>
      <xdr:rowOff>11488</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6921500" y="1654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2615</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05111" y="16633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12567</xdr:rowOff>
    </xdr:from>
    <xdr:to>
      <xdr:col>55</xdr:col>
      <xdr:colOff>50800</xdr:colOff>
      <xdr:row>94</xdr:row>
      <xdr:rowOff>114167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10426700" y="1612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35444</xdr:rowOff>
    </xdr:from>
    <xdr:ext cx="534377" cy="259045"/>
    <xdr:sp macro="" textlink="">
      <xdr:nvSpPr>
        <xdr:cNvPr id="483" name="土木費該当値テキスト">
          <a:extLst>
            <a:ext uri="{FF2B5EF4-FFF2-40B4-BE49-F238E27FC236}">
              <a16:creationId xmlns:a16="http://schemas.microsoft.com/office/drawing/2014/main" id="{00000000-0008-0000-0700-0000E3010000}"/>
            </a:ext>
          </a:extLst>
        </xdr:cNvPr>
        <xdr:cNvSpPr txBox="1"/>
      </xdr:nvSpPr>
      <xdr:spPr>
        <a:xfrm>
          <a:off x="10528300" y="15980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160947</xdr:rowOff>
    </xdr:from>
    <xdr:to>
      <xdr:col>50</xdr:col>
      <xdr:colOff>165100</xdr:colOff>
      <xdr:row>95</xdr:row>
      <xdr:rowOff>91097</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9588500" y="1627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107624</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372111" y="1605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12281</xdr:rowOff>
    </xdr:from>
    <xdr:to>
      <xdr:col>46</xdr:col>
      <xdr:colOff>38100</xdr:colOff>
      <xdr:row>92</xdr:row>
      <xdr:rowOff>113881</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8699500" y="1578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130408</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8483111" y="15560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103036</xdr:rowOff>
    </xdr:from>
    <xdr:to>
      <xdr:col>41</xdr:col>
      <xdr:colOff>101600</xdr:colOff>
      <xdr:row>95</xdr:row>
      <xdr:rowOff>33186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7810500" y="16219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49713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7594111" y="1599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72555</xdr:rowOff>
    </xdr:from>
    <xdr:to>
      <xdr:col>36</xdr:col>
      <xdr:colOff>165100</xdr:colOff>
      <xdr:row>96</xdr:row>
      <xdr:rowOff>2705</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6921500" y="1636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19232</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05111" y="1613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107010</xdr:rowOff>
    </xdr:from>
    <xdr:to>
      <xdr:col>85</xdr:col>
      <xdr:colOff>126364</xdr:colOff>
      <xdr:row>37</xdr:row>
      <xdr:rowOff>166858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593410"/>
          <a:ext cx="1269" cy="917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170685</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5143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37</xdr:row>
      <xdr:rowOff>166858</xdr:rowOff>
    </xdr:from>
    <xdr:to>
      <xdr:col>86</xdr:col>
      <xdr:colOff>25400</xdr:colOff>
      <xdr:row>37</xdr:row>
      <xdr:rowOff>166858</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510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53687</xdr:rowOff>
    </xdr:from>
    <xdr:ext cx="534377"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536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107010</xdr:rowOff>
    </xdr:from>
    <xdr:to>
      <xdr:col>86</xdr:col>
      <xdr:colOff>25400</xdr:colOff>
      <xdr:row>32</xdr:row>
      <xdr:rowOff>107010</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593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70297</xdr:rowOff>
    </xdr:from>
    <xdr:to>
      <xdr:col>85</xdr:col>
      <xdr:colOff>127000</xdr:colOff>
      <xdr:row>37</xdr:row>
      <xdr:rowOff>92243</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5481300" y="6413947"/>
          <a:ext cx="838200" cy="21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31995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0327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9118</xdr:rowOff>
    </xdr:from>
    <xdr:to>
      <xdr:col>85</xdr:col>
      <xdr:colOff>177800</xdr:colOff>
      <xdr:row>36</xdr:row>
      <xdr:rowOff>110718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1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101890</xdr:rowOff>
    </xdr:from>
    <xdr:to>
      <xdr:col>81</xdr:col>
      <xdr:colOff>50800</xdr:colOff>
      <xdr:row>37</xdr:row>
      <xdr:rowOff>70297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6102640"/>
          <a:ext cx="889000" cy="311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16297</xdr:rowOff>
    </xdr:from>
    <xdr:to>
      <xdr:col>81</xdr:col>
      <xdr:colOff>101600</xdr:colOff>
      <xdr:row>36</xdr:row>
      <xdr:rowOff>117897</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188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134424</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5963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101890</xdr:rowOff>
    </xdr:from>
    <xdr:to>
      <xdr:col>76</xdr:col>
      <xdr:colOff>114300</xdr:colOff>
      <xdr:row>36</xdr:row>
      <xdr:rowOff>128224</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6102640"/>
          <a:ext cx="889000" cy="1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30378</xdr:rowOff>
    </xdr:from>
    <xdr:to>
      <xdr:col>76</xdr:col>
      <xdr:colOff>165100</xdr:colOff>
      <xdr:row>36</xdr:row>
      <xdr:rowOff>131978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02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123105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9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128224</xdr:rowOff>
    </xdr:from>
    <xdr:to>
      <xdr:col>71</xdr:col>
      <xdr:colOff>177800</xdr:colOff>
      <xdr:row>37</xdr:row>
      <xdr:rowOff>46020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300424"/>
          <a:ext cx="8890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130414</xdr:rowOff>
    </xdr:from>
    <xdr:to>
      <xdr:col>72</xdr:col>
      <xdr:colOff>38100</xdr:colOff>
      <xdr:row>36</xdr:row>
      <xdr:rowOff>60564</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131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77091</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5906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17028</xdr:rowOff>
    </xdr:from>
    <xdr:to>
      <xdr:col>67</xdr:col>
      <xdr:colOff>101600</xdr:colOff>
      <xdr:row>36</xdr:row>
      <xdr:rowOff>118628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189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135155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596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41443</xdr:rowOff>
    </xdr:from>
    <xdr:to>
      <xdr:col>85</xdr:col>
      <xdr:colOff>177800</xdr:colOff>
      <xdr:row>37</xdr:row>
      <xdr:rowOff>143043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3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127820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00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19497</xdr:rowOff>
    </xdr:from>
    <xdr:to>
      <xdr:col>81</xdr:col>
      <xdr:colOff>101600</xdr:colOff>
      <xdr:row>37</xdr:row>
      <xdr:rowOff>121097</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36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112224</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4558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51090</xdr:rowOff>
    </xdr:from>
    <xdr:to>
      <xdr:col>76</xdr:col>
      <xdr:colOff>165100</xdr:colOff>
      <xdr:row>35</xdr:row>
      <xdr:rowOff>152690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05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169217</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582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77424</xdr:rowOff>
    </xdr:from>
    <xdr:to>
      <xdr:col>72</xdr:col>
      <xdr:colOff>38100</xdr:colOff>
      <xdr:row>37</xdr:row>
      <xdr:rowOff>7574</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24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170151</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342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166670</xdr:rowOff>
    </xdr:from>
    <xdr:to>
      <xdr:col>67</xdr:col>
      <xdr:colOff>101600</xdr:colOff>
      <xdr:row>37</xdr:row>
      <xdr:rowOff>96820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338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87947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431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a:extLst>
            <a:ext uri="{FF2B5EF4-FFF2-40B4-BE49-F238E27FC236}">
              <a16:creationId xmlns:a16="http://schemas.microsoft.com/office/drawing/2014/main" id="{00000000-0008-0000-0700-00003D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110978</xdr:rowOff>
    </xdr:from>
    <xdr:to>
      <xdr:col>85</xdr:col>
      <xdr:colOff>126364</xdr:colOff>
      <xdr:row>58</xdr:row>
      <xdr:rowOff>67070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6317595" y="8512028"/>
          <a:ext cx="1269" cy="1499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70897</xdr:rowOff>
    </xdr:from>
    <xdr:ext cx="534377" cy="259045"/>
    <xdr:sp macro="" textlink="">
      <xdr:nvSpPr>
        <xdr:cNvPr id="575" name="教育費最小値テキスト">
          <a:extLst>
            <a:ext uri="{FF2B5EF4-FFF2-40B4-BE49-F238E27FC236}">
              <a16:creationId xmlns:a16="http://schemas.microsoft.com/office/drawing/2014/main" id="{00000000-0008-0000-0700-00003F020000}"/>
            </a:ext>
          </a:extLst>
        </xdr:cNvPr>
        <xdr:cNvSpPr txBox="1"/>
      </xdr:nvSpPr>
      <xdr:spPr>
        <a:xfrm>
          <a:off x="16370300" y="10014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67070</xdr:rowOff>
    </xdr:from>
    <xdr:to>
      <xdr:col>86</xdr:col>
      <xdr:colOff>25400</xdr:colOff>
      <xdr:row>58</xdr:row>
      <xdr:rowOff>67070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6230600" y="10011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57655</xdr:rowOff>
    </xdr:from>
    <xdr:ext cx="599010" cy="259045"/>
    <xdr:sp macro="" textlink="">
      <xdr:nvSpPr>
        <xdr:cNvPr id="577" name="教育費最大値テキスト">
          <a:extLst>
            <a:ext uri="{FF2B5EF4-FFF2-40B4-BE49-F238E27FC236}">
              <a16:creationId xmlns:a16="http://schemas.microsoft.com/office/drawing/2014/main" id="{00000000-0008-0000-0700-000041020000}"/>
            </a:ext>
          </a:extLst>
        </xdr:cNvPr>
        <xdr:cNvSpPr txBox="1"/>
      </xdr:nvSpPr>
      <xdr:spPr>
        <a:xfrm>
          <a:off x="16370300" y="828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124,259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110978</xdr:rowOff>
    </xdr:from>
    <xdr:to>
      <xdr:col>86</xdr:col>
      <xdr:colOff>25400</xdr:colOff>
      <xdr:row>49</xdr:row>
      <xdr:rowOff>110978</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851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91825</xdr:rowOff>
    </xdr:from>
    <xdr:to>
      <xdr:col>85</xdr:col>
      <xdr:colOff>127000</xdr:colOff>
      <xdr:row>56</xdr:row>
      <xdr:rowOff>165042</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5481300" y="9693025"/>
          <a:ext cx="838200" cy="7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100658</xdr:rowOff>
    </xdr:from>
    <xdr:ext cx="534377" cy="259045"/>
    <xdr:sp macro="" textlink="">
      <xdr:nvSpPr>
        <xdr:cNvPr id="580" name="教育費平均値テキスト">
          <a:extLst>
            <a:ext uri="{FF2B5EF4-FFF2-40B4-BE49-F238E27FC236}">
              <a16:creationId xmlns:a16="http://schemas.microsoft.com/office/drawing/2014/main" id="{00000000-0008-0000-0700-000044020000}"/>
            </a:ext>
          </a:extLst>
        </xdr:cNvPr>
        <xdr:cNvSpPr txBox="1"/>
      </xdr:nvSpPr>
      <xdr:spPr>
        <a:xfrm>
          <a:off x="16370300" y="93589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77781</xdr:rowOff>
    </xdr:from>
    <xdr:to>
      <xdr:col>85</xdr:col>
      <xdr:colOff>177800</xdr:colOff>
      <xdr:row>56</xdr:row>
      <xdr:rowOff>7931</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6268700" y="9507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83872</xdr:rowOff>
    </xdr:from>
    <xdr:to>
      <xdr:col>81</xdr:col>
      <xdr:colOff>50800</xdr:colOff>
      <xdr:row>56</xdr:row>
      <xdr:rowOff>165042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4592300" y="9685072"/>
          <a:ext cx="889000" cy="8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23113</xdr:rowOff>
    </xdr:from>
    <xdr:to>
      <xdr:col>81</xdr:col>
      <xdr:colOff>101600</xdr:colOff>
      <xdr:row>56</xdr:row>
      <xdr:rowOff>124713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5430500" y="9624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141240</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5214111" y="939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83872</xdr:rowOff>
    </xdr:from>
    <xdr:to>
      <xdr:col>76</xdr:col>
      <xdr:colOff>114300</xdr:colOff>
      <xdr:row>56</xdr:row>
      <xdr:rowOff>168684</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3703300" y="9685072"/>
          <a:ext cx="889000" cy="84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155618</xdr:rowOff>
    </xdr:from>
    <xdr:to>
      <xdr:col>76</xdr:col>
      <xdr:colOff>165100</xdr:colOff>
      <xdr:row>56</xdr:row>
      <xdr:rowOff>85768</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4541500" y="9585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102295</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325111" y="9360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168684</xdr:rowOff>
    </xdr:from>
    <xdr:to>
      <xdr:col>71</xdr:col>
      <xdr:colOff>177800</xdr:colOff>
      <xdr:row>57</xdr:row>
      <xdr:rowOff>125837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2814300" y="9769884"/>
          <a:ext cx="889000" cy="12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139616</xdr:rowOff>
    </xdr:from>
    <xdr:to>
      <xdr:col>72</xdr:col>
      <xdr:colOff>38100</xdr:colOff>
      <xdr:row>56</xdr:row>
      <xdr:rowOff>69766</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3652500" y="956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86293</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93445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22753</xdr:rowOff>
    </xdr:from>
    <xdr:to>
      <xdr:col>67</xdr:col>
      <xdr:colOff>101600</xdr:colOff>
      <xdr:row>56</xdr:row>
      <xdr:rowOff>124353</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2763500" y="96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140880</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9399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41025</xdr:rowOff>
    </xdr:from>
    <xdr:to>
      <xdr:col>85</xdr:col>
      <xdr:colOff>177800</xdr:colOff>
      <xdr:row>56</xdr:row>
      <xdr:rowOff>142625</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6268700" y="9642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19452</xdr:rowOff>
    </xdr:from>
    <xdr:ext cx="534377" cy="259045"/>
    <xdr:sp macro="" textlink="">
      <xdr:nvSpPr>
        <xdr:cNvPr id="599" name="教育費該当値テキスト">
          <a:extLst>
            <a:ext uri="{FF2B5EF4-FFF2-40B4-BE49-F238E27FC236}">
              <a16:creationId xmlns:a16="http://schemas.microsoft.com/office/drawing/2014/main" id="{00000000-0008-0000-0700-000057020000}"/>
            </a:ext>
          </a:extLst>
        </xdr:cNvPr>
        <xdr:cNvSpPr txBox="1"/>
      </xdr:nvSpPr>
      <xdr:spPr>
        <a:xfrm>
          <a:off x="16370300" y="9620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114242</xdr:rowOff>
    </xdr:from>
    <xdr:to>
      <xdr:col>81</xdr:col>
      <xdr:colOff>101600</xdr:colOff>
      <xdr:row>57</xdr:row>
      <xdr:rowOff>44392</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5430500" y="9715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35519</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5214111" y="9808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33072</xdr:rowOff>
    </xdr:from>
    <xdr:to>
      <xdr:col>76</xdr:col>
      <xdr:colOff>165100</xdr:colOff>
      <xdr:row>56</xdr:row>
      <xdr:rowOff>134672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4541500" y="9634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125799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4325111" y="972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117884</xdr:rowOff>
    </xdr:from>
    <xdr:to>
      <xdr:col>72</xdr:col>
      <xdr:colOff>38100</xdr:colOff>
      <xdr:row>57</xdr:row>
      <xdr:rowOff>48034</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3652500" y="9719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39161</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3436111" y="9811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75037</xdr:rowOff>
    </xdr:from>
    <xdr:to>
      <xdr:col>67</xdr:col>
      <xdr:colOff>101600</xdr:colOff>
      <xdr:row>58</xdr:row>
      <xdr:rowOff>5187</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2763500" y="984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167764</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547111" y="994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2" name="災害復旧費グラフ枠">
          <a:extLst>
            <a:ext uri="{FF2B5EF4-FFF2-40B4-BE49-F238E27FC236}">
              <a16:creationId xmlns:a16="http://schemas.microsoft.com/office/drawing/2014/main" id="{00000000-0008-0000-0700-00007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43721</xdr:rowOff>
    </xdr:from>
    <xdr:to>
      <xdr:col>85</xdr:col>
      <xdr:colOff>126364</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6317595" y="12216671"/>
          <a:ext cx="1269" cy="14267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104357</xdr:rowOff>
    </xdr:from>
    <xdr:ext cx="249299" cy="259045"/>
    <xdr:sp macro="" textlink="">
      <xdr:nvSpPr>
        <xdr:cNvPr id="634" name="災害復旧費最小値テキスト">
          <a:extLst>
            <a:ext uri="{FF2B5EF4-FFF2-40B4-BE49-F238E27FC236}">
              <a16:creationId xmlns:a16="http://schemas.microsoft.com/office/drawing/2014/main" id="{00000000-0008-0000-0700-00007A020000}"/>
            </a:ext>
          </a:extLst>
        </xdr:cNvPr>
        <xdr:cNvSpPr txBox="1"/>
      </xdr:nvSpPr>
      <xdr:spPr>
        <a:xfrm>
          <a:off x="16370300" y="13648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161848</xdr:rowOff>
    </xdr:from>
    <xdr:ext cx="534377" cy="259045"/>
    <xdr:sp macro="" textlink="">
      <xdr:nvSpPr>
        <xdr:cNvPr id="636" name="災害復旧費最大値テキスト">
          <a:extLst>
            <a:ext uri="{FF2B5EF4-FFF2-40B4-BE49-F238E27FC236}">
              <a16:creationId xmlns:a16="http://schemas.microsoft.com/office/drawing/2014/main" id="{00000000-0008-0000-0700-00007C020000}"/>
            </a:ext>
          </a:extLst>
        </xdr:cNvPr>
        <xdr:cNvSpPr txBox="1"/>
      </xdr:nvSpPr>
      <xdr:spPr>
        <a:xfrm>
          <a:off x="16370300" y="1199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87,378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43721</xdr:rowOff>
    </xdr:from>
    <xdr:to>
      <xdr:col>86</xdr:col>
      <xdr:colOff>25400</xdr:colOff>
      <xdr:row>71</xdr:row>
      <xdr:rowOff>43721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2216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98879</xdr:rowOff>
    </xdr:from>
    <xdr:to>
      <xdr:col>85</xdr:col>
      <xdr:colOff>127000</xdr:colOff>
      <xdr:row>79</xdr:row>
      <xdr:rowOff>98879</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21807</xdr:rowOff>
    </xdr:from>
    <xdr:ext cx="469744" cy="259045"/>
    <xdr:sp macro="" textlink="">
      <xdr:nvSpPr>
        <xdr:cNvPr id="639" name="災害復旧費平均値テキスト">
          <a:extLst>
            <a:ext uri="{FF2B5EF4-FFF2-40B4-BE49-F238E27FC236}">
              <a16:creationId xmlns:a16="http://schemas.microsoft.com/office/drawing/2014/main" id="{00000000-0008-0000-0700-00007F020000}"/>
            </a:ext>
          </a:extLst>
        </xdr:cNvPr>
        <xdr:cNvSpPr txBox="1"/>
      </xdr:nvSpPr>
      <xdr:spPr>
        <a:xfrm>
          <a:off x="16370300" y="13394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170380</xdr:rowOff>
    </xdr:from>
    <xdr:to>
      <xdr:col>85</xdr:col>
      <xdr:colOff>177800</xdr:colOff>
      <xdr:row>79</xdr:row>
      <xdr:rowOff>100530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6268700" y="1354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98879</xdr:rowOff>
    </xdr:from>
    <xdr:to>
      <xdr:col>81</xdr:col>
      <xdr:colOff>50800</xdr:colOff>
      <xdr:row>79</xdr:row>
      <xdr:rowOff>98879</xdr:rowOff>
    </xdr:to>
    <xdr:cxnSp macro="">
      <xdr:nvCxnSpPr>
        <xdr:cNvPr id="641" name="直線コネクタ 640">
          <a:extLst>
            <a:ext uri="{FF2B5EF4-FFF2-40B4-BE49-F238E27FC236}">
              <a16:creationId xmlns:a16="http://schemas.microsoft.com/office/drawing/2014/main" id="{00000000-0008-0000-0700-000081020000}"/>
            </a:ext>
          </a:extLst>
        </xdr:cNvPr>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4514</xdr:rowOff>
    </xdr:from>
    <xdr:to>
      <xdr:col>81</xdr:col>
      <xdr:colOff>101600</xdr:colOff>
      <xdr:row>79</xdr:row>
      <xdr:rowOff>106114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5430500" y="1354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122641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46428" y="13324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98879</xdr:rowOff>
    </xdr:from>
    <xdr:to>
      <xdr:col>76</xdr:col>
      <xdr:colOff>114300</xdr:colOff>
      <xdr:row>79</xdr:row>
      <xdr:rowOff>98879</xdr:rowOff>
    </xdr:to>
    <xdr:cxnSp macro="">
      <xdr:nvCxnSpPr>
        <xdr:cNvPr id="644" name="直線コネクタ 643">
          <a:extLst>
            <a:ext uri="{FF2B5EF4-FFF2-40B4-BE49-F238E27FC236}">
              <a16:creationId xmlns:a16="http://schemas.microsoft.com/office/drawing/2014/main" id="{00000000-0008-0000-0700-000084020000}"/>
            </a:ext>
          </a:extLst>
        </xdr:cNvPr>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162624</xdr:rowOff>
    </xdr:from>
    <xdr:to>
      <xdr:col>76</xdr:col>
      <xdr:colOff>165100</xdr:colOff>
      <xdr:row>79</xdr:row>
      <xdr:rowOff>92774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4541500" y="13535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109301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357428" y="1331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157138</xdr:rowOff>
    </xdr:from>
    <xdr:to>
      <xdr:col>72</xdr:col>
      <xdr:colOff>38100</xdr:colOff>
      <xdr:row>79</xdr:row>
      <xdr:rowOff>87288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3652500" y="13530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103815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3468428" y="13305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160517</xdr:rowOff>
    </xdr:from>
    <xdr:to>
      <xdr:col>67</xdr:col>
      <xdr:colOff>101600</xdr:colOff>
      <xdr:row>79</xdr:row>
      <xdr:rowOff>90667</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2763500" y="1353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107194</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579428" y="13308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148807</xdr:rowOff>
    </xdr:from>
    <xdr:ext cx="249299" cy="259045"/>
    <xdr:sp macro="" textlink="">
      <xdr:nvSpPr>
        <xdr:cNvPr id="658" name="災害復旧費該当値テキスト">
          <a:extLst>
            <a:ext uri="{FF2B5EF4-FFF2-40B4-BE49-F238E27FC236}">
              <a16:creationId xmlns:a16="http://schemas.microsoft.com/office/drawing/2014/main" id="{00000000-0008-0000-0700-000092020000}"/>
            </a:ext>
          </a:extLst>
        </xdr:cNvPr>
        <xdr:cNvSpPr txBox="1"/>
      </xdr:nvSpPr>
      <xdr:spPr>
        <a:xfrm>
          <a:off x="16370300" y="1352190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6789</xdr:rowOff>
    </xdr:from>
    <xdr:to>
      <xdr:col>85</xdr:col>
      <xdr:colOff>126364</xdr:colOff>
      <xdr:row>97</xdr:row>
      <xdr:rowOff>148006</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437289"/>
          <a:ext cx="1269" cy="1341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151833</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782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148006</xdr:rowOff>
    </xdr:from>
    <xdr:to>
      <xdr:col>86</xdr:col>
      <xdr:colOff>25400</xdr:colOff>
      <xdr:row>97</xdr:row>
      <xdr:rowOff>148006</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778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124916</xdr:rowOff>
    </xdr:from>
    <xdr:ext cx="534377"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21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82,977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6789</xdr:rowOff>
    </xdr:from>
    <xdr:to>
      <xdr:col>86</xdr:col>
      <xdr:colOff>25400</xdr:colOff>
      <xdr:row>90</xdr:row>
      <xdr:rowOff>6789</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437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3111</xdr:rowOff>
    </xdr:from>
    <xdr:to>
      <xdr:col>85</xdr:col>
      <xdr:colOff>127000</xdr:colOff>
      <xdr:row>94</xdr:row>
      <xdr:rowOff>4941</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5481300" y="16119411"/>
          <a:ext cx="8382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163682</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2799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13805</xdr:rowOff>
    </xdr:from>
    <xdr:to>
      <xdr:col>85</xdr:col>
      <xdr:colOff>177800</xdr:colOff>
      <xdr:row>95</xdr:row>
      <xdr:rowOff>115405</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30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4941</xdr:rowOff>
    </xdr:from>
    <xdr:to>
      <xdr:col>81</xdr:col>
      <xdr:colOff>50800</xdr:colOff>
      <xdr:row>94</xdr:row>
      <xdr:rowOff>39612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6121241"/>
          <a:ext cx="889000" cy="34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1155</xdr:rowOff>
    </xdr:from>
    <xdr:to>
      <xdr:col>81</xdr:col>
      <xdr:colOff>101600</xdr:colOff>
      <xdr:row>95</xdr:row>
      <xdr:rowOff>102755</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2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93882</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38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39612</xdr:rowOff>
    </xdr:from>
    <xdr:to>
      <xdr:col>76</xdr:col>
      <xdr:colOff>114300</xdr:colOff>
      <xdr:row>94</xdr:row>
      <xdr:rowOff>87198</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3703300" y="16155912"/>
          <a:ext cx="889000" cy="4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30702</xdr:rowOff>
    </xdr:from>
    <xdr:to>
      <xdr:col>76</xdr:col>
      <xdr:colOff>165100</xdr:colOff>
      <xdr:row>95</xdr:row>
      <xdr:rowOff>132302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318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123429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41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87198</xdr:rowOff>
    </xdr:from>
    <xdr:to>
      <xdr:col>71</xdr:col>
      <xdr:colOff>177800</xdr:colOff>
      <xdr:row>94</xdr:row>
      <xdr:rowOff>116021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2814300" y="16203498"/>
          <a:ext cx="889000" cy="2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84710</xdr:rowOff>
    </xdr:from>
    <xdr:to>
      <xdr:col>72</xdr:col>
      <xdr:colOff>38100</xdr:colOff>
      <xdr:row>96</xdr:row>
      <xdr:rowOff>14860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37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5987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46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13329</xdr:rowOff>
    </xdr:from>
    <xdr:to>
      <xdr:col>67</xdr:col>
      <xdr:colOff>101600</xdr:colOff>
      <xdr:row>95</xdr:row>
      <xdr:rowOff>114929</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301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106056</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39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123761</xdr:rowOff>
    </xdr:from>
    <xdr:to>
      <xdr:col>85</xdr:col>
      <xdr:colOff>177800</xdr:colOff>
      <xdr:row>94</xdr:row>
      <xdr:rowOff>53911</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606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146638</xdr:rowOff>
    </xdr:from>
    <xdr:ext cx="534377"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920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125591</xdr:rowOff>
    </xdr:from>
    <xdr:to>
      <xdr:col>81</xdr:col>
      <xdr:colOff>101600</xdr:colOff>
      <xdr:row>94</xdr:row>
      <xdr:rowOff>55741</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6070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72268</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214111" y="15845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160262</xdr:rowOff>
    </xdr:from>
    <xdr:to>
      <xdr:col>76</xdr:col>
      <xdr:colOff>165100</xdr:colOff>
      <xdr:row>94</xdr:row>
      <xdr:rowOff>90412</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610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106939</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325111" y="1588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36398</xdr:rowOff>
    </xdr:from>
    <xdr:to>
      <xdr:col>72</xdr:col>
      <xdr:colOff>38100</xdr:colOff>
      <xdr:row>94</xdr:row>
      <xdr:rowOff>137998</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6152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154525</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36111" y="15927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65221</xdr:rowOff>
    </xdr:from>
    <xdr:to>
      <xdr:col>67</xdr:col>
      <xdr:colOff>101600</xdr:colOff>
      <xdr:row>94</xdr:row>
      <xdr:rowOff>166821</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6181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11898</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47111" y="159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36</xdr:row>
      <xdr:rowOff>35577</xdr:rowOff>
    </xdr:from>
    <xdr:ext cx="31290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75094" y="6207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33</xdr:row>
      <xdr:rowOff>168927</xdr:rowOff>
    </xdr:from>
    <xdr:ext cx="31290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75094" y="5826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31</xdr:row>
      <xdr:rowOff>130827</xdr:rowOff>
    </xdr:from>
    <xdr:ext cx="31290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75094" y="5445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29</xdr:row>
      <xdr:rowOff>92727</xdr:rowOff>
    </xdr:from>
    <xdr:ext cx="31290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75094" y="5064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27</xdr:row>
      <xdr:rowOff>54627</xdr:rowOff>
    </xdr:from>
    <xdr:ext cx="31290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75094" y="4683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34</xdr:row>
      <xdr:rowOff>101600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930900"/>
          <a:ext cx="1269" cy="800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60977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47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33</xdr:row>
      <xdr:rowOff>48277</xdr:rowOff>
    </xdr:from>
    <xdr:ext cx="313932"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57061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34</xdr:row>
      <xdr:rowOff>101600</xdr:rowOff>
    </xdr:from>
    <xdr:to>
      <xdr:col>116</xdr:col>
      <xdr:colOff>152400</xdr:colOff>
      <xdr:row>34</xdr:row>
      <xdr:rowOff>101600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9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149877</xdr:rowOff>
    </xdr:from>
    <xdr:ext cx="249299"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35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127000</xdr:rowOff>
    </xdr:from>
    <xdr:to>
      <xdr:col>116</xdr:col>
      <xdr:colOff>114300</xdr:colOff>
      <xdr:row>39</xdr:row>
      <xdr:rowOff>57150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30</xdr:row>
      <xdr:rowOff>127000</xdr:rowOff>
    </xdr:from>
    <xdr:to>
      <xdr:col>112</xdr:col>
      <xdr:colOff>38100</xdr:colOff>
      <xdr:row>31</xdr:row>
      <xdr:rowOff>57150</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527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29</xdr:row>
      <xdr:rowOff>73677</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50457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165100</xdr:rowOff>
    </xdr:from>
    <xdr:to>
      <xdr:col>102</xdr:col>
      <xdr:colOff>165100</xdr:colOff>
      <xdr:row>39</xdr:row>
      <xdr:rowOff>95250</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30</xdr:row>
      <xdr:rowOff>50800</xdr:rowOff>
    </xdr:from>
    <xdr:to>
      <xdr:col>98</xdr:col>
      <xdr:colOff>38100</xdr:colOff>
      <xdr:row>30</xdr:row>
      <xdr:rowOff>152400</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519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28</xdr:row>
      <xdr:rowOff>168927</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4969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105427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0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111777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香川県平均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目的別でみると、前年度に比べ民生費が類似団体平均を下回ったものの、議会費、衛生費、土木費、公債費では高くなっており、特に土木費と公債費については、大きく上回っている。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土木費については、公共下水道会計への繰出金が多額であることが、類似団体平均を上回っている要因と考えられる。今後は、経費削減による歳出抑制に加え、下水道料金の見直しなどの歳入確保の検討を行うなど、公営企業として独立採算の原則に立ち返った健全な事業運営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公債費については、過去に行った大型事業に係る起債の元金償還が開始されることから、上昇傾向は続くものと予測される。特に、令和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年度に行った庁舎等の建設事業において、多額の町債を発行しており、その元金償還が開始する令和</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年度に公債費が最大となる見込みであるため、今後については、臨時的な普通建設事業は、優先順位を付けて事業執行の取捨選択を行うとともに、経常的なものについても上限を設定するなど、安全性・緊急性などの観点から計画的な事業実施に努めることで、事業費及び公債費の増加を抑制するよう努め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ここ数年、実質単年度収支は赤字であるものの、財政調整基金の取り崩しにより実質収支は黒字となっている。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財政調整基金残高については、令和元年度以降、土地の売払終了や人件費・公債費の増加等により減少に転じ、令和</a:t>
          </a:r>
          <a:r>
            <a:rPr kumimoji="1" lang="en-US" altLang="ja-JP" sz="1200">
              <a:latin typeface="ＭＳ ゴシック" pitchFamily="49" charset="-128"/>
              <a:ea typeface="ＭＳ ゴシック" pitchFamily="49" charset="-128"/>
            </a:rPr>
            <a:t>3</a:t>
          </a:r>
          <a:r>
            <a:rPr kumimoji="1" lang="ja-JP" altLang="en-US" sz="1200">
              <a:latin typeface="ＭＳ ゴシック" pitchFamily="49" charset="-128"/>
              <a:ea typeface="ＭＳ ゴシック" pitchFamily="49" charset="-128"/>
            </a:rPr>
            <a:t>年度については庁舎建設等に係る一般財源の不足もあり大きく減少し、標準財政規模に占める割合は</a:t>
          </a:r>
          <a:r>
            <a:rPr kumimoji="1" lang="en-US" altLang="ja-JP" sz="1200">
              <a:latin typeface="ＭＳ ゴシック" pitchFamily="49" charset="-128"/>
              <a:ea typeface="ＭＳ ゴシック" pitchFamily="49" charset="-128"/>
            </a:rPr>
            <a:t>20.15%</a:t>
          </a:r>
          <a:r>
            <a:rPr kumimoji="1" lang="ja-JP" altLang="en-US" sz="1200">
              <a:latin typeface="ＭＳ ゴシック" pitchFamily="49" charset="-128"/>
              <a:ea typeface="ＭＳ ゴシック" pitchFamily="49" charset="-128"/>
            </a:rPr>
            <a:t>となった。令和</a:t>
          </a:r>
          <a:r>
            <a:rPr kumimoji="1" lang="en-US" altLang="ja-JP" sz="1200">
              <a:latin typeface="ＭＳ ゴシック" pitchFamily="49" charset="-128"/>
              <a:ea typeface="ＭＳ ゴシック" pitchFamily="49" charset="-128"/>
            </a:rPr>
            <a:t>4</a:t>
          </a:r>
          <a:r>
            <a:rPr kumimoji="1" lang="ja-JP" altLang="en-US" sz="1200">
              <a:latin typeface="ＭＳ ゴシック" pitchFamily="49" charset="-128"/>
              <a:ea typeface="ＭＳ ゴシック" pitchFamily="49" charset="-128"/>
            </a:rPr>
            <a:t>年度は一旦増加したが、令和</a:t>
          </a:r>
          <a:r>
            <a:rPr kumimoji="1" lang="en-US" altLang="ja-JP" sz="1200">
              <a:latin typeface="ＭＳ ゴシック" pitchFamily="49" charset="-128"/>
              <a:ea typeface="ＭＳ ゴシック" pitchFamily="49" charset="-128"/>
            </a:rPr>
            <a:t>5</a:t>
          </a:r>
          <a:r>
            <a:rPr kumimoji="1" lang="ja-JP" altLang="en-US" sz="1200">
              <a:latin typeface="ＭＳ ゴシック" pitchFamily="49" charset="-128"/>
              <a:ea typeface="ＭＳ ゴシック" pitchFamily="49" charset="-128"/>
            </a:rPr>
            <a:t>年度には減少に転じた。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今後も適切な財源確保と歳出の抑制により、基金残高の復元に努める。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連結実質赤字比率については、全会計で黒字であり、赤字比率は生じていない。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介護保険事業特別会計、国民健康保険特別会計、公共下水道特別会計、後期高齢者医療特別会計については、一般会計からの繰入を行っていることもあり、</a:t>
          </a:r>
          <a:r>
            <a:rPr kumimoji="1" lang="en-US" altLang="ja-JP" sz="1400">
              <a:latin typeface="ＭＳ ゴシック" pitchFamily="49" charset="-128"/>
              <a:ea typeface="ＭＳ ゴシック" pitchFamily="49" charset="-128"/>
            </a:rPr>
            <a:t>0.00%</a:t>
          </a:r>
          <a:r>
            <a:rPr kumimoji="1" lang="ja-JP" altLang="en-US" sz="1400">
              <a:latin typeface="ＭＳ ゴシック" pitchFamily="49" charset="-128"/>
              <a:ea typeface="ＭＳ ゴシック" pitchFamily="49" charset="-128"/>
            </a:rPr>
            <a:t>から</a:t>
          </a:r>
          <a:r>
            <a:rPr kumimoji="1" lang="en-US" altLang="ja-JP" sz="1400">
              <a:latin typeface="ＭＳ ゴシック" pitchFamily="49" charset="-128"/>
              <a:ea typeface="ＭＳ ゴシック" pitchFamily="49" charset="-128"/>
            </a:rPr>
            <a:t>3.22%</a:t>
          </a:r>
          <a:r>
            <a:rPr kumimoji="1" lang="ja-JP" altLang="en-US" sz="1400">
              <a:latin typeface="ＭＳ ゴシック" pitchFamily="49" charset="-128"/>
              <a:ea typeface="ＭＳ ゴシック" pitchFamily="49" charset="-128"/>
            </a:rPr>
            <a:t>の範囲に留まっている。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共下水道特別会計については、企業会計の観点から繰り出し基準を明確にすることで、経営努力を促し、基準外繰出の抑制を図っているが、事業の縮減にも限界があるため、やむを得ず基準外繰出を行っている状況である。独立採算の原則に立ち返った運営を行えるよう、引き続き、下水道使用料の適正化の検討を求めるなど、健全で持続可能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　実質公債費比率は、令和元年度と比較すると</a:t>
          </a:r>
          <a:r>
            <a:rPr kumimoji="1" lang="en-US" altLang="ja-JP" sz="1250">
              <a:latin typeface="ＭＳ ゴシック" pitchFamily="49" charset="-128"/>
              <a:ea typeface="ＭＳ ゴシック" pitchFamily="49" charset="-128"/>
            </a:rPr>
            <a:t>1.5</a:t>
          </a:r>
          <a:r>
            <a:rPr kumimoji="1" lang="ja-JP" altLang="en-US" sz="1250">
              <a:latin typeface="ＭＳ ゴシック" pitchFamily="49" charset="-128"/>
              <a:ea typeface="ＭＳ ゴシック" pitchFamily="49" charset="-128"/>
            </a:rPr>
            <a:t>ポイント増加している。これは元利償還金等に対する支出額が増加したことに加え、元利償還金に充てられる特定財源が減少したことによるものである。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元利償還金については、平成</a:t>
          </a:r>
          <a:r>
            <a:rPr kumimoji="1" lang="en-US" altLang="ja-JP" sz="1250">
              <a:latin typeface="ＭＳ ゴシック" pitchFamily="49" charset="-128"/>
              <a:ea typeface="ＭＳ ゴシック" pitchFamily="49" charset="-128"/>
            </a:rPr>
            <a:t>25</a:t>
          </a:r>
          <a:r>
            <a:rPr kumimoji="1" lang="ja-JP" altLang="en-US" sz="1250">
              <a:latin typeface="ＭＳ ゴシック" pitchFamily="49" charset="-128"/>
              <a:ea typeface="ＭＳ ゴシック" pitchFamily="49" charset="-128"/>
            </a:rPr>
            <a:t>年度から令和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年度にかけて、防災対策に係る大型普通建設事業を実施するために、多額の町債を発行しており、順次、元金償還が開始されることから今後更に増加していくと見込んでいる。</a:t>
          </a:r>
          <a:endParaRPr kumimoji="1" lang="en-US" altLang="ja-JP" sz="1250">
            <a:latin typeface="ＭＳ ゴシック" pitchFamily="49" charset="-128"/>
            <a:ea typeface="ＭＳ ゴシック" pitchFamily="49" charset="-128"/>
          </a:endParaRPr>
        </a:p>
        <a:p>
          <a:r>
            <a:rPr kumimoji="1" lang="ja-JP" altLang="en-US" sz="1250">
              <a:latin typeface="ＭＳ ゴシック" pitchFamily="49" charset="-128"/>
              <a:ea typeface="ＭＳ ゴシック" pitchFamily="49" charset="-128"/>
            </a:rPr>
            <a:t>　今後は、これ以上、将来の公債費が増加しないよう、町債の新規発行の抑制を図り、町債に大きく依存することのない財政運営に努める。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満期一括償還地方債は発行していない。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香川県多度津町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年度の将来負担比率は</a:t>
          </a:r>
          <a:r>
            <a:rPr kumimoji="1" lang="en-US" altLang="ja-JP" sz="1300">
              <a:latin typeface="ＭＳ ゴシック" pitchFamily="49" charset="-128"/>
              <a:ea typeface="ＭＳ ゴシック" pitchFamily="49" charset="-128"/>
            </a:rPr>
            <a:t>169.0%</a:t>
          </a:r>
          <a:r>
            <a:rPr kumimoji="1" lang="ja-JP" altLang="en-US" sz="1300">
              <a:latin typeface="ＭＳ ゴシック" pitchFamily="49" charset="-128"/>
              <a:ea typeface="ＭＳ ゴシック" pitchFamily="49" charset="-128"/>
            </a:rPr>
            <a:t>で、令和元年度と比較すると</a:t>
          </a:r>
          <a:r>
            <a:rPr kumimoji="1" lang="en-US" altLang="ja-JP" sz="1300">
              <a:latin typeface="ＭＳ ゴシック" pitchFamily="49" charset="-128"/>
              <a:ea typeface="ＭＳ ゴシック" pitchFamily="49" charset="-128"/>
            </a:rPr>
            <a:t>16.3</a:t>
          </a:r>
          <a:r>
            <a:rPr kumimoji="1" lang="ja-JP" altLang="en-US" sz="1300">
              <a:latin typeface="ＭＳ ゴシック" pitchFamily="49" charset="-128"/>
              <a:ea typeface="ＭＳ ゴシック" pitchFamily="49" charset="-128"/>
            </a:rPr>
            <a:t>％上昇しており、全国的に見ても非常に高い水準である。</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年度は、充当可能財源等が基準財政需要額算入見込額が減少したことにより減少したが、一般会計に係る地方債現在高及び債務負担行為に基づく支出予定額が減少したことなどから令和</a:t>
          </a:r>
          <a:r>
            <a:rPr kumimoji="1" lang="en-US" altLang="ja-JP" sz="1300">
              <a:latin typeface="ＭＳ ゴシック" pitchFamily="49" charset="-128"/>
              <a:ea typeface="ＭＳ ゴシック" pitchFamily="49" charset="-128"/>
            </a:rPr>
            <a:t>4</a:t>
          </a:r>
          <a:r>
            <a:rPr kumimoji="1" lang="ja-JP" altLang="en-US" sz="1300">
              <a:latin typeface="ＭＳ ゴシック" pitchFamily="49" charset="-128"/>
              <a:ea typeface="ＭＳ ゴシック" pitchFamily="49" charset="-128"/>
            </a:rPr>
            <a:t>年度に比べ将来負担比率は低下した。</a:t>
          </a:r>
          <a:endParaRPr kumimoji="1" lang="en-US" altLang="ja-JP" sz="1300">
            <a:latin typeface="ＭＳ ゴシック" pitchFamily="49" charset="-128"/>
            <a:ea typeface="ＭＳ ゴシック" pitchFamily="49" charset="-128"/>
          </a:endParaRPr>
        </a:p>
        <a:p>
          <a:r>
            <a:rPr kumimoji="1" lang="ja-JP" altLang="en-US" sz="1300">
              <a:latin typeface="ＭＳ ゴシック" pitchFamily="49" charset="-128"/>
              <a:ea typeface="ＭＳ ゴシック" pitchFamily="49" charset="-128"/>
            </a:rPr>
            <a:t>　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年度の将来負担比率は、一般会計等に係る地方債の現在高の減少により減少する見込みであり、令和</a:t>
          </a:r>
          <a:r>
            <a:rPr kumimoji="1" lang="en-US" altLang="ja-JP" sz="1300">
              <a:latin typeface="ＭＳ ゴシック" pitchFamily="49" charset="-128"/>
              <a:ea typeface="ＭＳ ゴシック" pitchFamily="49" charset="-128"/>
            </a:rPr>
            <a:t>6</a:t>
          </a:r>
          <a:r>
            <a:rPr kumimoji="1" lang="ja-JP" altLang="en-US" sz="1300">
              <a:latin typeface="ＭＳ ゴシック" pitchFamily="49" charset="-128"/>
              <a:ea typeface="ＭＳ ゴシック" pitchFamily="49" charset="-128"/>
            </a:rPr>
            <a:t>年度以降も引き続き減少させるよう、町債の新規発行の抑制や基金の復元等を行い、指標の改善に努める。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香川県多度津町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基金全体としては、財政調整基金の取崩額以上に各種基金の積立を行ったことにより、前年度より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1,626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今後は、新規事業の抑制や既存事業の見直しなどにより、近年減少傾向にある財政調整基金の復元に努めるとともに、特定目的基金の適切な積立に努める。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：高校生及び大学生等に対する奨学金事業に必要な財源を確保する。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：学校教育施設等の整備に要する経費の財源に充てる。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旧合田家住宅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保全活用事業基金　：旧合田家住宅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の保全活用事業の実施のため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将来の教育施設やタブレットなどの更新費用に充てるため、</a:t>
          </a:r>
          <a:r>
            <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2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旧合田家住宅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保全活用事業基金　：旧合田家住宅</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島屋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の保全活用事業に充当するため、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百万円を積み立てたことにより増加。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奨学基金　　　　　　　　　　　　　　：毎年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百万円程度を奨学基金に充当していく予定。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学校教育施設等整備基金　　　　　　　：将来の施設等の更新費用に備えるため、適宜積み立てていく予定。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財政調整基金は、前年度決算剰余金を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百万円積み立てたが、一般財源不足補填のため、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百万円を取り崩したことから、令和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年度の財政調整基金残高は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財政調整基金の残高は、災害時の備えとして、一般的に標準財政規模の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百万円）を目安としているが、本町では財政調整基金の繰替運用を毎年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百万円程度行っているため、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百万円を資金面での残高水準としている。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しかし、近年実施した大型事業により、令和元年度以降残高が減少し、年度末基金残高が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百万円を下回っているので、令和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年度以降も大型事業は控え、歳出の削減を図ることで基金残高の復元に努めていく。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減債基金は、預金利子に加え、普通交付税の追加交付分について基金への積立を行ったことにより、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まで計画的に大型事業を実施することで、公債費が増大しないように運営していたため減債基金を取り崩すことが無かったが、今後の財政状況によっては減債基金を取り崩す必要が生じる可能性があると考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85" zoomScaleNormal="85"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76</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77</v>
      </c>
      <c r="C2" s="182"/>
      <c r="D2" s="183"/>
    </row>
    <row r="3" spans="1:119" ht="18.75" customHeight="1" thickBot="1" x14ac:dyDescent="0.2">
      <c r="A3" s="181"/>
      <c r="B3" s="592" t="s">
        <v>78</v>
      </c>
      <c r="C3" s="593"/>
      <c r="D3" s="593"/>
      <c r="E3" s="594"/>
      <c r="F3" s="594"/>
      <c r="G3" s="594"/>
      <c r="H3" s="594"/>
      <c r="I3" s="594"/>
      <c r="J3" s="594"/>
      <c r="K3" s="594"/>
      <c r="L3" s="594" t="s">
        <v>79</v>
      </c>
      <c r="M3" s="594"/>
      <c r="N3" s="594"/>
      <c r="O3" s="594"/>
      <c r="P3" s="594"/>
      <c r="Q3" s="594"/>
      <c r="R3" s="597"/>
      <c r="S3" s="597"/>
      <c r="T3" s="597"/>
      <c r="U3" s="597"/>
      <c r="V3" s="598"/>
      <c r="W3" s="488" t="s">
        <v>80</v>
      </c>
      <c r="X3" s="489"/>
      <c r="Y3" s="489"/>
      <c r="Z3" s="489"/>
      <c r="AA3" s="489"/>
      <c r="AB3" s="593"/>
      <c r="AC3" s="597" t="s">
        <v>81</v>
      </c>
      <c r="AD3" s="489"/>
      <c r="AE3" s="489"/>
      <c r="AF3" s="489"/>
      <c r="AG3" s="489"/>
      <c r="AH3" s="489"/>
      <c r="AI3" s="489"/>
      <c r="AJ3" s="489"/>
      <c r="AK3" s="489"/>
      <c r="AL3" s="559"/>
      <c r="AM3" s="488" t="s">
        <v>82</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83</v>
      </c>
      <c r="BO3" s="489"/>
      <c r="BP3" s="489"/>
      <c r="BQ3" s="489"/>
      <c r="BR3" s="489"/>
      <c r="BS3" s="489"/>
      <c r="BT3" s="489"/>
      <c r="BU3" s="559"/>
      <c r="BV3" s="488" t="s">
        <v>84</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85</v>
      </c>
      <c r="CU3" s="489"/>
      <c r="CV3" s="489"/>
      <c r="CW3" s="489"/>
      <c r="CX3" s="489"/>
      <c r="CY3" s="489"/>
      <c r="CZ3" s="489"/>
      <c r="DA3" s="559"/>
      <c r="DB3" s="488" t="s">
        <v>86</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87</v>
      </c>
      <c r="AZ4" s="446"/>
      <c r="BA4" s="446"/>
      <c r="BB4" s="446"/>
      <c r="BC4" s="446"/>
      <c r="BD4" s="446"/>
      <c r="BE4" s="446"/>
      <c r="BF4" s="446"/>
      <c r="BG4" s="446"/>
      <c r="BH4" s="446"/>
      <c r="BI4" s="446"/>
      <c r="BJ4" s="446"/>
      <c r="BK4" s="446"/>
      <c r="BL4" s="446"/>
      <c r="BM4" s="447"/>
      <c r="BN4" s="448">
        <v>10270139</v>
      </c>
      <c r="BO4" s="449"/>
      <c r="BP4" s="449"/>
      <c r="BQ4" s="449"/>
      <c r="BR4" s="449"/>
      <c r="BS4" s="449"/>
      <c r="BT4" s="449"/>
      <c r="BU4" s="450"/>
      <c r="BV4" s="448">
        <v>10840327</v>
      </c>
      <c r="BW4" s="449"/>
      <c r="BX4" s="449"/>
      <c r="BY4" s="449"/>
      <c r="BZ4" s="449"/>
      <c r="CA4" s="449"/>
      <c r="CB4" s="449"/>
      <c r="CC4" s="450"/>
      <c r="CD4" s="585" t="s">
        <v>88</v>
      </c>
      <c r="CE4" s="586"/>
      <c r="CF4" s="586"/>
      <c r="CG4" s="586"/>
      <c r="CH4" s="586"/>
      <c r="CI4" s="586"/>
      <c r="CJ4" s="586"/>
      <c r="CK4" s="586"/>
      <c r="CL4" s="586"/>
      <c r="CM4" s="586"/>
      <c r="CN4" s="586"/>
      <c r="CO4" s="586"/>
      <c r="CP4" s="586"/>
      <c r="CQ4" s="586"/>
      <c r="CR4" s="586"/>
      <c r="CS4" s="587"/>
      <c r="CT4" s="588">
        <v>7.9</v>
      </c>
      <c r="CU4" s="589"/>
      <c r="CV4" s="589"/>
      <c r="CW4" s="589"/>
      <c r="CX4" s="589"/>
      <c r="CY4" s="589"/>
      <c r="CZ4" s="589"/>
      <c r="DA4" s="590"/>
      <c r="DB4" s="588">
        <v>9.1</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89</v>
      </c>
      <c r="AN5" s="376"/>
      <c r="AO5" s="376"/>
      <c r="AP5" s="376"/>
      <c r="AQ5" s="376"/>
      <c r="AR5" s="376"/>
      <c r="AS5" s="376"/>
      <c r="AT5" s="377"/>
      <c r="AU5" s="477" t="s">
        <v>90</v>
      </c>
      <c r="AV5" s="478"/>
      <c r="AW5" s="478"/>
      <c r="AX5" s="478"/>
      <c r="AY5" s="433" t="s">
        <v>91</v>
      </c>
      <c r="AZ5" s="434"/>
      <c r="BA5" s="434"/>
      <c r="BB5" s="434"/>
      <c r="BC5" s="434"/>
      <c r="BD5" s="434"/>
      <c r="BE5" s="434"/>
      <c r="BF5" s="434"/>
      <c r="BG5" s="434"/>
      <c r="BH5" s="434"/>
      <c r="BI5" s="434"/>
      <c r="BJ5" s="434"/>
      <c r="BK5" s="434"/>
      <c r="BL5" s="434"/>
      <c r="BM5" s="435"/>
      <c r="BN5" s="419">
        <v>9793366</v>
      </c>
      <c r="BO5" s="420"/>
      <c r="BP5" s="420"/>
      <c r="BQ5" s="420"/>
      <c r="BR5" s="420"/>
      <c r="BS5" s="420"/>
      <c r="BT5" s="420"/>
      <c r="BU5" s="421"/>
      <c r="BV5" s="419">
        <v>10266205</v>
      </c>
      <c r="BW5" s="420"/>
      <c r="BX5" s="420"/>
      <c r="BY5" s="420"/>
      <c r="BZ5" s="420"/>
      <c r="CA5" s="420"/>
      <c r="CB5" s="420"/>
      <c r="CC5" s="421"/>
      <c r="CD5" s="459" t="s">
        <v>92</v>
      </c>
      <c r="CE5" s="379"/>
      <c r="CF5" s="379"/>
      <c r="CG5" s="379"/>
      <c r="CH5" s="379"/>
      <c r="CI5" s="379"/>
      <c r="CJ5" s="379"/>
      <c r="CK5" s="379"/>
      <c r="CL5" s="379"/>
      <c r="CM5" s="379"/>
      <c r="CN5" s="379"/>
      <c r="CO5" s="379"/>
      <c r="CP5" s="379"/>
      <c r="CQ5" s="379"/>
      <c r="CR5" s="379"/>
      <c r="CS5" s="460"/>
      <c r="CT5" s="416">
        <v>91.8</v>
      </c>
      <c r="CU5" s="417"/>
      <c r="CV5" s="417"/>
      <c r="CW5" s="417"/>
      <c r="CX5" s="417"/>
      <c r="CY5" s="417"/>
      <c r="CZ5" s="417"/>
      <c r="DA5" s="418"/>
      <c r="DB5" s="416">
        <v>92.7</v>
      </c>
      <c r="DC5" s="417"/>
      <c r="DD5" s="417"/>
      <c r="DE5" s="417"/>
      <c r="DF5" s="417"/>
      <c r="DG5" s="417"/>
      <c r="DH5" s="417"/>
      <c r="DI5" s="418"/>
    </row>
    <row r="6" spans="1:119" ht="18.75" customHeight="1" x14ac:dyDescent="0.15">
      <c r="A6" s="181"/>
      <c r="B6" s="565" t="s">
        <v>93</v>
      </c>
      <c r="C6" s="406"/>
      <c r="D6" s="406"/>
      <c r="E6" s="566"/>
      <c r="F6" s="566"/>
      <c r="G6" s="566"/>
      <c r="H6" s="566"/>
      <c r="I6" s="566"/>
      <c r="J6" s="566"/>
      <c r="K6" s="566"/>
      <c r="L6" s="566" t="s">
        <v>94</v>
      </c>
      <c r="M6" s="566"/>
      <c r="N6" s="566"/>
      <c r="O6" s="566"/>
      <c r="P6" s="566"/>
      <c r="Q6" s="566"/>
      <c r="R6" s="404"/>
      <c r="S6" s="404"/>
      <c r="T6" s="404"/>
      <c r="U6" s="404"/>
      <c r="V6" s="572"/>
      <c r="W6" s="509" t="s">
        <v>95</v>
      </c>
      <c r="X6" s="405"/>
      <c r="Y6" s="405"/>
      <c r="Z6" s="405"/>
      <c r="AA6" s="405"/>
      <c r="AB6" s="406"/>
      <c r="AC6" s="577" t="s">
        <v>96</v>
      </c>
      <c r="AD6" s="578"/>
      <c r="AE6" s="578"/>
      <c r="AF6" s="578"/>
      <c r="AG6" s="578"/>
      <c r="AH6" s="578"/>
      <c r="AI6" s="578"/>
      <c r="AJ6" s="578"/>
      <c r="AK6" s="578"/>
      <c r="AL6" s="579"/>
      <c r="AM6" s="476" t="s">
        <v>97</v>
      </c>
      <c r="AN6" s="376"/>
      <c r="AO6" s="376"/>
      <c r="AP6" s="376"/>
      <c r="AQ6" s="376"/>
      <c r="AR6" s="376"/>
      <c r="AS6" s="376"/>
      <c r="AT6" s="377"/>
      <c r="AU6" s="477" t="s">
        <v>90</v>
      </c>
      <c r="AV6" s="478"/>
      <c r="AW6" s="478"/>
      <c r="AX6" s="478"/>
      <c r="AY6" s="433" t="s">
        <v>98</v>
      </c>
      <c r="AZ6" s="434"/>
      <c r="BA6" s="434"/>
      <c r="BB6" s="434"/>
      <c r="BC6" s="434"/>
      <c r="BD6" s="434"/>
      <c r="BE6" s="434"/>
      <c r="BF6" s="434"/>
      <c r="BG6" s="434"/>
      <c r="BH6" s="434"/>
      <c r="BI6" s="434"/>
      <c r="BJ6" s="434"/>
      <c r="BK6" s="434"/>
      <c r="BL6" s="434"/>
      <c r="BM6" s="435"/>
      <c r="BN6" s="419">
        <v>476773</v>
      </c>
      <c r="BO6" s="420"/>
      <c r="BP6" s="420"/>
      <c r="BQ6" s="420"/>
      <c r="BR6" s="420"/>
      <c r="BS6" s="420"/>
      <c r="BT6" s="420"/>
      <c r="BU6" s="421"/>
      <c r="BV6" s="419">
        <v>574122</v>
      </c>
      <c r="BW6" s="420"/>
      <c r="BX6" s="420"/>
      <c r="BY6" s="420"/>
      <c r="BZ6" s="420"/>
      <c r="CA6" s="420"/>
      <c r="CB6" s="420"/>
      <c r="CC6" s="421"/>
      <c r="CD6" s="459" t="s">
        <v>99</v>
      </c>
      <c r="CE6" s="379"/>
      <c r="CF6" s="379"/>
      <c r="CG6" s="379"/>
      <c r="CH6" s="379"/>
      <c r="CI6" s="379"/>
      <c r="CJ6" s="379"/>
      <c r="CK6" s="379"/>
      <c r="CL6" s="379"/>
      <c r="CM6" s="379"/>
      <c r="CN6" s="379"/>
      <c r="CO6" s="379"/>
      <c r="CP6" s="379"/>
      <c r="CQ6" s="379"/>
      <c r="CR6" s="379"/>
      <c r="CS6" s="460"/>
      <c r="CT6" s="562">
        <v>92.7</v>
      </c>
      <c r="CU6" s="563"/>
      <c r="CV6" s="563"/>
      <c r="CW6" s="563"/>
      <c r="CX6" s="563"/>
      <c r="CY6" s="563"/>
      <c r="CZ6" s="563"/>
      <c r="DA6" s="564"/>
      <c r="DB6" s="562">
        <v>94.6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100</v>
      </c>
      <c r="AN7" s="376"/>
      <c r="AO7" s="376"/>
      <c r="AP7" s="376"/>
      <c r="AQ7" s="376"/>
      <c r="AR7" s="376"/>
      <c r="AS7" s="376"/>
      <c r="AT7" s="377"/>
      <c r="AU7" s="477" t="s">
        <v>90</v>
      </c>
      <c r="AV7" s="478"/>
      <c r="AW7" s="478"/>
      <c r="AX7" s="478"/>
      <c r="AY7" s="433" t="s">
        <v>101</v>
      </c>
      <c r="AZ7" s="434"/>
      <c r="BA7" s="434"/>
      <c r="BB7" s="434"/>
      <c r="BC7" s="434"/>
      <c r="BD7" s="434"/>
      <c r="BE7" s="434"/>
      <c r="BF7" s="434"/>
      <c r="BG7" s="434"/>
      <c r="BH7" s="434"/>
      <c r="BI7" s="434"/>
      <c r="BJ7" s="434"/>
      <c r="BK7" s="434"/>
      <c r="BL7" s="434"/>
      <c r="BM7" s="435"/>
      <c r="BN7" s="419">
        <v>20344</v>
      </c>
      <c r="BO7" s="420"/>
      <c r="BP7" s="420"/>
      <c r="BQ7" s="420"/>
      <c r="BR7" s="420"/>
      <c r="BS7" s="420"/>
      <c r="BT7" s="420"/>
      <c r="BU7" s="421"/>
      <c r="BV7" s="419">
        <v>53595</v>
      </c>
      <c r="BW7" s="420"/>
      <c r="BX7" s="420"/>
      <c r="BY7" s="420"/>
      <c r="BZ7" s="420"/>
      <c r="CA7" s="420"/>
      <c r="CB7" s="420"/>
      <c r="CC7" s="421"/>
      <c r="CD7" s="459" t="s">
        <v>102</v>
      </c>
      <c r="CE7" s="379"/>
      <c r="CF7" s="379"/>
      <c r="CG7" s="379"/>
      <c r="CH7" s="379"/>
      <c r="CI7" s="379"/>
      <c r="CJ7" s="379"/>
      <c r="CK7" s="379"/>
      <c r="CL7" s="379"/>
      <c r="CM7" s="379"/>
      <c r="CN7" s="379"/>
      <c r="CO7" s="379"/>
      <c r="CP7" s="379"/>
      <c r="CQ7" s="379"/>
      <c r="CR7" s="379"/>
      <c r="CS7" s="460"/>
      <c r="CT7" s="419">
        <v>5799337</v>
      </c>
      <c r="CU7" s="420"/>
      <c r="CV7" s="420"/>
      <c r="CW7" s="420"/>
      <c r="CX7" s="420"/>
      <c r="CY7" s="420"/>
      <c r="CZ7" s="420"/>
      <c r="DA7" s="421"/>
      <c r="DB7" s="419">
        <v>5713922</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103</v>
      </c>
      <c r="AN8" s="376"/>
      <c r="AO8" s="376"/>
      <c r="AP8" s="376"/>
      <c r="AQ8" s="376"/>
      <c r="AR8" s="376"/>
      <c r="AS8" s="376"/>
      <c r="AT8" s="377"/>
      <c r="AU8" s="477" t="s">
        <v>90</v>
      </c>
      <c r="AV8" s="478"/>
      <c r="AW8" s="478"/>
      <c r="AX8" s="478"/>
      <c r="AY8" s="433" t="s">
        <v>104</v>
      </c>
      <c r="AZ8" s="434"/>
      <c r="BA8" s="434"/>
      <c r="BB8" s="434"/>
      <c r="BC8" s="434"/>
      <c r="BD8" s="434"/>
      <c r="BE8" s="434"/>
      <c r="BF8" s="434"/>
      <c r="BG8" s="434"/>
      <c r="BH8" s="434"/>
      <c r="BI8" s="434"/>
      <c r="BJ8" s="434"/>
      <c r="BK8" s="434"/>
      <c r="BL8" s="434"/>
      <c r="BM8" s="435"/>
      <c r="BN8" s="419">
        <v>456429</v>
      </c>
      <c r="BO8" s="420"/>
      <c r="BP8" s="420"/>
      <c r="BQ8" s="420"/>
      <c r="BR8" s="420"/>
      <c r="BS8" s="420"/>
      <c r="BT8" s="420"/>
      <c r="BU8" s="421"/>
      <c r="BV8" s="419">
        <v>520527</v>
      </c>
      <c r="BW8" s="420"/>
      <c r="BX8" s="420"/>
      <c r="BY8" s="420"/>
      <c r="BZ8" s="420"/>
      <c r="CA8" s="420"/>
      <c r="CB8" s="420"/>
      <c r="CC8" s="421"/>
      <c r="CD8" s="459" t="s">
        <v>105</v>
      </c>
      <c r="CE8" s="379"/>
      <c r="CF8" s="379"/>
      <c r="CG8" s="379"/>
      <c r="CH8" s="379"/>
      <c r="CI8" s="379"/>
      <c r="CJ8" s="379"/>
      <c r="CK8" s="379"/>
      <c r="CL8" s="379"/>
      <c r="CM8" s="379"/>
      <c r="CN8" s="379"/>
      <c r="CO8" s="379"/>
      <c r="CP8" s="379"/>
      <c r="CQ8" s="379"/>
      <c r="CR8" s="379"/>
      <c r="CS8" s="460"/>
      <c r="CT8" s="522">
        <v>0.57999999999999996</v>
      </c>
      <c r="CU8" s="523"/>
      <c r="CV8" s="523"/>
      <c r="CW8" s="523"/>
      <c r="CX8" s="523"/>
      <c r="CY8" s="523"/>
      <c r="CZ8" s="523"/>
      <c r="DA8" s="524"/>
      <c r="DB8" s="522">
        <v>0.6</v>
      </c>
      <c r="DC8" s="523"/>
      <c r="DD8" s="523"/>
      <c r="DE8" s="523"/>
      <c r="DF8" s="523"/>
      <c r="DG8" s="523"/>
      <c r="DH8" s="523"/>
      <c r="DI8" s="524"/>
    </row>
    <row r="9" spans="1:119" ht="18.75" customHeight="1" thickBot="1" x14ac:dyDescent="0.2">
      <c r="A9" s="181"/>
      <c r="B9" s="551" t="s">
        <v>106</v>
      </c>
      <c r="C9" s="552"/>
      <c r="D9" s="552"/>
      <c r="E9" s="552"/>
      <c r="F9" s="552"/>
      <c r="G9" s="552"/>
      <c r="H9" s="552"/>
      <c r="I9" s="552"/>
      <c r="J9" s="552"/>
      <c r="K9" s="470"/>
      <c r="L9" s="553" t="s">
        <v>107</v>
      </c>
      <c r="M9" s="554"/>
      <c r="N9" s="554"/>
      <c r="O9" s="554"/>
      <c r="P9" s="554"/>
      <c r="Q9" s="555"/>
      <c r="R9" s="556">
        <v>22445</v>
      </c>
      <c r="S9" s="557"/>
      <c r="T9" s="557"/>
      <c r="U9" s="557"/>
      <c r="V9" s="558"/>
      <c r="W9" s="488" t="s">
        <v>108</v>
      </c>
      <c r="X9" s="489"/>
      <c r="Y9" s="489"/>
      <c r="Z9" s="489"/>
      <c r="AA9" s="489"/>
      <c r="AB9" s="489"/>
      <c r="AC9" s="489"/>
      <c r="AD9" s="489"/>
      <c r="AE9" s="489"/>
      <c r="AF9" s="489"/>
      <c r="AG9" s="489"/>
      <c r="AH9" s="489"/>
      <c r="AI9" s="489"/>
      <c r="AJ9" s="489"/>
      <c r="AK9" s="489"/>
      <c r="AL9" s="559"/>
      <c r="AM9" s="476" t="s">
        <v>109</v>
      </c>
      <c r="AN9" s="376"/>
      <c r="AO9" s="376"/>
      <c r="AP9" s="376"/>
      <c r="AQ9" s="376"/>
      <c r="AR9" s="376"/>
      <c r="AS9" s="376"/>
      <c r="AT9" s="377"/>
      <c r="AU9" s="477" t="s">
        <v>90</v>
      </c>
      <c r="AV9" s="478"/>
      <c r="AW9" s="478"/>
      <c r="AX9" s="478"/>
      <c r="AY9" s="433" t="s">
        <v>110</v>
      </c>
      <c r="AZ9" s="434"/>
      <c r="BA9" s="434"/>
      <c r="BB9" s="434"/>
      <c r="BC9" s="434"/>
      <c r="BD9" s="434"/>
      <c r="BE9" s="434"/>
      <c r="BF9" s="434"/>
      <c r="BG9" s="434"/>
      <c r="BH9" s="434"/>
      <c r="BI9" s="434"/>
      <c r="BJ9" s="434"/>
      <c r="BK9" s="434"/>
      <c r="BL9" s="434"/>
      <c r="BM9" s="435"/>
      <c r="BN9" s="419">
        <v>-64098</v>
      </c>
      <c r="BO9" s="420"/>
      <c r="BP9" s="420"/>
      <c r="BQ9" s="420"/>
      <c r="BR9" s="420"/>
      <c r="BS9" s="420"/>
      <c r="BT9" s="420"/>
      <c r="BU9" s="421"/>
      <c r="BV9" s="419">
        <v>-114651</v>
      </c>
      <c r="BW9" s="420"/>
      <c r="BX9" s="420"/>
      <c r="BY9" s="420"/>
      <c r="BZ9" s="420"/>
      <c r="CA9" s="420"/>
      <c r="CB9" s="420"/>
      <c r="CC9" s="421"/>
      <c r="CD9" s="459" t="s">
        <v>111</v>
      </c>
      <c r="CE9" s="379"/>
      <c r="CF9" s="379"/>
      <c r="CG9" s="379"/>
      <c r="CH9" s="379"/>
      <c r="CI9" s="379"/>
      <c r="CJ9" s="379"/>
      <c r="CK9" s="379"/>
      <c r="CL9" s="379"/>
      <c r="CM9" s="379"/>
      <c r="CN9" s="379"/>
      <c r="CO9" s="379"/>
      <c r="CP9" s="379"/>
      <c r="CQ9" s="379"/>
      <c r="CR9" s="379"/>
      <c r="CS9" s="460"/>
      <c r="CT9" s="416">
        <v>14.3</v>
      </c>
      <c r="CU9" s="417"/>
      <c r="CV9" s="417"/>
      <c r="CW9" s="417"/>
      <c r="CX9" s="417"/>
      <c r="CY9" s="417"/>
      <c r="CZ9" s="417"/>
      <c r="DA9" s="418"/>
      <c r="DB9" s="416">
        <v>14.4</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112</v>
      </c>
      <c r="M10" s="376"/>
      <c r="N10" s="376"/>
      <c r="O10" s="376"/>
      <c r="P10" s="376"/>
      <c r="Q10" s="377"/>
      <c r="R10" s="372">
        <v>23366</v>
      </c>
      <c r="S10" s="373"/>
      <c r="T10" s="373"/>
      <c r="U10" s="373"/>
      <c r="V10" s="432"/>
      <c r="W10" s="560"/>
      <c r="X10" s="370"/>
      <c r="Y10" s="370"/>
      <c r="Z10" s="370"/>
      <c r="AA10" s="370"/>
      <c r="AB10" s="370"/>
      <c r="AC10" s="370"/>
      <c r="AD10" s="370"/>
      <c r="AE10" s="370"/>
      <c r="AF10" s="370"/>
      <c r="AG10" s="370"/>
      <c r="AH10" s="370"/>
      <c r="AI10" s="370"/>
      <c r="AJ10" s="370"/>
      <c r="AK10" s="370"/>
      <c r="AL10" s="561"/>
      <c r="AM10" s="476" t="s">
        <v>113</v>
      </c>
      <c r="AN10" s="376"/>
      <c r="AO10" s="376"/>
      <c r="AP10" s="376"/>
      <c r="AQ10" s="376"/>
      <c r="AR10" s="376"/>
      <c r="AS10" s="376"/>
      <c r="AT10" s="377"/>
      <c r="AU10" s="477" t="s">
        <v>90</v>
      </c>
      <c r="AV10" s="478"/>
      <c r="AW10" s="478"/>
      <c r="AX10" s="478"/>
      <c r="AY10" s="433" t="s">
        <v>114</v>
      </c>
      <c r="AZ10" s="434"/>
      <c r="BA10" s="434"/>
      <c r="BB10" s="434"/>
      <c r="BC10" s="434"/>
      <c r="BD10" s="434"/>
      <c r="BE10" s="434"/>
      <c r="BF10" s="434"/>
      <c r="BG10" s="434"/>
      <c r="BH10" s="434"/>
      <c r="BI10" s="434"/>
      <c r="BJ10" s="434"/>
      <c r="BK10" s="434"/>
      <c r="BL10" s="434"/>
      <c r="BM10" s="435"/>
      <c r="BN10" s="419">
        <v>29</v>
      </c>
      <c r="BO10" s="420"/>
      <c r="BP10" s="420"/>
      <c r="BQ10" s="420"/>
      <c r="BR10" s="420"/>
      <c r="BS10" s="420"/>
      <c r="BT10" s="420"/>
      <c r="BU10" s="421"/>
      <c r="BV10" s="419">
        <v>29</v>
      </c>
      <c r="BW10" s="420"/>
      <c r="BX10" s="420"/>
      <c r="BY10" s="420"/>
      <c r="BZ10" s="420"/>
      <c r="CA10" s="420"/>
      <c r="CB10" s="420"/>
      <c r="CC10" s="421"/>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116</v>
      </c>
      <c r="M11" s="381"/>
      <c r="N11" s="381"/>
      <c r="O11" s="381"/>
      <c r="P11" s="381"/>
      <c r="Q11" s="382"/>
      <c r="R11" s="548" t="s">
        <v>117</v>
      </c>
      <c r="S11" s="549"/>
      <c r="T11" s="549"/>
      <c r="U11" s="549"/>
      <c r="V11" s="550"/>
      <c r="W11" s="560"/>
      <c r="X11" s="370"/>
      <c r="Y11" s="370"/>
      <c r="Z11" s="370"/>
      <c r="AA11" s="370"/>
      <c r="AB11" s="370"/>
      <c r="AC11" s="370"/>
      <c r="AD11" s="370"/>
      <c r="AE11" s="370"/>
      <c r="AF11" s="370"/>
      <c r="AG11" s="370"/>
      <c r="AH11" s="370"/>
      <c r="AI11" s="370"/>
      <c r="AJ11" s="370"/>
      <c r="AK11" s="370"/>
      <c r="AL11" s="561"/>
      <c r="AM11" s="476" t="s">
        <v>118</v>
      </c>
      <c r="AN11" s="376"/>
      <c r="AO11" s="376"/>
      <c r="AP11" s="376"/>
      <c r="AQ11" s="376"/>
      <c r="AR11" s="376"/>
      <c r="AS11" s="376"/>
      <c r="AT11" s="377"/>
      <c r="AU11" s="477" t="s">
        <v>90</v>
      </c>
      <c r="AV11" s="478"/>
      <c r="AW11" s="478"/>
      <c r="AX11" s="478"/>
      <c r="AY11" s="433" t="s">
        <v>119</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120</v>
      </c>
      <c r="CE11" s="379"/>
      <c r="CF11" s="379"/>
      <c r="CG11" s="379"/>
      <c r="CH11" s="379"/>
      <c r="CI11" s="379"/>
      <c r="CJ11" s="379"/>
      <c r="CK11" s="379"/>
      <c r="CL11" s="379"/>
      <c r="CM11" s="379"/>
      <c r="CN11" s="379"/>
      <c r="CO11" s="379"/>
      <c r="CP11" s="379"/>
      <c r="CQ11" s="379"/>
      <c r="CR11" s="379"/>
      <c r="CS11" s="460"/>
      <c r="CT11" s="522" t="s">
        <v>121</v>
      </c>
      <c r="CU11" s="523"/>
      <c r="CV11" s="523"/>
      <c r="CW11" s="523"/>
      <c r="CX11" s="523"/>
      <c r="CY11" s="523"/>
      <c r="CZ11" s="523"/>
      <c r="DA11" s="524"/>
      <c r="DB11" s="522" t="s">
        <v>121</v>
      </c>
      <c r="DC11" s="523"/>
      <c r="DD11" s="523"/>
      <c r="DE11" s="523"/>
      <c r="DF11" s="523"/>
      <c r="DG11" s="523"/>
      <c r="DH11" s="523"/>
      <c r="DI11" s="524"/>
    </row>
    <row r="12" spans="1:119" ht="18.75" customHeight="1" x14ac:dyDescent="0.15">
      <c r="A12" s="181"/>
      <c r="B12" s="525" t="s">
        <v>122</v>
      </c>
      <c r="C12" s="526"/>
      <c r="D12" s="526"/>
      <c r="E12" s="526"/>
      <c r="F12" s="526"/>
      <c r="G12" s="526"/>
      <c r="H12" s="526"/>
      <c r="I12" s="526"/>
      <c r="J12" s="526"/>
      <c r="K12" s="527"/>
      <c r="L12" s="534" t="s">
        <v>123</v>
      </c>
      <c r="M12" s="535"/>
      <c r="N12" s="535"/>
      <c r="O12" s="535"/>
      <c r="P12" s="535"/>
      <c r="Q12" s="536"/>
      <c r="R12" s="537">
        <v>22071</v>
      </c>
      <c r="S12" s="538"/>
      <c r="T12" s="538"/>
      <c r="U12" s="538"/>
      <c r="V12" s="539"/>
      <c r="W12" s="540" t="s">
        <v>1</v>
      </c>
      <c r="X12" s="478"/>
      <c r="Y12" s="478"/>
      <c r="Z12" s="478"/>
      <c r="AA12" s="478"/>
      <c r="AB12" s="541"/>
      <c r="AC12" s="542" t="s">
        <v>124</v>
      </c>
      <c r="AD12" s="543"/>
      <c r="AE12" s="543"/>
      <c r="AF12" s="543"/>
      <c r="AG12" s="544"/>
      <c r="AH12" s="542" t="s">
        <v>125</v>
      </c>
      <c r="AI12" s="543"/>
      <c r="AJ12" s="543"/>
      <c r="AK12" s="543"/>
      <c r="AL12" s="545"/>
      <c r="AM12" s="476" t="s">
        <v>126</v>
      </c>
      <c r="AN12" s="376"/>
      <c r="AO12" s="376"/>
      <c r="AP12" s="376"/>
      <c r="AQ12" s="376"/>
      <c r="AR12" s="376"/>
      <c r="AS12" s="376"/>
      <c r="AT12" s="377"/>
      <c r="AU12" s="477" t="s">
        <v>127</v>
      </c>
      <c r="AV12" s="478"/>
      <c r="AW12" s="478"/>
      <c r="AX12" s="478"/>
      <c r="AY12" s="433" t="s">
        <v>128</v>
      </c>
      <c r="AZ12" s="434"/>
      <c r="BA12" s="434"/>
      <c r="BB12" s="434"/>
      <c r="BC12" s="434"/>
      <c r="BD12" s="434"/>
      <c r="BE12" s="434"/>
      <c r="BF12" s="434"/>
      <c r="BG12" s="434"/>
      <c r="BH12" s="434"/>
      <c r="BI12" s="434"/>
      <c r="BJ12" s="434"/>
      <c r="BK12" s="434"/>
      <c r="BL12" s="434"/>
      <c r="BM12" s="435"/>
      <c r="BN12" s="419">
        <v>320000</v>
      </c>
      <c r="BO12" s="420"/>
      <c r="BP12" s="420"/>
      <c r="BQ12" s="420"/>
      <c r="BR12" s="420"/>
      <c r="BS12" s="420"/>
      <c r="BT12" s="420"/>
      <c r="BU12" s="421"/>
      <c r="BV12" s="419">
        <v>300000</v>
      </c>
      <c r="BW12" s="420"/>
      <c r="BX12" s="420"/>
      <c r="BY12" s="420"/>
      <c r="BZ12" s="420"/>
      <c r="CA12" s="420"/>
      <c r="CB12" s="420"/>
      <c r="CC12" s="421"/>
      <c r="CD12" s="459" t="s">
        <v>129</v>
      </c>
      <c r="CE12" s="379"/>
      <c r="CF12" s="379"/>
      <c r="CG12" s="379"/>
      <c r="CH12" s="379"/>
      <c r="CI12" s="379"/>
      <c r="CJ12" s="379"/>
      <c r="CK12" s="379"/>
      <c r="CL12" s="379"/>
      <c r="CM12" s="379"/>
      <c r="CN12" s="379"/>
      <c r="CO12" s="379"/>
      <c r="CP12" s="379"/>
      <c r="CQ12" s="379"/>
      <c r="CR12" s="379"/>
      <c r="CS12" s="460"/>
      <c r="CT12" s="522" t="s">
        <v>121</v>
      </c>
      <c r="CU12" s="523"/>
      <c r="CV12" s="523"/>
      <c r="CW12" s="523"/>
      <c r="CX12" s="523"/>
      <c r="CY12" s="523"/>
      <c r="CZ12" s="523"/>
      <c r="DA12" s="524"/>
      <c r="DB12" s="522" t="s">
        <v>121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130</v>
      </c>
      <c r="N13" s="504"/>
      <c r="O13" s="504"/>
      <c r="P13" s="504"/>
      <c r="Q13" s="505"/>
      <c r="R13" s="506">
        <v>21034</v>
      </c>
      <c r="S13" s="507"/>
      <c r="T13" s="507"/>
      <c r="U13" s="507"/>
      <c r="V13" s="508"/>
      <c r="W13" s="509" t="s">
        <v>131</v>
      </c>
      <c r="X13" s="405"/>
      <c r="Y13" s="405"/>
      <c r="Z13" s="405"/>
      <c r="AA13" s="405"/>
      <c r="AB13" s="406"/>
      <c r="AC13" s="372">
        <v>403</v>
      </c>
      <c r="AD13" s="373"/>
      <c r="AE13" s="373"/>
      <c r="AF13" s="373"/>
      <c r="AG13" s="374"/>
      <c r="AH13" s="372">
        <v>488</v>
      </c>
      <c r="AI13" s="373"/>
      <c r="AJ13" s="373"/>
      <c r="AK13" s="373"/>
      <c r="AL13" s="432"/>
      <c r="AM13" s="476" t="s">
        <v>132</v>
      </c>
      <c r="AN13" s="376"/>
      <c r="AO13" s="376"/>
      <c r="AP13" s="376"/>
      <c r="AQ13" s="376"/>
      <c r="AR13" s="376"/>
      <c r="AS13" s="376"/>
      <c r="AT13" s="377"/>
      <c r="AU13" s="477" t="s">
        <v>127</v>
      </c>
      <c r="AV13" s="478"/>
      <c r="AW13" s="478"/>
      <c r="AX13" s="478"/>
      <c r="AY13" s="433" t="s">
        <v>133</v>
      </c>
      <c r="AZ13" s="434"/>
      <c r="BA13" s="434"/>
      <c r="BB13" s="434"/>
      <c r="BC13" s="434"/>
      <c r="BD13" s="434"/>
      <c r="BE13" s="434"/>
      <c r="BF13" s="434"/>
      <c r="BG13" s="434"/>
      <c r="BH13" s="434"/>
      <c r="BI13" s="434"/>
      <c r="BJ13" s="434"/>
      <c r="BK13" s="434"/>
      <c r="BL13" s="434"/>
      <c r="BM13" s="435"/>
      <c r="BN13" s="419">
        <v>-384069</v>
      </c>
      <c r="BO13" s="420"/>
      <c r="BP13" s="420"/>
      <c r="BQ13" s="420"/>
      <c r="BR13" s="420"/>
      <c r="BS13" s="420"/>
      <c r="BT13" s="420"/>
      <c r="BU13" s="421"/>
      <c r="BV13" s="419">
        <v>-414622</v>
      </c>
      <c r="BW13" s="420"/>
      <c r="BX13" s="420"/>
      <c r="BY13" s="420"/>
      <c r="BZ13" s="420"/>
      <c r="CA13" s="420"/>
      <c r="CB13" s="420"/>
      <c r="CC13" s="421"/>
      <c r="CD13" s="459" t="s">
        <v>134</v>
      </c>
      <c r="CE13" s="379"/>
      <c r="CF13" s="379"/>
      <c r="CG13" s="379"/>
      <c r="CH13" s="379"/>
      <c r="CI13" s="379"/>
      <c r="CJ13" s="379"/>
      <c r="CK13" s="379"/>
      <c r="CL13" s="379"/>
      <c r="CM13" s="379"/>
      <c r="CN13" s="379"/>
      <c r="CO13" s="379"/>
      <c r="CP13" s="379"/>
      <c r="CQ13" s="379"/>
      <c r="CR13" s="379"/>
      <c r="CS13" s="460"/>
      <c r="CT13" s="416">
        <v>12</v>
      </c>
      <c r="CU13" s="417"/>
      <c r="CV13" s="417"/>
      <c r="CW13" s="417"/>
      <c r="CX13" s="417"/>
      <c r="CY13" s="417"/>
      <c r="CZ13" s="417"/>
      <c r="DA13" s="418"/>
      <c r="DB13" s="416">
        <v>11.3</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135</v>
      </c>
      <c r="M14" s="546"/>
      <c r="N14" s="546"/>
      <c r="O14" s="546"/>
      <c r="P14" s="546"/>
      <c r="Q14" s="547"/>
      <c r="R14" s="506">
        <v>22126</v>
      </c>
      <c r="S14" s="507"/>
      <c r="T14" s="507"/>
      <c r="U14" s="507"/>
      <c r="V14" s="508"/>
      <c r="W14" s="510"/>
      <c r="X14" s="408"/>
      <c r="Y14" s="408"/>
      <c r="Z14" s="408"/>
      <c r="AA14" s="408"/>
      <c r="AB14" s="409"/>
      <c r="AC14" s="499">
        <v>3.9</v>
      </c>
      <c r="AD14" s="500"/>
      <c r="AE14" s="500"/>
      <c r="AF14" s="500"/>
      <c r="AG14" s="501"/>
      <c r="AH14" s="499">
        <v>4.5999999999999996</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136</v>
      </c>
      <c r="CE14" s="457"/>
      <c r="CF14" s="457"/>
      <c r="CG14" s="457"/>
      <c r="CH14" s="457"/>
      <c r="CI14" s="457"/>
      <c r="CJ14" s="457"/>
      <c r="CK14" s="457"/>
      <c r="CL14" s="457"/>
      <c r="CM14" s="457"/>
      <c r="CN14" s="457"/>
      <c r="CO14" s="457"/>
      <c r="CP14" s="457"/>
      <c r="CQ14" s="457"/>
      <c r="CR14" s="457"/>
      <c r="CS14" s="458"/>
      <c r="CT14" s="516">
        <v>169</v>
      </c>
      <c r="CU14" s="517"/>
      <c r="CV14" s="517"/>
      <c r="CW14" s="517"/>
      <c r="CX14" s="517"/>
      <c r="CY14" s="517"/>
      <c r="CZ14" s="517"/>
      <c r="DA14" s="518"/>
      <c r="DB14" s="516">
        <v>173.1</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130</v>
      </c>
      <c r="N15" s="504"/>
      <c r="O15" s="504"/>
      <c r="P15" s="504"/>
      <c r="Q15" s="505"/>
      <c r="R15" s="506">
        <v>21384</v>
      </c>
      <c r="S15" s="507"/>
      <c r="T15" s="507"/>
      <c r="U15" s="507"/>
      <c r="V15" s="508"/>
      <c r="W15" s="509" t="s">
        <v>137</v>
      </c>
      <c r="X15" s="405"/>
      <c r="Y15" s="405"/>
      <c r="Z15" s="405"/>
      <c r="AA15" s="405"/>
      <c r="AB15" s="406"/>
      <c r="AC15" s="372">
        <v>3930</v>
      </c>
      <c r="AD15" s="373"/>
      <c r="AE15" s="373"/>
      <c r="AF15" s="373"/>
      <c r="AG15" s="374"/>
      <c r="AH15" s="372">
        <v>3682</v>
      </c>
      <c r="AI15" s="373"/>
      <c r="AJ15" s="373"/>
      <c r="AK15" s="373"/>
      <c r="AL15" s="432"/>
      <c r="AM15" s="476"/>
      <c r="AN15" s="376"/>
      <c r="AO15" s="376"/>
      <c r="AP15" s="376"/>
      <c r="AQ15" s="376"/>
      <c r="AR15" s="376"/>
      <c r="AS15" s="376"/>
      <c r="AT15" s="377"/>
      <c r="AU15" s="477"/>
      <c r="AV15" s="478"/>
      <c r="AW15" s="478"/>
      <c r="AX15" s="478"/>
      <c r="AY15" s="445" t="s">
        <v>138</v>
      </c>
      <c r="AZ15" s="446"/>
      <c r="BA15" s="446"/>
      <c r="BB15" s="446"/>
      <c r="BC15" s="446"/>
      <c r="BD15" s="446"/>
      <c r="BE15" s="446"/>
      <c r="BF15" s="446"/>
      <c r="BG15" s="446"/>
      <c r="BH15" s="446"/>
      <c r="BI15" s="446"/>
      <c r="BJ15" s="446"/>
      <c r="BK15" s="446"/>
      <c r="BL15" s="446"/>
      <c r="BM15" s="447"/>
      <c r="BN15" s="448">
        <v>2876998</v>
      </c>
      <c r="BO15" s="449"/>
      <c r="BP15" s="449"/>
      <c r="BQ15" s="449"/>
      <c r="BR15" s="449"/>
      <c r="BS15" s="449"/>
      <c r="BT15" s="449"/>
      <c r="BU15" s="450"/>
      <c r="BV15" s="448">
        <v>2845153</v>
      </c>
      <c r="BW15" s="449"/>
      <c r="BX15" s="449"/>
      <c r="BY15" s="449"/>
      <c r="BZ15" s="449"/>
      <c r="CA15" s="449"/>
      <c r="CB15" s="449"/>
      <c r="CC15" s="450"/>
      <c r="CD15" s="519" t="s">
        <v>139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140</v>
      </c>
      <c r="M16" s="494"/>
      <c r="N16" s="494"/>
      <c r="O16" s="494"/>
      <c r="P16" s="494"/>
      <c r="Q16" s="495"/>
      <c r="R16" s="496" t="s">
        <v>141</v>
      </c>
      <c r="S16" s="497"/>
      <c r="T16" s="497"/>
      <c r="U16" s="497"/>
      <c r="V16" s="498"/>
      <c r="W16" s="510"/>
      <c r="X16" s="408"/>
      <c r="Y16" s="408"/>
      <c r="Z16" s="408"/>
      <c r="AA16" s="408"/>
      <c r="AB16" s="409"/>
      <c r="AC16" s="499">
        <v>37.6</v>
      </c>
      <c r="AD16" s="500"/>
      <c r="AE16" s="500"/>
      <c r="AF16" s="500"/>
      <c r="AG16" s="501"/>
      <c r="AH16" s="499">
        <v>35</v>
      </c>
      <c r="AI16" s="500"/>
      <c r="AJ16" s="500"/>
      <c r="AK16" s="500"/>
      <c r="AL16" s="502"/>
      <c r="AM16" s="476"/>
      <c r="AN16" s="376"/>
      <c r="AO16" s="376"/>
      <c r="AP16" s="376"/>
      <c r="AQ16" s="376"/>
      <c r="AR16" s="376"/>
      <c r="AS16" s="376"/>
      <c r="AT16" s="377"/>
      <c r="AU16" s="477"/>
      <c r="AV16" s="478"/>
      <c r="AW16" s="478"/>
      <c r="AX16" s="478"/>
      <c r="AY16" s="433" t="s">
        <v>142</v>
      </c>
      <c r="AZ16" s="434"/>
      <c r="BA16" s="434"/>
      <c r="BB16" s="434"/>
      <c r="BC16" s="434"/>
      <c r="BD16" s="434"/>
      <c r="BE16" s="434"/>
      <c r="BF16" s="434"/>
      <c r="BG16" s="434"/>
      <c r="BH16" s="434"/>
      <c r="BI16" s="434"/>
      <c r="BJ16" s="434"/>
      <c r="BK16" s="434"/>
      <c r="BL16" s="434"/>
      <c r="BM16" s="435"/>
      <c r="BN16" s="419">
        <v>4992175</v>
      </c>
      <c r="BO16" s="420"/>
      <c r="BP16" s="420"/>
      <c r="BQ16" s="420"/>
      <c r="BR16" s="420"/>
      <c r="BS16" s="420"/>
      <c r="BT16" s="420"/>
      <c r="BU16" s="421"/>
      <c r="BV16" s="419">
        <v>4855286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143</v>
      </c>
      <c r="N17" s="513"/>
      <c r="O17" s="513"/>
      <c r="P17" s="513"/>
      <c r="Q17" s="514"/>
      <c r="R17" s="496" t="s">
        <v>144</v>
      </c>
      <c r="S17" s="497"/>
      <c r="T17" s="497"/>
      <c r="U17" s="497"/>
      <c r="V17" s="498"/>
      <c r="W17" s="509" t="s">
        <v>145</v>
      </c>
      <c r="X17" s="405"/>
      <c r="Y17" s="405"/>
      <c r="Z17" s="405"/>
      <c r="AA17" s="405"/>
      <c r="AB17" s="406"/>
      <c r="AC17" s="372">
        <v>6120</v>
      </c>
      <c r="AD17" s="373"/>
      <c r="AE17" s="373"/>
      <c r="AF17" s="373"/>
      <c r="AG17" s="374"/>
      <c r="AH17" s="372">
        <v>6354</v>
      </c>
      <c r="AI17" s="373"/>
      <c r="AJ17" s="373"/>
      <c r="AK17" s="373"/>
      <c r="AL17" s="432"/>
      <c r="AM17" s="476"/>
      <c r="AN17" s="376"/>
      <c r="AO17" s="376"/>
      <c r="AP17" s="376"/>
      <c r="AQ17" s="376"/>
      <c r="AR17" s="376"/>
      <c r="AS17" s="376"/>
      <c r="AT17" s="377"/>
      <c r="AU17" s="477"/>
      <c r="AV17" s="478"/>
      <c r="AW17" s="478"/>
      <c r="AX17" s="478"/>
      <c r="AY17" s="433" t="s">
        <v>146</v>
      </c>
      <c r="AZ17" s="434"/>
      <c r="BA17" s="434"/>
      <c r="BB17" s="434"/>
      <c r="BC17" s="434"/>
      <c r="BD17" s="434"/>
      <c r="BE17" s="434"/>
      <c r="BF17" s="434"/>
      <c r="BG17" s="434"/>
      <c r="BH17" s="434"/>
      <c r="BI17" s="434"/>
      <c r="BJ17" s="434"/>
      <c r="BK17" s="434"/>
      <c r="BL17" s="434"/>
      <c r="BM17" s="435"/>
      <c r="BN17" s="419">
        <v>3631196</v>
      </c>
      <c r="BO17" s="420"/>
      <c r="BP17" s="420"/>
      <c r="BQ17" s="420"/>
      <c r="BR17" s="420"/>
      <c r="BS17" s="420"/>
      <c r="BT17" s="420"/>
      <c r="BU17" s="421"/>
      <c r="BV17" s="419">
        <v>3598111</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147</v>
      </c>
      <c r="C18" s="470"/>
      <c r="D18" s="470"/>
      <c r="E18" s="471"/>
      <c r="F18" s="471"/>
      <c r="G18" s="471"/>
      <c r="H18" s="471"/>
      <c r="I18" s="471"/>
      <c r="J18" s="471"/>
      <c r="K18" s="471"/>
      <c r="L18" s="472">
        <v>24.39</v>
      </c>
      <c r="M18" s="472"/>
      <c r="N18" s="472"/>
      <c r="O18" s="472"/>
      <c r="P18" s="472"/>
      <c r="Q18" s="472"/>
      <c r="R18" s="473"/>
      <c r="S18" s="473"/>
      <c r="T18" s="473"/>
      <c r="U18" s="473"/>
      <c r="V18" s="474"/>
      <c r="W18" s="490"/>
      <c r="X18" s="491"/>
      <c r="Y18" s="491"/>
      <c r="Z18" s="491"/>
      <c r="AA18" s="491"/>
      <c r="AB18" s="515"/>
      <c r="AC18" s="389">
        <v>58.5</v>
      </c>
      <c r="AD18" s="390"/>
      <c r="AE18" s="390"/>
      <c r="AF18" s="390"/>
      <c r="AG18" s="475"/>
      <c r="AH18" s="389">
        <v>60.4</v>
      </c>
      <c r="AI18" s="390"/>
      <c r="AJ18" s="390"/>
      <c r="AK18" s="390"/>
      <c r="AL18" s="391"/>
      <c r="AM18" s="476"/>
      <c r="AN18" s="376"/>
      <c r="AO18" s="376"/>
      <c r="AP18" s="376"/>
      <c r="AQ18" s="376"/>
      <c r="AR18" s="376"/>
      <c r="AS18" s="376"/>
      <c r="AT18" s="377"/>
      <c r="AU18" s="477"/>
      <c r="AV18" s="478"/>
      <c r="AW18" s="478"/>
      <c r="AX18" s="478"/>
      <c r="AY18" s="433" t="s">
        <v>148</v>
      </c>
      <c r="AZ18" s="434"/>
      <c r="BA18" s="434"/>
      <c r="BB18" s="434"/>
      <c r="BC18" s="434"/>
      <c r="BD18" s="434"/>
      <c r="BE18" s="434"/>
      <c r="BF18" s="434"/>
      <c r="BG18" s="434"/>
      <c r="BH18" s="434"/>
      <c r="BI18" s="434"/>
      <c r="BJ18" s="434"/>
      <c r="BK18" s="434"/>
      <c r="BL18" s="434"/>
      <c r="BM18" s="435"/>
      <c r="BN18" s="419">
        <v>5435083</v>
      </c>
      <c r="BO18" s="420"/>
      <c r="BP18" s="420"/>
      <c r="BQ18" s="420"/>
      <c r="BR18" s="420"/>
      <c r="BS18" s="420"/>
      <c r="BT18" s="420"/>
      <c r="BU18" s="421"/>
      <c r="BV18" s="419">
        <v>5416517</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149</v>
      </c>
      <c r="C19" s="470"/>
      <c r="D19" s="470"/>
      <c r="E19" s="471"/>
      <c r="F19" s="471"/>
      <c r="G19" s="471"/>
      <c r="H19" s="471"/>
      <c r="I19" s="471"/>
      <c r="J19" s="471"/>
      <c r="K19" s="471"/>
      <c r="L19" s="479">
        <v>920</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150</v>
      </c>
      <c r="AZ19" s="434"/>
      <c r="BA19" s="434"/>
      <c r="BB19" s="434"/>
      <c r="BC19" s="434"/>
      <c r="BD19" s="434"/>
      <c r="BE19" s="434"/>
      <c r="BF19" s="434"/>
      <c r="BG19" s="434"/>
      <c r="BH19" s="434"/>
      <c r="BI19" s="434"/>
      <c r="BJ19" s="434"/>
      <c r="BK19" s="434"/>
      <c r="BL19" s="434"/>
      <c r="BM19" s="435"/>
      <c r="BN19" s="419">
        <v>7182918</v>
      </c>
      <c r="BO19" s="420"/>
      <c r="BP19" s="420"/>
      <c r="BQ19" s="420"/>
      <c r="BR19" s="420"/>
      <c r="BS19" s="420"/>
      <c r="BT19" s="420"/>
      <c r="BU19" s="421"/>
      <c r="BV19" s="419">
        <v>7069628</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151</v>
      </c>
      <c r="C20" s="470"/>
      <c r="D20" s="470"/>
      <c r="E20" s="471"/>
      <c r="F20" s="471"/>
      <c r="G20" s="471"/>
      <c r="H20" s="471"/>
      <c r="I20" s="471"/>
      <c r="J20" s="471"/>
      <c r="K20" s="471"/>
      <c r="L20" s="479">
        <v>9770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152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153</v>
      </c>
      <c r="C22" s="396"/>
      <c r="D22" s="397"/>
      <c r="E22" s="404" t="s">
        <v>1</v>
      </c>
      <c r="F22" s="405"/>
      <c r="G22" s="405"/>
      <c r="H22" s="405"/>
      <c r="I22" s="405"/>
      <c r="J22" s="405"/>
      <c r="K22" s="406"/>
      <c r="L22" s="404" t="s">
        <v>154</v>
      </c>
      <c r="M22" s="405"/>
      <c r="N22" s="405"/>
      <c r="O22" s="405"/>
      <c r="P22" s="406"/>
      <c r="Q22" s="410" t="s">
        <v>155</v>
      </c>
      <c r="R22" s="411"/>
      <c r="S22" s="411"/>
      <c r="T22" s="411"/>
      <c r="U22" s="411"/>
      <c r="V22" s="412"/>
      <c r="W22" s="461" t="s">
        <v>156</v>
      </c>
      <c r="X22" s="396"/>
      <c r="Y22" s="397"/>
      <c r="Z22" s="404" t="s">
        <v>1</v>
      </c>
      <c r="AA22" s="405"/>
      <c r="AB22" s="405"/>
      <c r="AC22" s="405"/>
      <c r="AD22" s="405"/>
      <c r="AE22" s="405"/>
      <c r="AF22" s="405"/>
      <c r="AG22" s="406"/>
      <c r="AH22" s="422" t="s">
        <v>157</v>
      </c>
      <c r="AI22" s="405"/>
      <c r="AJ22" s="405"/>
      <c r="AK22" s="405"/>
      <c r="AL22" s="406"/>
      <c r="AM22" s="422" t="s">
        <v>158</v>
      </c>
      <c r="AN22" s="423"/>
      <c r="AO22" s="423"/>
      <c r="AP22" s="423"/>
      <c r="AQ22" s="423"/>
      <c r="AR22" s="424"/>
      <c r="AS22" s="410" t="s">
        <v>155</v>
      </c>
      <c r="AT22" s="411"/>
      <c r="AU22" s="411"/>
      <c r="AV22" s="411"/>
      <c r="AW22" s="411"/>
      <c r="AX22" s="428"/>
      <c r="AY22" s="445" t="s">
        <v>159</v>
      </c>
      <c r="AZ22" s="446"/>
      <c r="BA22" s="446"/>
      <c r="BB22" s="446"/>
      <c r="BC22" s="446"/>
      <c r="BD22" s="446"/>
      <c r="BE22" s="446"/>
      <c r="BF22" s="446"/>
      <c r="BG22" s="446"/>
      <c r="BH22" s="446"/>
      <c r="BI22" s="446"/>
      <c r="BJ22" s="446"/>
      <c r="BK22" s="446"/>
      <c r="BL22" s="446"/>
      <c r="BM22" s="447"/>
      <c r="BN22" s="448">
        <v>14308004</v>
      </c>
      <c r="BO22" s="449"/>
      <c r="BP22" s="449"/>
      <c r="BQ22" s="449"/>
      <c r="BR22" s="449"/>
      <c r="BS22" s="449"/>
      <c r="BT22" s="449"/>
      <c r="BU22" s="450"/>
      <c r="BV22" s="448">
        <v>14826148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160</v>
      </c>
      <c r="AZ23" s="434"/>
      <c r="BA23" s="434"/>
      <c r="BB23" s="434"/>
      <c r="BC23" s="434"/>
      <c r="BD23" s="434"/>
      <c r="BE23" s="434"/>
      <c r="BF23" s="434"/>
      <c r="BG23" s="434"/>
      <c r="BH23" s="434"/>
      <c r="BI23" s="434"/>
      <c r="BJ23" s="434"/>
      <c r="BK23" s="434"/>
      <c r="BL23" s="434"/>
      <c r="BM23" s="435"/>
      <c r="BN23" s="419">
        <v>10638453</v>
      </c>
      <c r="BO23" s="420"/>
      <c r="BP23" s="420"/>
      <c r="BQ23" s="420"/>
      <c r="BR23" s="420"/>
      <c r="BS23" s="420"/>
      <c r="BT23" s="420"/>
      <c r="BU23" s="421"/>
      <c r="BV23" s="419">
        <v>10998205</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161</v>
      </c>
      <c r="F24" s="376"/>
      <c r="G24" s="376"/>
      <c r="H24" s="376"/>
      <c r="I24" s="376"/>
      <c r="J24" s="376"/>
      <c r="K24" s="377"/>
      <c r="L24" s="372">
        <v>1</v>
      </c>
      <c r="M24" s="373"/>
      <c r="N24" s="373"/>
      <c r="O24" s="373"/>
      <c r="P24" s="374"/>
      <c r="Q24" s="372">
        <v>7980</v>
      </c>
      <c r="R24" s="373"/>
      <c r="S24" s="373"/>
      <c r="T24" s="373"/>
      <c r="U24" s="373"/>
      <c r="V24" s="374"/>
      <c r="W24" s="462"/>
      <c r="X24" s="399"/>
      <c r="Y24" s="400"/>
      <c r="Z24" s="375" t="s">
        <v>162</v>
      </c>
      <c r="AA24" s="376"/>
      <c r="AB24" s="376"/>
      <c r="AC24" s="376"/>
      <c r="AD24" s="376"/>
      <c r="AE24" s="376"/>
      <c r="AF24" s="376"/>
      <c r="AG24" s="377"/>
      <c r="AH24" s="372">
        <v>160</v>
      </c>
      <c r="AI24" s="373"/>
      <c r="AJ24" s="373"/>
      <c r="AK24" s="373"/>
      <c r="AL24" s="374"/>
      <c r="AM24" s="372">
        <v>481920</v>
      </c>
      <c r="AN24" s="373"/>
      <c r="AO24" s="373"/>
      <c r="AP24" s="373"/>
      <c r="AQ24" s="373"/>
      <c r="AR24" s="374"/>
      <c r="AS24" s="372">
        <v>3012</v>
      </c>
      <c r="AT24" s="373"/>
      <c r="AU24" s="373"/>
      <c r="AV24" s="373"/>
      <c r="AW24" s="373"/>
      <c r="AX24" s="432"/>
      <c r="AY24" s="392" t="s">
        <v>163</v>
      </c>
      <c r="AZ24" s="393"/>
      <c r="BA24" s="393"/>
      <c r="BB24" s="393"/>
      <c r="BC24" s="393"/>
      <c r="BD24" s="393"/>
      <c r="BE24" s="393"/>
      <c r="BF24" s="393"/>
      <c r="BG24" s="393"/>
      <c r="BH24" s="393"/>
      <c r="BI24" s="393"/>
      <c r="BJ24" s="393"/>
      <c r="BK24" s="393"/>
      <c r="BL24" s="393"/>
      <c r="BM24" s="394"/>
      <c r="BN24" s="419">
        <v>10211548</v>
      </c>
      <c r="BO24" s="420"/>
      <c r="BP24" s="420"/>
      <c r="BQ24" s="420"/>
      <c r="BR24" s="420"/>
      <c r="BS24" s="420"/>
      <c r="BT24" s="420"/>
      <c r="BU24" s="421"/>
      <c r="BV24" s="419">
        <v>10385245</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164</v>
      </c>
      <c r="F25" s="376"/>
      <c r="G25" s="376"/>
      <c r="H25" s="376"/>
      <c r="I25" s="376"/>
      <c r="J25" s="376"/>
      <c r="K25" s="377"/>
      <c r="L25" s="372">
        <v>1</v>
      </c>
      <c r="M25" s="373"/>
      <c r="N25" s="373"/>
      <c r="O25" s="373"/>
      <c r="P25" s="374"/>
      <c r="Q25" s="372">
        <v>6030</v>
      </c>
      <c r="R25" s="373"/>
      <c r="S25" s="373"/>
      <c r="T25" s="373"/>
      <c r="U25" s="373"/>
      <c r="V25" s="374"/>
      <c r="W25" s="462"/>
      <c r="X25" s="399"/>
      <c r="Y25" s="400"/>
      <c r="Z25" s="375" t="s">
        <v>165</v>
      </c>
      <c r="AA25" s="376"/>
      <c r="AB25" s="376"/>
      <c r="AC25" s="376"/>
      <c r="AD25" s="376"/>
      <c r="AE25" s="376"/>
      <c r="AF25" s="376"/>
      <c r="AG25" s="377"/>
      <c r="AH25" s="372">
        <v>34</v>
      </c>
      <c r="AI25" s="373"/>
      <c r="AJ25" s="373"/>
      <c r="AK25" s="373"/>
      <c r="AL25" s="374"/>
      <c r="AM25" s="372">
        <v>103462</v>
      </c>
      <c r="AN25" s="373"/>
      <c r="AO25" s="373"/>
      <c r="AP25" s="373"/>
      <c r="AQ25" s="373"/>
      <c r="AR25" s="374"/>
      <c r="AS25" s="372">
        <v>3043</v>
      </c>
      <c r="AT25" s="373"/>
      <c r="AU25" s="373"/>
      <c r="AV25" s="373"/>
      <c r="AW25" s="373"/>
      <c r="AX25" s="432"/>
      <c r="AY25" s="445" t="s">
        <v>166</v>
      </c>
      <c r="AZ25" s="446"/>
      <c r="BA25" s="446"/>
      <c r="BB25" s="446"/>
      <c r="BC25" s="446"/>
      <c r="BD25" s="446"/>
      <c r="BE25" s="446"/>
      <c r="BF25" s="446"/>
      <c r="BG25" s="446"/>
      <c r="BH25" s="446"/>
      <c r="BI25" s="446"/>
      <c r="BJ25" s="446"/>
      <c r="BK25" s="446"/>
      <c r="BL25" s="446"/>
      <c r="BM25" s="447"/>
      <c r="BN25" s="448">
        <v>3029849</v>
      </c>
      <c r="BO25" s="449"/>
      <c r="BP25" s="449"/>
      <c r="BQ25" s="449"/>
      <c r="BR25" s="449"/>
      <c r="BS25" s="449"/>
      <c r="BT25" s="449"/>
      <c r="BU25" s="450"/>
      <c r="BV25" s="448">
        <v>9663542</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167</v>
      </c>
      <c r="F26" s="376"/>
      <c r="G26" s="376"/>
      <c r="H26" s="376"/>
      <c r="I26" s="376"/>
      <c r="J26" s="376"/>
      <c r="K26" s="377"/>
      <c r="L26" s="372">
        <v>1</v>
      </c>
      <c r="M26" s="373"/>
      <c r="N26" s="373"/>
      <c r="O26" s="373"/>
      <c r="P26" s="374"/>
      <c r="Q26" s="372">
        <v>5290</v>
      </c>
      <c r="R26" s="373"/>
      <c r="S26" s="373"/>
      <c r="T26" s="373"/>
      <c r="U26" s="373"/>
      <c r="V26" s="374"/>
      <c r="W26" s="462"/>
      <c r="X26" s="399"/>
      <c r="Y26" s="400"/>
      <c r="Z26" s="375" t="s">
        <v>168</v>
      </c>
      <c r="AA26" s="430"/>
      <c r="AB26" s="430"/>
      <c r="AC26" s="430"/>
      <c r="AD26" s="430"/>
      <c r="AE26" s="430"/>
      <c r="AF26" s="430"/>
      <c r="AG26" s="431"/>
      <c r="AH26" s="372">
        <v>4</v>
      </c>
      <c r="AI26" s="373"/>
      <c r="AJ26" s="373"/>
      <c r="AK26" s="373"/>
      <c r="AL26" s="374"/>
      <c r="AM26" s="372">
        <v>12128</v>
      </c>
      <c r="AN26" s="373"/>
      <c r="AO26" s="373"/>
      <c r="AP26" s="373"/>
      <c r="AQ26" s="373"/>
      <c r="AR26" s="374"/>
      <c r="AS26" s="372">
        <v>3032</v>
      </c>
      <c r="AT26" s="373"/>
      <c r="AU26" s="373"/>
      <c r="AV26" s="373"/>
      <c r="AW26" s="373"/>
      <c r="AX26" s="432"/>
      <c r="AY26" s="459" t="s">
        <v>169</v>
      </c>
      <c r="AZ26" s="379"/>
      <c r="BA26" s="379"/>
      <c r="BB26" s="379"/>
      <c r="BC26" s="379"/>
      <c r="BD26" s="379"/>
      <c r="BE26" s="379"/>
      <c r="BF26" s="379"/>
      <c r="BG26" s="379"/>
      <c r="BH26" s="379"/>
      <c r="BI26" s="379"/>
      <c r="BJ26" s="379"/>
      <c r="BK26" s="379"/>
      <c r="BL26" s="379"/>
      <c r="BM26" s="460"/>
      <c r="BN26" s="419" t="s">
        <v>121</v>
      </c>
      <c r="BO26" s="420"/>
      <c r="BP26" s="420"/>
      <c r="BQ26" s="420"/>
      <c r="BR26" s="420"/>
      <c r="BS26" s="420"/>
      <c r="BT26" s="420"/>
      <c r="BU26" s="421"/>
      <c r="BV26" s="419" t="s">
        <v>121</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170</v>
      </c>
      <c r="F27" s="376"/>
      <c r="G27" s="376"/>
      <c r="H27" s="376"/>
      <c r="I27" s="376"/>
      <c r="J27" s="376"/>
      <c r="K27" s="377"/>
      <c r="L27" s="372">
        <v>1</v>
      </c>
      <c r="M27" s="373"/>
      <c r="N27" s="373"/>
      <c r="O27" s="373"/>
      <c r="P27" s="374"/>
      <c r="Q27" s="372">
        <v>3690</v>
      </c>
      <c r="R27" s="373"/>
      <c r="S27" s="373"/>
      <c r="T27" s="373"/>
      <c r="U27" s="373"/>
      <c r="V27" s="374"/>
      <c r="W27" s="462"/>
      <c r="X27" s="399"/>
      <c r="Y27" s="400"/>
      <c r="Z27" s="375" t="s">
        <v>171</v>
      </c>
      <c r="AA27" s="376"/>
      <c r="AB27" s="376"/>
      <c r="AC27" s="376"/>
      <c r="AD27" s="376"/>
      <c r="AE27" s="376"/>
      <c r="AF27" s="376"/>
      <c r="AG27" s="377"/>
      <c r="AH27" s="372">
        <v>12</v>
      </c>
      <c r="AI27" s="373"/>
      <c r="AJ27" s="373"/>
      <c r="AK27" s="373"/>
      <c r="AL27" s="374"/>
      <c r="AM27" s="372">
        <v>34404</v>
      </c>
      <c r="AN27" s="373"/>
      <c r="AO27" s="373"/>
      <c r="AP27" s="373"/>
      <c r="AQ27" s="373"/>
      <c r="AR27" s="374"/>
      <c r="AS27" s="372">
        <v>2867</v>
      </c>
      <c r="AT27" s="373"/>
      <c r="AU27" s="373"/>
      <c r="AV27" s="373"/>
      <c r="AW27" s="373"/>
      <c r="AX27" s="432"/>
      <c r="AY27" s="456" t="s">
        <v>172</v>
      </c>
      <c r="AZ27" s="457"/>
      <c r="BA27" s="457"/>
      <c r="BB27" s="457"/>
      <c r="BC27" s="457"/>
      <c r="BD27" s="457"/>
      <c r="BE27" s="457"/>
      <c r="BF27" s="457"/>
      <c r="BG27" s="457"/>
      <c r="BH27" s="457"/>
      <c r="BI27" s="457"/>
      <c r="BJ27" s="457"/>
      <c r="BK27" s="457"/>
      <c r="BL27" s="457"/>
      <c r="BM27" s="458"/>
      <c r="BN27" s="453" t="s">
        <v>121</v>
      </c>
      <c r="BO27" s="454"/>
      <c r="BP27" s="454"/>
      <c r="BQ27" s="454"/>
      <c r="BR27" s="454"/>
      <c r="BS27" s="454"/>
      <c r="BT27" s="454"/>
      <c r="BU27" s="455"/>
      <c r="BV27" s="453" t="s">
        <v>121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173</v>
      </c>
      <c r="F28" s="376"/>
      <c r="G28" s="376"/>
      <c r="H28" s="376"/>
      <c r="I28" s="376"/>
      <c r="J28" s="376"/>
      <c r="K28" s="377"/>
      <c r="L28" s="372">
        <v>1</v>
      </c>
      <c r="M28" s="373"/>
      <c r="N28" s="373"/>
      <c r="O28" s="373"/>
      <c r="P28" s="374"/>
      <c r="Q28" s="372">
        <v>3170</v>
      </c>
      <c r="R28" s="373"/>
      <c r="S28" s="373"/>
      <c r="T28" s="373"/>
      <c r="U28" s="373"/>
      <c r="V28" s="374"/>
      <c r="W28" s="462"/>
      <c r="X28" s="399"/>
      <c r="Y28" s="400"/>
      <c r="Z28" s="375" t="s">
        <v>174</v>
      </c>
      <c r="AA28" s="376"/>
      <c r="AB28" s="376"/>
      <c r="AC28" s="376"/>
      <c r="AD28" s="376"/>
      <c r="AE28" s="376"/>
      <c r="AF28" s="376"/>
      <c r="AG28" s="377"/>
      <c r="AH28" s="372" t="s">
        <v>121</v>
      </c>
      <c r="AI28" s="373"/>
      <c r="AJ28" s="373"/>
      <c r="AK28" s="373"/>
      <c r="AL28" s="374"/>
      <c r="AM28" s="372" t="s">
        <v>121</v>
      </c>
      <c r="AN28" s="373"/>
      <c r="AO28" s="373"/>
      <c r="AP28" s="373"/>
      <c r="AQ28" s="373"/>
      <c r="AR28" s="374"/>
      <c r="AS28" s="372" t="s">
        <v>121</v>
      </c>
      <c r="AT28" s="373"/>
      <c r="AU28" s="373"/>
      <c r="AV28" s="373"/>
      <c r="AW28" s="373"/>
      <c r="AX28" s="432"/>
      <c r="AY28" s="436" t="s">
        <v>175</v>
      </c>
      <c r="AZ28" s="437"/>
      <c r="BA28" s="437"/>
      <c r="BB28" s="438"/>
      <c r="BC28" s="445" t="s">
        <v>46</v>
      </c>
      <c r="BD28" s="446"/>
      <c r="BE28" s="446"/>
      <c r="BF28" s="446"/>
      <c r="BG28" s="446"/>
      <c r="BH28" s="446"/>
      <c r="BI28" s="446"/>
      <c r="BJ28" s="446"/>
      <c r="BK28" s="446"/>
      <c r="BL28" s="446"/>
      <c r="BM28" s="447"/>
      <c r="BN28" s="448">
        <v>1216707</v>
      </c>
      <c r="BO28" s="449"/>
      <c r="BP28" s="449"/>
      <c r="BQ28" s="449"/>
      <c r="BR28" s="449"/>
      <c r="BS28" s="449"/>
      <c r="BT28" s="449"/>
      <c r="BU28" s="450"/>
      <c r="BV28" s="448">
        <v>1236678</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176</v>
      </c>
      <c r="F29" s="376"/>
      <c r="G29" s="376"/>
      <c r="H29" s="376"/>
      <c r="I29" s="376"/>
      <c r="J29" s="376"/>
      <c r="K29" s="377"/>
      <c r="L29" s="372">
        <v>12</v>
      </c>
      <c r="M29" s="373"/>
      <c r="N29" s="373"/>
      <c r="O29" s="373"/>
      <c r="P29" s="374"/>
      <c r="Q29" s="372">
        <v>3030</v>
      </c>
      <c r="R29" s="373"/>
      <c r="S29" s="373"/>
      <c r="T29" s="373"/>
      <c r="U29" s="373"/>
      <c r="V29" s="374"/>
      <c r="W29" s="463"/>
      <c r="X29" s="464"/>
      <c r="Y29" s="465"/>
      <c r="Z29" s="375" t="s">
        <v>177</v>
      </c>
      <c r="AA29" s="376"/>
      <c r="AB29" s="376"/>
      <c r="AC29" s="376"/>
      <c r="AD29" s="376"/>
      <c r="AE29" s="376"/>
      <c r="AF29" s="376"/>
      <c r="AG29" s="377"/>
      <c r="AH29" s="372">
        <v>172</v>
      </c>
      <c r="AI29" s="373"/>
      <c r="AJ29" s="373"/>
      <c r="AK29" s="373"/>
      <c r="AL29" s="374"/>
      <c r="AM29" s="372">
        <v>516324</v>
      </c>
      <c r="AN29" s="373"/>
      <c r="AO29" s="373"/>
      <c r="AP29" s="373"/>
      <c r="AQ29" s="373"/>
      <c r="AR29" s="374"/>
      <c r="AS29" s="372">
        <v>3002</v>
      </c>
      <c r="AT29" s="373"/>
      <c r="AU29" s="373"/>
      <c r="AV29" s="373"/>
      <c r="AW29" s="373"/>
      <c r="AX29" s="432"/>
      <c r="AY29" s="439"/>
      <c r="AZ29" s="440"/>
      <c r="BA29" s="440"/>
      <c r="BB29" s="441"/>
      <c r="BC29" s="433" t="s">
        <v>178</v>
      </c>
      <c r="BD29" s="434"/>
      <c r="BE29" s="434"/>
      <c r="BF29" s="434"/>
      <c r="BG29" s="434"/>
      <c r="BH29" s="434"/>
      <c r="BI29" s="434"/>
      <c r="BJ29" s="434"/>
      <c r="BK29" s="434"/>
      <c r="BL29" s="434"/>
      <c r="BM29" s="435"/>
      <c r="BN29" s="419">
        <v>160647</v>
      </c>
      <c r="BO29" s="420"/>
      <c r="BP29" s="420"/>
      <c r="BQ29" s="420"/>
      <c r="BR29" s="420"/>
      <c r="BS29" s="420"/>
      <c r="BT29" s="420"/>
      <c r="BU29" s="421"/>
      <c r="BV29" s="419">
        <v>131458</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179</v>
      </c>
      <c r="X30" s="387"/>
      <c r="Y30" s="387"/>
      <c r="Z30" s="387"/>
      <c r="AA30" s="387"/>
      <c r="AB30" s="387"/>
      <c r="AC30" s="387"/>
      <c r="AD30" s="387"/>
      <c r="AE30" s="387"/>
      <c r="AF30" s="387"/>
      <c r="AG30" s="388"/>
      <c r="AH30" s="389">
        <v>99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48</v>
      </c>
      <c r="BD30" s="393"/>
      <c r="BE30" s="393"/>
      <c r="BF30" s="393"/>
      <c r="BG30" s="393"/>
      <c r="BH30" s="393"/>
      <c r="BI30" s="393"/>
      <c r="BJ30" s="393"/>
      <c r="BK30" s="393"/>
      <c r="BL30" s="393"/>
      <c r="BM30" s="394"/>
      <c r="BN30" s="453">
        <v>248730</v>
      </c>
      <c r="BO30" s="454"/>
      <c r="BP30" s="454"/>
      <c r="BQ30" s="454"/>
      <c r="BR30" s="454"/>
      <c r="BS30" s="454"/>
      <c r="BT30" s="454"/>
      <c r="BU30" s="455"/>
      <c r="BV30" s="453">
        <v>196127</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180</v>
      </c>
      <c r="D32" s="378"/>
      <c r="E32" s="378"/>
      <c r="F32" s="378"/>
      <c r="G32" s="378"/>
      <c r="H32" s="378"/>
      <c r="I32" s="378"/>
      <c r="J32" s="378"/>
      <c r="K32" s="378"/>
      <c r="L32" s="378"/>
      <c r="M32" s="378"/>
      <c r="N32" s="378"/>
      <c r="O32" s="378"/>
      <c r="P32" s="378"/>
      <c r="Q32" s="378"/>
      <c r="R32" s="378"/>
      <c r="S32" s="378"/>
      <c r="U32" s="379" t="s">
        <v>181</v>
      </c>
      <c r="V32" s="379"/>
      <c r="W32" s="379"/>
      <c r="X32" s="379"/>
      <c r="Y32" s="379"/>
      <c r="Z32" s="379"/>
      <c r="AA32" s="379"/>
      <c r="AB32" s="379"/>
      <c r="AC32" s="379"/>
      <c r="AD32" s="379"/>
      <c r="AE32" s="379"/>
      <c r="AF32" s="379"/>
      <c r="AG32" s="379"/>
      <c r="AH32" s="379"/>
      <c r="AI32" s="379"/>
      <c r="AJ32" s="379"/>
      <c r="AK32" s="379"/>
      <c r="AM32" s="379" t="s">
        <v>182</v>
      </c>
      <c r="AN32" s="379"/>
      <c r="AO32" s="379"/>
      <c r="AP32" s="379"/>
      <c r="AQ32" s="379"/>
      <c r="AR32" s="379"/>
      <c r="AS32" s="379"/>
      <c r="AT32" s="379"/>
      <c r="AU32" s="379"/>
      <c r="AV32" s="379"/>
      <c r="AW32" s="379"/>
      <c r="AX32" s="379"/>
      <c r="AY32" s="379"/>
      <c r="AZ32" s="379"/>
      <c r="BA32" s="379"/>
      <c r="BB32" s="379"/>
      <c r="BC32" s="379"/>
      <c r="BE32" s="379" t="s">
        <v>183</v>
      </c>
      <c r="BF32" s="379"/>
      <c r="BG32" s="379"/>
      <c r="BH32" s="379"/>
      <c r="BI32" s="379"/>
      <c r="BJ32" s="379"/>
      <c r="BK32" s="379"/>
      <c r="BL32" s="379"/>
      <c r="BM32" s="379"/>
      <c r="BN32" s="379"/>
      <c r="BO32" s="379"/>
      <c r="BP32" s="379"/>
      <c r="BQ32" s="379"/>
      <c r="BR32" s="379"/>
      <c r="BS32" s="379"/>
      <c r="BT32" s="379"/>
      <c r="BU32" s="379"/>
      <c r="BW32" s="379" t="s">
        <v>184</v>
      </c>
      <c r="BX32" s="379"/>
      <c r="BY32" s="379"/>
      <c r="BZ32" s="379"/>
      <c r="CA32" s="379"/>
      <c r="CB32" s="379"/>
      <c r="CC32" s="379"/>
      <c r="CD32" s="379"/>
      <c r="CE32" s="379"/>
      <c r="CF32" s="379"/>
      <c r="CG32" s="379"/>
      <c r="CH32" s="379"/>
      <c r="CI32" s="379"/>
      <c r="CJ32" s="379"/>
      <c r="CK32" s="379"/>
      <c r="CL32" s="379"/>
      <c r="CM32" s="379"/>
      <c r="CO32" s="379" t="s">
        <v>185</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186</v>
      </c>
      <c r="D33" s="371"/>
      <c r="E33" s="370" t="s">
        <v>187</v>
      </c>
      <c r="F33" s="370"/>
      <c r="G33" s="370"/>
      <c r="H33" s="370"/>
      <c r="I33" s="370"/>
      <c r="J33" s="370"/>
      <c r="K33" s="370"/>
      <c r="L33" s="370"/>
      <c r="M33" s="370"/>
      <c r="N33" s="370"/>
      <c r="O33" s="370"/>
      <c r="P33" s="370"/>
      <c r="Q33" s="370"/>
      <c r="R33" s="370"/>
      <c r="S33" s="370"/>
      <c r="T33" s="206"/>
      <c r="U33" s="371" t="s">
        <v>186</v>
      </c>
      <c r="V33" s="371"/>
      <c r="W33" s="370" t="s">
        <v>187</v>
      </c>
      <c r="X33" s="370"/>
      <c r="Y33" s="370"/>
      <c r="Z33" s="370"/>
      <c r="AA33" s="370"/>
      <c r="AB33" s="370"/>
      <c r="AC33" s="370"/>
      <c r="AD33" s="370"/>
      <c r="AE33" s="370"/>
      <c r="AF33" s="370"/>
      <c r="AG33" s="370"/>
      <c r="AH33" s="370"/>
      <c r="AI33" s="370"/>
      <c r="AJ33" s="370"/>
      <c r="AK33" s="370"/>
      <c r="AL33" s="206"/>
      <c r="AM33" s="371" t="s">
        <v>186</v>
      </c>
      <c r="AN33" s="371"/>
      <c r="AO33" s="370" t="s">
        <v>187</v>
      </c>
      <c r="AP33" s="370"/>
      <c r="AQ33" s="370"/>
      <c r="AR33" s="370"/>
      <c r="AS33" s="370"/>
      <c r="AT33" s="370"/>
      <c r="AU33" s="370"/>
      <c r="AV33" s="370"/>
      <c r="AW33" s="370"/>
      <c r="AX33" s="370"/>
      <c r="AY33" s="370"/>
      <c r="AZ33" s="370"/>
      <c r="BA33" s="370"/>
      <c r="BB33" s="370"/>
      <c r="BC33" s="370"/>
      <c r="BD33" s="207"/>
      <c r="BE33" s="370" t="s">
        <v>188</v>
      </c>
      <c r="BF33" s="370"/>
      <c r="BG33" s="370" t="s">
        <v>189</v>
      </c>
      <c r="BH33" s="370"/>
      <c r="BI33" s="370"/>
      <c r="BJ33" s="370"/>
      <c r="BK33" s="370"/>
      <c r="BL33" s="370"/>
      <c r="BM33" s="370"/>
      <c r="BN33" s="370"/>
      <c r="BO33" s="370"/>
      <c r="BP33" s="370"/>
      <c r="BQ33" s="370"/>
      <c r="BR33" s="370"/>
      <c r="BS33" s="370"/>
      <c r="BT33" s="370"/>
      <c r="BU33" s="370"/>
      <c r="BV33" s="207"/>
      <c r="BW33" s="371" t="s">
        <v>188</v>
      </c>
      <c r="BX33" s="371"/>
      <c r="BY33" s="370" t="s">
        <v>190</v>
      </c>
      <c r="BZ33" s="370"/>
      <c r="CA33" s="370"/>
      <c r="CB33" s="370"/>
      <c r="CC33" s="370"/>
      <c r="CD33" s="370"/>
      <c r="CE33" s="370"/>
      <c r="CF33" s="370"/>
      <c r="CG33" s="370"/>
      <c r="CH33" s="370"/>
      <c r="CI33" s="370"/>
      <c r="CJ33" s="370"/>
      <c r="CK33" s="370"/>
      <c r="CL33" s="370"/>
      <c r="CM33" s="370"/>
      <c r="CN33" s="206"/>
      <c r="CO33" s="371" t="s">
        <v>186</v>
      </c>
      <c r="CP33" s="371"/>
      <c r="CQ33" s="370" t="s">
        <v>191</v>
      </c>
      <c r="CR33" s="370"/>
      <c r="CS33" s="370"/>
      <c r="CT33" s="370"/>
      <c r="CU33" s="370"/>
      <c r="CV33" s="370"/>
      <c r="CW33" s="370"/>
      <c r="CX33" s="370"/>
      <c r="CY33" s="370"/>
      <c r="CZ33" s="370"/>
      <c r="DA33" s="370"/>
      <c r="DB33" s="370"/>
      <c r="DC33" s="370"/>
      <c r="DD33" s="370"/>
      <c r="DE33" s="370"/>
      <c r="DF33" s="206"/>
      <c r="DG33" s="369" t="s">
        <v>192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多度津町公共下水道特別会計</v>
      </c>
      <c r="BH34" s="368"/>
      <c r="BI34" s="368"/>
      <c r="BJ34" s="368"/>
      <c r="BK34" s="368"/>
      <c r="BL34" s="368"/>
      <c r="BM34" s="368"/>
      <c r="BN34" s="368"/>
      <c r="BO34" s="368"/>
      <c r="BP34" s="368"/>
      <c r="BQ34" s="368"/>
      <c r="BR34" s="368"/>
      <c r="BS34" s="368"/>
      <c r="BT34" s="368"/>
      <c r="BU34" s="368"/>
      <c r="BV34" s="181"/>
      <c r="BW34" s="367">
        <f>IF(BY34="","",MAX(C34:D43,U34:V43,AM34:AN43,BE34:BF43)+1)</f>
        <v>7</v>
      </c>
      <c r="BX34" s="367"/>
      <c r="BY34" s="368" t="str">
        <f>IF('各会計、関係団体の財政状況及び健全化判断比率'!B68="","",'各会計、関係団体の財政状況及び健全化判断比率'!B68)</f>
        <v>中讃広域行政事務組合（一般会計）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（公財）多度津町文化体育振興事業団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直営診療所特別会計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8</v>
      </c>
      <c r="BX35" s="367"/>
      <c r="BY35" s="368" t="str">
        <f>IF('各会計、関係団体の財政状況及び健全化判断比率'!B69="","",'各会計、関係団体の財政状況及び健全化判断比率'!B69)</f>
        <v>中讃広域行政事務組合（仲善クリーンセンター特別会計）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多度津町土地開発公社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9</v>
      </c>
      <c r="BX36" s="367"/>
      <c r="BY36" s="368" t="str">
        <f>IF('各会計、関係団体の財政状況及び健全化判断比率'!B70="","",'各会計、関係団体の財政状況及び健全化判断比率'!B70)</f>
        <v>中讃広域行政事務組合（クリントピア丸亀特別会計）</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10</v>
      </c>
      <c r="BX37" s="367"/>
      <c r="BY37" s="368" t="str">
        <f>IF('各会計、関係団体の財政状況及び健全化判断比率'!B71="","",'各会計、関係団体の財政状況及び健全化判断比率'!B71)</f>
        <v>中讃広域行政事務組合（瀬戸グリーンセンター特別会計）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11</v>
      </c>
      <c r="BX38" s="367"/>
      <c r="BY38" s="368" t="str">
        <f>IF('各会計、関係団体の財政状況及び健全化判断比率'!B72="","",'各会計、関係団体の財政状況及び健全化判断比率'!B72)</f>
        <v>香川県市町総合事務組合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12</v>
      </c>
      <c r="BX39" s="367"/>
      <c r="BY39" s="368" t="str">
        <f>IF('各会計、関係団体の財政状況及び健全化判断比率'!B73="","",'各会計、関係団体の財政状況及び健全化判断比率'!B73)</f>
        <v>香川県後期高齢者医療広域連合（一般会計）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13</v>
      </c>
      <c r="BX40" s="367"/>
      <c r="BY40" s="368" t="str">
        <f>IF('各会計、関係団体の財政状況及び健全化判断比率'!B74="","",'各会計、関係団体の財政状況及び健全化判断比率'!B74)</f>
        <v>香川県後期高齢者医療広域連合（後期高齢者医療事業）</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14</v>
      </c>
      <c r="BX41" s="367"/>
      <c r="BY41" s="368" t="str">
        <f>IF('各会計、関係団体の財政状況及び健全化判断比率'!B75="","",'各会計、関係団体の財政状況及び健全化判断比率'!B75)</f>
        <v>香川県広域水道企業団（水道事業会計）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f t="shared" si="2"/>
        <v>15</v>
      </c>
      <c r="BX42" s="367"/>
      <c r="BY42" s="368" t="str">
        <f>IF('各会計、関係団体の財政状況及び健全化判断比率'!B76="","",'各会計、関係団体の財政状況及び健全化判断比率'!B76)</f>
        <v>香川県広域水道企業団（工業用水道事業会計）</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4" t="s">
        <v>194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195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196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197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198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199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200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201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3m4sMa8/yQ7WiJ6ewgKRDmrv9MF0Q3KCnmqMZAC6K5co++mORYzZlEGZuaOe2jvJnaRQJUV+Cnh/8RgFEsnjdQ==" saltValue="FtGqUPL/eF1T8yIx7giMP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202</v>
      </c>
      <c r="DI1" s="718"/>
      <c r="DJ1" s="718"/>
      <c r="DK1" s="718"/>
      <c r="DL1" s="718"/>
      <c r="DM1" s="718"/>
      <c r="DN1" s="719"/>
      <c r="DO1" s="214"/>
      <c r="DP1" s="717" t="s">
        <v>203</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205</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206</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207</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208</v>
      </c>
      <c r="S4" s="674"/>
      <c r="T4" s="674"/>
      <c r="U4" s="674"/>
      <c r="V4" s="674"/>
      <c r="W4" s="674"/>
      <c r="X4" s="674"/>
      <c r="Y4" s="675"/>
      <c r="Z4" s="673" t="s">
        <v>209</v>
      </c>
      <c r="AA4" s="674"/>
      <c r="AB4" s="674"/>
      <c r="AC4" s="675"/>
      <c r="AD4" s="673" t="s">
        <v>210</v>
      </c>
      <c r="AE4" s="674"/>
      <c r="AF4" s="674"/>
      <c r="AG4" s="674"/>
      <c r="AH4" s="674"/>
      <c r="AI4" s="674"/>
      <c r="AJ4" s="674"/>
      <c r="AK4" s="675"/>
      <c r="AL4" s="673" t="s">
        <v>209</v>
      </c>
      <c r="AM4" s="674"/>
      <c r="AN4" s="674"/>
      <c r="AO4" s="675"/>
      <c r="AP4" s="720" t="s">
        <v>211</v>
      </c>
      <c r="AQ4" s="720"/>
      <c r="AR4" s="720"/>
      <c r="AS4" s="720"/>
      <c r="AT4" s="720"/>
      <c r="AU4" s="720"/>
      <c r="AV4" s="720"/>
      <c r="AW4" s="720"/>
      <c r="AX4" s="720"/>
      <c r="AY4" s="720"/>
      <c r="AZ4" s="720"/>
      <c r="BA4" s="720"/>
      <c r="BB4" s="720"/>
      <c r="BC4" s="720"/>
      <c r="BD4" s="720"/>
      <c r="BE4" s="720"/>
      <c r="BF4" s="720"/>
      <c r="BG4" s="720" t="s">
        <v>212</v>
      </c>
      <c r="BH4" s="720"/>
      <c r="BI4" s="720"/>
      <c r="BJ4" s="720"/>
      <c r="BK4" s="720"/>
      <c r="BL4" s="720"/>
      <c r="BM4" s="720"/>
      <c r="BN4" s="720"/>
      <c r="BO4" s="720" t="s">
        <v>209</v>
      </c>
      <c r="BP4" s="720"/>
      <c r="BQ4" s="720"/>
      <c r="BR4" s="720"/>
      <c r="BS4" s="720" t="s">
        <v>213</v>
      </c>
      <c r="BT4" s="720"/>
      <c r="BU4" s="720"/>
      <c r="BV4" s="720"/>
      <c r="BW4" s="720"/>
      <c r="BX4" s="720"/>
      <c r="BY4" s="720"/>
      <c r="BZ4" s="720"/>
      <c r="CA4" s="720"/>
      <c r="CB4" s="720"/>
      <c r="CD4" s="673" t="s">
        <v>214</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215</v>
      </c>
      <c r="C5" s="680"/>
      <c r="D5" s="680"/>
      <c r="E5" s="680"/>
      <c r="F5" s="680"/>
      <c r="G5" s="680"/>
      <c r="H5" s="680"/>
      <c r="I5" s="680"/>
      <c r="J5" s="680"/>
      <c r="K5" s="680"/>
      <c r="L5" s="680"/>
      <c r="M5" s="680"/>
      <c r="N5" s="680"/>
      <c r="O5" s="680"/>
      <c r="P5" s="680"/>
      <c r="Q5" s="681"/>
      <c r="R5" s="676">
        <v>3051607</v>
      </c>
      <c r="S5" s="677"/>
      <c r="T5" s="677"/>
      <c r="U5" s="677"/>
      <c r="V5" s="677"/>
      <c r="W5" s="677"/>
      <c r="X5" s="677"/>
      <c r="Y5" s="702"/>
      <c r="Z5" s="715">
        <v>29.7</v>
      </c>
      <c r="AA5" s="715"/>
      <c r="AB5" s="715"/>
      <c r="AC5" s="715"/>
      <c r="AD5" s="716">
        <v>2985332</v>
      </c>
      <c r="AE5" s="716"/>
      <c r="AF5" s="716"/>
      <c r="AG5" s="716"/>
      <c r="AH5" s="716"/>
      <c r="AI5" s="716"/>
      <c r="AJ5" s="716"/>
      <c r="AK5" s="716"/>
      <c r="AL5" s="703">
        <v>50.9</v>
      </c>
      <c r="AM5" s="685"/>
      <c r="AN5" s="685"/>
      <c r="AO5" s="704"/>
      <c r="AP5" s="679" t="s">
        <v>216</v>
      </c>
      <c r="AQ5" s="680"/>
      <c r="AR5" s="680"/>
      <c r="AS5" s="680"/>
      <c r="AT5" s="680"/>
      <c r="AU5" s="680"/>
      <c r="AV5" s="680"/>
      <c r="AW5" s="680"/>
      <c r="AX5" s="680"/>
      <c r="AY5" s="680"/>
      <c r="AZ5" s="680"/>
      <c r="BA5" s="680"/>
      <c r="BB5" s="680"/>
      <c r="BC5" s="680"/>
      <c r="BD5" s="680"/>
      <c r="BE5" s="680"/>
      <c r="BF5" s="681"/>
      <c r="BG5" s="621">
        <v>2985332</v>
      </c>
      <c r="BH5" s="622"/>
      <c r="BI5" s="622"/>
      <c r="BJ5" s="622"/>
      <c r="BK5" s="622"/>
      <c r="BL5" s="622"/>
      <c r="BM5" s="622"/>
      <c r="BN5" s="623"/>
      <c r="BO5" s="659">
        <v>97.8</v>
      </c>
      <c r="BP5" s="659"/>
      <c r="BQ5" s="659"/>
      <c r="BR5" s="659"/>
      <c r="BS5" s="660">
        <v>41416</v>
      </c>
      <c r="BT5" s="660"/>
      <c r="BU5" s="660"/>
      <c r="BV5" s="660"/>
      <c r="BW5" s="660"/>
      <c r="BX5" s="660"/>
      <c r="BY5" s="660"/>
      <c r="BZ5" s="660"/>
      <c r="CA5" s="660"/>
      <c r="CB5" s="700"/>
      <c r="CD5" s="673" t="s">
        <v>211</v>
      </c>
      <c r="CE5" s="674"/>
      <c r="CF5" s="674"/>
      <c r="CG5" s="674"/>
      <c r="CH5" s="674"/>
      <c r="CI5" s="674"/>
      <c r="CJ5" s="674"/>
      <c r="CK5" s="674"/>
      <c r="CL5" s="674"/>
      <c r="CM5" s="674"/>
      <c r="CN5" s="674"/>
      <c r="CO5" s="674"/>
      <c r="CP5" s="674"/>
      <c r="CQ5" s="675"/>
      <c r="CR5" s="673" t="s">
        <v>217</v>
      </c>
      <c r="CS5" s="674"/>
      <c r="CT5" s="674"/>
      <c r="CU5" s="674"/>
      <c r="CV5" s="674"/>
      <c r="CW5" s="674"/>
      <c r="CX5" s="674"/>
      <c r="CY5" s="675"/>
      <c r="CZ5" s="673" t="s">
        <v>209</v>
      </c>
      <c r="DA5" s="674"/>
      <c r="DB5" s="674"/>
      <c r="DC5" s="675"/>
      <c r="DD5" s="673" t="s">
        <v>218</v>
      </c>
      <c r="DE5" s="674"/>
      <c r="DF5" s="674"/>
      <c r="DG5" s="674"/>
      <c r="DH5" s="674"/>
      <c r="DI5" s="674"/>
      <c r="DJ5" s="674"/>
      <c r="DK5" s="674"/>
      <c r="DL5" s="674"/>
      <c r="DM5" s="674"/>
      <c r="DN5" s="674"/>
      <c r="DO5" s="674"/>
      <c r="DP5" s="675"/>
      <c r="DQ5" s="673" t="s">
        <v>219</v>
      </c>
      <c r="DR5" s="674"/>
      <c r="DS5" s="674"/>
      <c r="DT5" s="674"/>
      <c r="DU5" s="674"/>
      <c r="DV5" s="674"/>
      <c r="DW5" s="674"/>
      <c r="DX5" s="674"/>
      <c r="DY5" s="674"/>
      <c r="DZ5" s="674"/>
      <c r="EA5" s="674"/>
      <c r="EB5" s="674"/>
      <c r="EC5" s="675"/>
    </row>
    <row r="6" spans="2:143" ht="11.25" customHeight="1" x14ac:dyDescent="0.15">
      <c r="B6" s="618" t="s">
        <v>220</v>
      </c>
      <c r="C6" s="619"/>
      <c r="D6" s="619"/>
      <c r="E6" s="619"/>
      <c r="F6" s="619"/>
      <c r="G6" s="619"/>
      <c r="H6" s="619"/>
      <c r="I6" s="619"/>
      <c r="J6" s="619"/>
      <c r="K6" s="619"/>
      <c r="L6" s="619"/>
      <c r="M6" s="619"/>
      <c r="N6" s="619"/>
      <c r="O6" s="619"/>
      <c r="P6" s="619"/>
      <c r="Q6" s="620"/>
      <c r="R6" s="621">
        <v>62223</v>
      </c>
      <c r="S6" s="622"/>
      <c r="T6" s="622"/>
      <c r="U6" s="622"/>
      <c r="V6" s="622"/>
      <c r="W6" s="622"/>
      <c r="X6" s="622"/>
      <c r="Y6" s="623"/>
      <c r="Z6" s="659">
        <v>0.6</v>
      </c>
      <c r="AA6" s="659"/>
      <c r="AB6" s="659"/>
      <c r="AC6" s="659"/>
      <c r="AD6" s="660">
        <v>62223</v>
      </c>
      <c r="AE6" s="660"/>
      <c r="AF6" s="660"/>
      <c r="AG6" s="660"/>
      <c r="AH6" s="660"/>
      <c r="AI6" s="660"/>
      <c r="AJ6" s="660"/>
      <c r="AK6" s="660"/>
      <c r="AL6" s="624">
        <v>1.1000000000000001</v>
      </c>
      <c r="AM6" s="625"/>
      <c r="AN6" s="625"/>
      <c r="AO6" s="661"/>
      <c r="AP6" s="618" t="s">
        <v>221</v>
      </c>
      <c r="AQ6" s="619"/>
      <c r="AR6" s="619"/>
      <c r="AS6" s="619"/>
      <c r="AT6" s="619"/>
      <c r="AU6" s="619"/>
      <c r="AV6" s="619"/>
      <c r="AW6" s="619"/>
      <c r="AX6" s="619"/>
      <c r="AY6" s="619"/>
      <c r="AZ6" s="619"/>
      <c r="BA6" s="619"/>
      <c r="BB6" s="619"/>
      <c r="BC6" s="619"/>
      <c r="BD6" s="619"/>
      <c r="BE6" s="619"/>
      <c r="BF6" s="620"/>
      <c r="BG6" s="621">
        <v>2985332</v>
      </c>
      <c r="BH6" s="622"/>
      <c r="BI6" s="622"/>
      <c r="BJ6" s="622"/>
      <c r="BK6" s="622"/>
      <c r="BL6" s="622"/>
      <c r="BM6" s="622"/>
      <c r="BN6" s="623"/>
      <c r="BO6" s="659">
        <v>97.8</v>
      </c>
      <c r="BP6" s="659"/>
      <c r="BQ6" s="659"/>
      <c r="BR6" s="659"/>
      <c r="BS6" s="660">
        <v>41416</v>
      </c>
      <c r="BT6" s="660"/>
      <c r="BU6" s="660"/>
      <c r="BV6" s="660"/>
      <c r="BW6" s="660"/>
      <c r="BX6" s="660"/>
      <c r="BY6" s="660"/>
      <c r="BZ6" s="660"/>
      <c r="CA6" s="660"/>
      <c r="CB6" s="700"/>
      <c r="CD6" s="679" t="s">
        <v>222</v>
      </c>
      <c r="CE6" s="680"/>
      <c r="CF6" s="680"/>
      <c r="CG6" s="680"/>
      <c r="CH6" s="680"/>
      <c r="CI6" s="680"/>
      <c r="CJ6" s="680"/>
      <c r="CK6" s="680"/>
      <c r="CL6" s="680"/>
      <c r="CM6" s="680"/>
      <c r="CN6" s="680"/>
      <c r="CO6" s="680"/>
      <c r="CP6" s="680"/>
      <c r="CQ6" s="681"/>
      <c r="CR6" s="621">
        <v>110259</v>
      </c>
      <c r="CS6" s="622"/>
      <c r="CT6" s="622"/>
      <c r="CU6" s="622"/>
      <c r="CV6" s="622"/>
      <c r="CW6" s="622"/>
      <c r="CX6" s="622"/>
      <c r="CY6" s="623"/>
      <c r="CZ6" s="703">
        <v>1.1000000000000001</v>
      </c>
      <c r="DA6" s="685"/>
      <c r="DB6" s="685"/>
      <c r="DC6" s="705"/>
      <c r="DD6" s="627" t="s">
        <v>121</v>
      </c>
      <c r="DE6" s="622"/>
      <c r="DF6" s="622"/>
      <c r="DG6" s="622"/>
      <c r="DH6" s="622"/>
      <c r="DI6" s="622"/>
      <c r="DJ6" s="622"/>
      <c r="DK6" s="622"/>
      <c r="DL6" s="622"/>
      <c r="DM6" s="622"/>
      <c r="DN6" s="622"/>
      <c r="DO6" s="622"/>
      <c r="DP6" s="623"/>
      <c r="DQ6" s="627">
        <v>110259</v>
      </c>
      <c r="DR6" s="622"/>
      <c r="DS6" s="622"/>
      <c r="DT6" s="622"/>
      <c r="DU6" s="622"/>
      <c r="DV6" s="622"/>
      <c r="DW6" s="622"/>
      <c r="DX6" s="622"/>
      <c r="DY6" s="622"/>
      <c r="DZ6" s="622"/>
      <c r="EA6" s="622"/>
      <c r="EB6" s="622"/>
      <c r="EC6" s="658"/>
    </row>
    <row r="7" spans="2:143" ht="11.25" customHeight="1" x14ac:dyDescent="0.15">
      <c r="B7" s="618" t="s">
        <v>223</v>
      </c>
      <c r="C7" s="619"/>
      <c r="D7" s="619"/>
      <c r="E7" s="619"/>
      <c r="F7" s="619"/>
      <c r="G7" s="619"/>
      <c r="H7" s="619"/>
      <c r="I7" s="619"/>
      <c r="J7" s="619"/>
      <c r="K7" s="619"/>
      <c r="L7" s="619"/>
      <c r="M7" s="619"/>
      <c r="N7" s="619"/>
      <c r="O7" s="619"/>
      <c r="P7" s="619"/>
      <c r="Q7" s="620"/>
      <c r="R7" s="621">
        <v>1478</v>
      </c>
      <c r="S7" s="622"/>
      <c r="T7" s="622"/>
      <c r="U7" s="622"/>
      <c r="V7" s="622"/>
      <c r="W7" s="622"/>
      <c r="X7" s="622"/>
      <c r="Y7" s="623"/>
      <c r="Z7" s="659">
        <v>0</v>
      </c>
      <c r="AA7" s="659"/>
      <c r="AB7" s="659"/>
      <c r="AC7" s="659"/>
      <c r="AD7" s="660">
        <v>1478</v>
      </c>
      <c r="AE7" s="660"/>
      <c r="AF7" s="660"/>
      <c r="AG7" s="660"/>
      <c r="AH7" s="660"/>
      <c r="AI7" s="660"/>
      <c r="AJ7" s="660"/>
      <c r="AK7" s="660"/>
      <c r="AL7" s="624">
        <v>0</v>
      </c>
      <c r="AM7" s="625"/>
      <c r="AN7" s="625"/>
      <c r="AO7" s="661"/>
      <c r="AP7" s="618" t="s">
        <v>224</v>
      </c>
      <c r="AQ7" s="619"/>
      <c r="AR7" s="619"/>
      <c r="AS7" s="619"/>
      <c r="AT7" s="619"/>
      <c r="AU7" s="619"/>
      <c r="AV7" s="619"/>
      <c r="AW7" s="619"/>
      <c r="AX7" s="619"/>
      <c r="AY7" s="619"/>
      <c r="AZ7" s="619"/>
      <c r="BA7" s="619"/>
      <c r="BB7" s="619"/>
      <c r="BC7" s="619"/>
      <c r="BD7" s="619"/>
      <c r="BE7" s="619"/>
      <c r="BF7" s="620"/>
      <c r="BG7" s="621">
        <v>1219668</v>
      </c>
      <c r="BH7" s="622"/>
      <c r="BI7" s="622"/>
      <c r="BJ7" s="622"/>
      <c r="BK7" s="622"/>
      <c r="BL7" s="622"/>
      <c r="BM7" s="622"/>
      <c r="BN7" s="623"/>
      <c r="BO7" s="659">
        <v>40</v>
      </c>
      <c r="BP7" s="659"/>
      <c r="BQ7" s="659"/>
      <c r="BR7" s="659"/>
      <c r="BS7" s="660">
        <v>41416</v>
      </c>
      <c r="BT7" s="660"/>
      <c r="BU7" s="660"/>
      <c r="BV7" s="660"/>
      <c r="BW7" s="660"/>
      <c r="BX7" s="660"/>
      <c r="BY7" s="660"/>
      <c r="BZ7" s="660"/>
      <c r="CA7" s="660"/>
      <c r="CB7" s="700"/>
      <c r="CD7" s="618" t="s">
        <v>225</v>
      </c>
      <c r="CE7" s="619"/>
      <c r="CF7" s="619"/>
      <c r="CG7" s="619"/>
      <c r="CH7" s="619"/>
      <c r="CI7" s="619"/>
      <c r="CJ7" s="619"/>
      <c r="CK7" s="619"/>
      <c r="CL7" s="619"/>
      <c r="CM7" s="619"/>
      <c r="CN7" s="619"/>
      <c r="CO7" s="619"/>
      <c r="CP7" s="619"/>
      <c r="CQ7" s="620"/>
      <c r="CR7" s="621">
        <v>1188961</v>
      </c>
      <c r="CS7" s="622"/>
      <c r="CT7" s="622"/>
      <c r="CU7" s="622"/>
      <c r="CV7" s="622"/>
      <c r="CW7" s="622"/>
      <c r="CX7" s="622"/>
      <c r="CY7" s="623"/>
      <c r="CZ7" s="659">
        <v>12.1</v>
      </c>
      <c r="DA7" s="659"/>
      <c r="DB7" s="659"/>
      <c r="DC7" s="659"/>
      <c r="DD7" s="627">
        <v>140591</v>
      </c>
      <c r="DE7" s="622"/>
      <c r="DF7" s="622"/>
      <c r="DG7" s="622"/>
      <c r="DH7" s="622"/>
      <c r="DI7" s="622"/>
      <c r="DJ7" s="622"/>
      <c r="DK7" s="622"/>
      <c r="DL7" s="622"/>
      <c r="DM7" s="622"/>
      <c r="DN7" s="622"/>
      <c r="DO7" s="622"/>
      <c r="DP7" s="623"/>
      <c r="DQ7" s="627">
        <v>1050086</v>
      </c>
      <c r="DR7" s="622"/>
      <c r="DS7" s="622"/>
      <c r="DT7" s="622"/>
      <c r="DU7" s="622"/>
      <c r="DV7" s="622"/>
      <c r="DW7" s="622"/>
      <c r="DX7" s="622"/>
      <c r="DY7" s="622"/>
      <c r="DZ7" s="622"/>
      <c r="EA7" s="622"/>
      <c r="EB7" s="622"/>
      <c r="EC7" s="658"/>
    </row>
    <row r="8" spans="2:143" ht="11.25" customHeight="1" x14ac:dyDescent="0.15">
      <c r="B8" s="618" t="s">
        <v>226</v>
      </c>
      <c r="C8" s="619"/>
      <c r="D8" s="619"/>
      <c r="E8" s="619"/>
      <c r="F8" s="619"/>
      <c r="G8" s="619"/>
      <c r="H8" s="619"/>
      <c r="I8" s="619"/>
      <c r="J8" s="619"/>
      <c r="K8" s="619"/>
      <c r="L8" s="619"/>
      <c r="M8" s="619"/>
      <c r="N8" s="619"/>
      <c r="O8" s="619"/>
      <c r="P8" s="619"/>
      <c r="Q8" s="620"/>
      <c r="R8" s="621">
        <v>22177</v>
      </c>
      <c r="S8" s="622"/>
      <c r="T8" s="622"/>
      <c r="U8" s="622"/>
      <c r="V8" s="622"/>
      <c r="W8" s="622"/>
      <c r="X8" s="622"/>
      <c r="Y8" s="623"/>
      <c r="Z8" s="659">
        <v>0.2</v>
      </c>
      <c r="AA8" s="659"/>
      <c r="AB8" s="659"/>
      <c r="AC8" s="659"/>
      <c r="AD8" s="660">
        <v>22177</v>
      </c>
      <c r="AE8" s="660"/>
      <c r="AF8" s="660"/>
      <c r="AG8" s="660"/>
      <c r="AH8" s="660"/>
      <c r="AI8" s="660"/>
      <c r="AJ8" s="660"/>
      <c r="AK8" s="660"/>
      <c r="AL8" s="624">
        <v>0.4</v>
      </c>
      <c r="AM8" s="625"/>
      <c r="AN8" s="625"/>
      <c r="AO8" s="661"/>
      <c r="AP8" s="618" t="s">
        <v>227</v>
      </c>
      <c r="AQ8" s="619"/>
      <c r="AR8" s="619"/>
      <c r="AS8" s="619"/>
      <c r="AT8" s="619"/>
      <c r="AU8" s="619"/>
      <c r="AV8" s="619"/>
      <c r="AW8" s="619"/>
      <c r="AX8" s="619"/>
      <c r="AY8" s="619"/>
      <c r="AZ8" s="619"/>
      <c r="BA8" s="619"/>
      <c r="BB8" s="619"/>
      <c r="BC8" s="619"/>
      <c r="BD8" s="619"/>
      <c r="BE8" s="619"/>
      <c r="BF8" s="620"/>
      <c r="BG8" s="621">
        <v>40193</v>
      </c>
      <c r="BH8" s="622"/>
      <c r="BI8" s="622"/>
      <c r="BJ8" s="622"/>
      <c r="BK8" s="622"/>
      <c r="BL8" s="622"/>
      <c r="BM8" s="622"/>
      <c r="BN8" s="623"/>
      <c r="BO8" s="659">
        <v>1.3</v>
      </c>
      <c r="BP8" s="659"/>
      <c r="BQ8" s="659"/>
      <c r="BR8" s="659"/>
      <c r="BS8" s="660" t="s">
        <v>121</v>
      </c>
      <c r="BT8" s="660"/>
      <c r="BU8" s="660"/>
      <c r="BV8" s="660"/>
      <c r="BW8" s="660"/>
      <c r="BX8" s="660"/>
      <c r="BY8" s="660"/>
      <c r="BZ8" s="660"/>
      <c r="CA8" s="660"/>
      <c r="CB8" s="700"/>
      <c r="CD8" s="618" t="s">
        <v>228</v>
      </c>
      <c r="CE8" s="619"/>
      <c r="CF8" s="619"/>
      <c r="CG8" s="619"/>
      <c r="CH8" s="619"/>
      <c r="CI8" s="619"/>
      <c r="CJ8" s="619"/>
      <c r="CK8" s="619"/>
      <c r="CL8" s="619"/>
      <c r="CM8" s="619"/>
      <c r="CN8" s="619"/>
      <c r="CO8" s="619"/>
      <c r="CP8" s="619"/>
      <c r="CQ8" s="620"/>
      <c r="CR8" s="621">
        <v>3374087</v>
      </c>
      <c r="CS8" s="622"/>
      <c r="CT8" s="622"/>
      <c r="CU8" s="622"/>
      <c r="CV8" s="622"/>
      <c r="CW8" s="622"/>
      <c r="CX8" s="622"/>
      <c r="CY8" s="623"/>
      <c r="CZ8" s="659">
        <v>34.5</v>
      </c>
      <c r="DA8" s="659"/>
      <c r="DB8" s="659"/>
      <c r="DC8" s="659"/>
      <c r="DD8" s="627">
        <v>2887</v>
      </c>
      <c r="DE8" s="622"/>
      <c r="DF8" s="622"/>
      <c r="DG8" s="622"/>
      <c r="DH8" s="622"/>
      <c r="DI8" s="622"/>
      <c r="DJ8" s="622"/>
      <c r="DK8" s="622"/>
      <c r="DL8" s="622"/>
      <c r="DM8" s="622"/>
      <c r="DN8" s="622"/>
      <c r="DO8" s="622"/>
      <c r="DP8" s="623"/>
      <c r="DQ8" s="627">
        <v>1929230</v>
      </c>
      <c r="DR8" s="622"/>
      <c r="DS8" s="622"/>
      <c r="DT8" s="622"/>
      <c r="DU8" s="622"/>
      <c r="DV8" s="622"/>
      <c r="DW8" s="622"/>
      <c r="DX8" s="622"/>
      <c r="DY8" s="622"/>
      <c r="DZ8" s="622"/>
      <c r="EA8" s="622"/>
      <c r="EB8" s="622"/>
      <c r="EC8" s="658"/>
    </row>
    <row r="9" spans="2:143" ht="11.25" customHeight="1" x14ac:dyDescent="0.15">
      <c r="B9" s="618" t="s">
        <v>229</v>
      </c>
      <c r="C9" s="619"/>
      <c r="D9" s="619"/>
      <c r="E9" s="619"/>
      <c r="F9" s="619"/>
      <c r="G9" s="619"/>
      <c r="H9" s="619"/>
      <c r="I9" s="619"/>
      <c r="J9" s="619"/>
      <c r="K9" s="619"/>
      <c r="L9" s="619"/>
      <c r="M9" s="619"/>
      <c r="N9" s="619"/>
      <c r="O9" s="619"/>
      <c r="P9" s="619"/>
      <c r="Q9" s="620"/>
      <c r="R9" s="621">
        <v>22118</v>
      </c>
      <c r="S9" s="622"/>
      <c r="T9" s="622"/>
      <c r="U9" s="622"/>
      <c r="V9" s="622"/>
      <c r="W9" s="622"/>
      <c r="X9" s="622"/>
      <c r="Y9" s="623"/>
      <c r="Z9" s="659">
        <v>0.2</v>
      </c>
      <c r="AA9" s="659"/>
      <c r="AB9" s="659"/>
      <c r="AC9" s="659"/>
      <c r="AD9" s="660">
        <v>22118</v>
      </c>
      <c r="AE9" s="660"/>
      <c r="AF9" s="660"/>
      <c r="AG9" s="660"/>
      <c r="AH9" s="660"/>
      <c r="AI9" s="660"/>
      <c r="AJ9" s="660"/>
      <c r="AK9" s="660"/>
      <c r="AL9" s="624">
        <v>0.4</v>
      </c>
      <c r="AM9" s="625"/>
      <c r="AN9" s="625"/>
      <c r="AO9" s="661"/>
      <c r="AP9" s="618" t="s">
        <v>230</v>
      </c>
      <c r="AQ9" s="619"/>
      <c r="AR9" s="619"/>
      <c r="AS9" s="619"/>
      <c r="AT9" s="619"/>
      <c r="AU9" s="619"/>
      <c r="AV9" s="619"/>
      <c r="AW9" s="619"/>
      <c r="AX9" s="619"/>
      <c r="AY9" s="619"/>
      <c r="AZ9" s="619"/>
      <c r="BA9" s="619"/>
      <c r="BB9" s="619"/>
      <c r="BC9" s="619"/>
      <c r="BD9" s="619"/>
      <c r="BE9" s="619"/>
      <c r="BF9" s="620"/>
      <c r="BG9" s="621">
        <v>967552</v>
      </c>
      <c r="BH9" s="622"/>
      <c r="BI9" s="622"/>
      <c r="BJ9" s="622"/>
      <c r="BK9" s="622"/>
      <c r="BL9" s="622"/>
      <c r="BM9" s="622"/>
      <c r="BN9" s="623"/>
      <c r="BO9" s="659">
        <v>31.7</v>
      </c>
      <c r="BP9" s="659"/>
      <c r="BQ9" s="659"/>
      <c r="BR9" s="659"/>
      <c r="BS9" s="660" t="s">
        <v>121</v>
      </c>
      <c r="BT9" s="660"/>
      <c r="BU9" s="660"/>
      <c r="BV9" s="660"/>
      <c r="BW9" s="660"/>
      <c r="BX9" s="660"/>
      <c r="BY9" s="660"/>
      <c r="BZ9" s="660"/>
      <c r="CA9" s="660"/>
      <c r="CB9" s="700"/>
      <c r="CD9" s="618" t="s">
        <v>231</v>
      </c>
      <c r="CE9" s="619"/>
      <c r="CF9" s="619"/>
      <c r="CG9" s="619"/>
      <c r="CH9" s="619"/>
      <c r="CI9" s="619"/>
      <c r="CJ9" s="619"/>
      <c r="CK9" s="619"/>
      <c r="CL9" s="619"/>
      <c r="CM9" s="619"/>
      <c r="CN9" s="619"/>
      <c r="CO9" s="619"/>
      <c r="CP9" s="619"/>
      <c r="CQ9" s="620"/>
      <c r="CR9" s="621">
        <v>865129</v>
      </c>
      <c r="CS9" s="622"/>
      <c r="CT9" s="622"/>
      <c r="CU9" s="622"/>
      <c r="CV9" s="622"/>
      <c r="CW9" s="622"/>
      <c r="CX9" s="622"/>
      <c r="CY9" s="623"/>
      <c r="CZ9" s="659">
        <v>8.8000000000000007</v>
      </c>
      <c r="DA9" s="659"/>
      <c r="DB9" s="659"/>
      <c r="DC9" s="659"/>
      <c r="DD9" s="627">
        <v>15368</v>
      </c>
      <c r="DE9" s="622"/>
      <c r="DF9" s="622"/>
      <c r="DG9" s="622"/>
      <c r="DH9" s="622"/>
      <c r="DI9" s="622"/>
      <c r="DJ9" s="622"/>
      <c r="DK9" s="622"/>
      <c r="DL9" s="622"/>
      <c r="DM9" s="622"/>
      <c r="DN9" s="622"/>
      <c r="DO9" s="622"/>
      <c r="DP9" s="623"/>
      <c r="DQ9" s="627">
        <v>573459</v>
      </c>
      <c r="DR9" s="622"/>
      <c r="DS9" s="622"/>
      <c r="DT9" s="622"/>
      <c r="DU9" s="622"/>
      <c r="DV9" s="622"/>
      <c r="DW9" s="622"/>
      <c r="DX9" s="622"/>
      <c r="DY9" s="622"/>
      <c r="DZ9" s="622"/>
      <c r="EA9" s="622"/>
      <c r="EB9" s="622"/>
      <c r="EC9" s="658"/>
    </row>
    <row r="10" spans="2:143" ht="11.25" customHeight="1" x14ac:dyDescent="0.15">
      <c r="B10" s="618" t="s">
        <v>232</v>
      </c>
      <c r="C10" s="619"/>
      <c r="D10" s="619"/>
      <c r="E10" s="619"/>
      <c r="F10" s="619"/>
      <c r="G10" s="619"/>
      <c r="H10" s="619"/>
      <c r="I10" s="619"/>
      <c r="J10" s="619"/>
      <c r="K10" s="619"/>
      <c r="L10" s="619"/>
      <c r="M10" s="619"/>
      <c r="N10" s="619"/>
      <c r="O10" s="619"/>
      <c r="P10" s="619"/>
      <c r="Q10" s="620"/>
      <c r="R10" s="621" t="s">
        <v>121</v>
      </c>
      <c r="S10" s="622"/>
      <c r="T10" s="622"/>
      <c r="U10" s="622"/>
      <c r="V10" s="622"/>
      <c r="W10" s="622"/>
      <c r="X10" s="622"/>
      <c r="Y10" s="623"/>
      <c r="Z10" s="659" t="s">
        <v>121</v>
      </c>
      <c r="AA10" s="659"/>
      <c r="AB10" s="659"/>
      <c r="AC10" s="659"/>
      <c r="AD10" s="660" t="s">
        <v>121</v>
      </c>
      <c r="AE10" s="660"/>
      <c r="AF10" s="660"/>
      <c r="AG10" s="660"/>
      <c r="AH10" s="660"/>
      <c r="AI10" s="660"/>
      <c r="AJ10" s="660"/>
      <c r="AK10" s="660"/>
      <c r="AL10" s="624" t="s">
        <v>121</v>
      </c>
      <c r="AM10" s="625"/>
      <c r="AN10" s="625"/>
      <c r="AO10" s="661"/>
      <c r="AP10" s="618" t="s">
        <v>233</v>
      </c>
      <c r="AQ10" s="619"/>
      <c r="AR10" s="619"/>
      <c r="AS10" s="619"/>
      <c r="AT10" s="619"/>
      <c r="AU10" s="619"/>
      <c r="AV10" s="619"/>
      <c r="AW10" s="619"/>
      <c r="AX10" s="619"/>
      <c r="AY10" s="619"/>
      <c r="AZ10" s="619"/>
      <c r="BA10" s="619"/>
      <c r="BB10" s="619"/>
      <c r="BC10" s="619"/>
      <c r="BD10" s="619"/>
      <c r="BE10" s="619"/>
      <c r="BF10" s="620"/>
      <c r="BG10" s="621">
        <v>66806</v>
      </c>
      <c r="BH10" s="622"/>
      <c r="BI10" s="622"/>
      <c r="BJ10" s="622"/>
      <c r="BK10" s="622"/>
      <c r="BL10" s="622"/>
      <c r="BM10" s="622"/>
      <c r="BN10" s="623"/>
      <c r="BO10" s="659">
        <v>2.2000000000000002</v>
      </c>
      <c r="BP10" s="659"/>
      <c r="BQ10" s="659"/>
      <c r="BR10" s="659"/>
      <c r="BS10" s="660" t="s">
        <v>121</v>
      </c>
      <c r="BT10" s="660"/>
      <c r="BU10" s="660"/>
      <c r="BV10" s="660"/>
      <c r="BW10" s="660"/>
      <c r="BX10" s="660"/>
      <c r="BY10" s="660"/>
      <c r="BZ10" s="660"/>
      <c r="CA10" s="660"/>
      <c r="CB10" s="700"/>
      <c r="CD10" s="618" t="s">
        <v>234</v>
      </c>
      <c r="CE10" s="619"/>
      <c r="CF10" s="619"/>
      <c r="CG10" s="619"/>
      <c r="CH10" s="619"/>
      <c r="CI10" s="619"/>
      <c r="CJ10" s="619"/>
      <c r="CK10" s="619"/>
      <c r="CL10" s="619"/>
      <c r="CM10" s="619"/>
      <c r="CN10" s="619"/>
      <c r="CO10" s="619"/>
      <c r="CP10" s="619"/>
      <c r="CQ10" s="620"/>
      <c r="CR10" s="621">
        <v>4562</v>
      </c>
      <c r="CS10" s="622"/>
      <c r="CT10" s="622"/>
      <c r="CU10" s="622"/>
      <c r="CV10" s="622"/>
      <c r="CW10" s="622"/>
      <c r="CX10" s="622"/>
      <c r="CY10" s="623"/>
      <c r="CZ10" s="659">
        <v>0</v>
      </c>
      <c r="DA10" s="659"/>
      <c r="DB10" s="659"/>
      <c r="DC10" s="659"/>
      <c r="DD10" s="627" t="s">
        <v>121</v>
      </c>
      <c r="DE10" s="622"/>
      <c r="DF10" s="622"/>
      <c r="DG10" s="622"/>
      <c r="DH10" s="622"/>
      <c r="DI10" s="622"/>
      <c r="DJ10" s="622"/>
      <c r="DK10" s="622"/>
      <c r="DL10" s="622"/>
      <c r="DM10" s="622"/>
      <c r="DN10" s="622"/>
      <c r="DO10" s="622"/>
      <c r="DP10" s="623"/>
      <c r="DQ10" s="627">
        <v>4562</v>
      </c>
      <c r="DR10" s="622"/>
      <c r="DS10" s="622"/>
      <c r="DT10" s="622"/>
      <c r="DU10" s="622"/>
      <c r="DV10" s="622"/>
      <c r="DW10" s="622"/>
      <c r="DX10" s="622"/>
      <c r="DY10" s="622"/>
      <c r="DZ10" s="622"/>
      <c r="EA10" s="622"/>
      <c r="EB10" s="622"/>
      <c r="EC10" s="658"/>
    </row>
    <row r="11" spans="2:143" ht="11.25" customHeight="1" x14ac:dyDescent="0.15">
      <c r="B11" s="618" t="s">
        <v>235</v>
      </c>
      <c r="C11" s="619"/>
      <c r="D11" s="619"/>
      <c r="E11" s="619"/>
      <c r="F11" s="619"/>
      <c r="G11" s="619"/>
      <c r="H11" s="619"/>
      <c r="I11" s="619"/>
      <c r="J11" s="619"/>
      <c r="K11" s="619"/>
      <c r="L11" s="619"/>
      <c r="M11" s="619"/>
      <c r="N11" s="619"/>
      <c r="O11" s="619"/>
      <c r="P11" s="619"/>
      <c r="Q11" s="620"/>
      <c r="R11" s="621">
        <v>557396</v>
      </c>
      <c r="S11" s="622"/>
      <c r="T11" s="622"/>
      <c r="U11" s="622"/>
      <c r="V11" s="622"/>
      <c r="W11" s="622"/>
      <c r="X11" s="622"/>
      <c r="Y11" s="623"/>
      <c r="Z11" s="624">
        <v>5.4</v>
      </c>
      <c r="AA11" s="625"/>
      <c r="AB11" s="625"/>
      <c r="AC11" s="626"/>
      <c r="AD11" s="627">
        <v>557396</v>
      </c>
      <c r="AE11" s="622"/>
      <c r="AF11" s="622"/>
      <c r="AG11" s="622"/>
      <c r="AH11" s="622"/>
      <c r="AI11" s="622"/>
      <c r="AJ11" s="622"/>
      <c r="AK11" s="623"/>
      <c r="AL11" s="624">
        <v>9.5</v>
      </c>
      <c r="AM11" s="625"/>
      <c r="AN11" s="625"/>
      <c r="AO11" s="661"/>
      <c r="AP11" s="618" t="s">
        <v>236</v>
      </c>
      <c r="AQ11" s="619"/>
      <c r="AR11" s="619"/>
      <c r="AS11" s="619"/>
      <c r="AT11" s="619"/>
      <c r="AU11" s="619"/>
      <c r="AV11" s="619"/>
      <c r="AW11" s="619"/>
      <c r="AX11" s="619"/>
      <c r="AY11" s="619"/>
      <c r="AZ11" s="619"/>
      <c r="BA11" s="619"/>
      <c r="BB11" s="619"/>
      <c r="BC11" s="619"/>
      <c r="BD11" s="619"/>
      <c r="BE11" s="619"/>
      <c r="BF11" s="620"/>
      <c r="BG11" s="621">
        <v>145117</v>
      </c>
      <c r="BH11" s="622"/>
      <c r="BI11" s="622"/>
      <c r="BJ11" s="622"/>
      <c r="BK11" s="622"/>
      <c r="BL11" s="622"/>
      <c r="BM11" s="622"/>
      <c r="BN11" s="623"/>
      <c r="BO11" s="659">
        <v>4.8</v>
      </c>
      <c r="BP11" s="659"/>
      <c r="BQ11" s="659"/>
      <c r="BR11" s="659"/>
      <c r="BS11" s="660">
        <v>41416</v>
      </c>
      <c r="BT11" s="660"/>
      <c r="BU11" s="660"/>
      <c r="BV11" s="660"/>
      <c r="BW11" s="660"/>
      <c r="BX11" s="660"/>
      <c r="BY11" s="660"/>
      <c r="BZ11" s="660"/>
      <c r="CA11" s="660"/>
      <c r="CB11" s="700"/>
      <c r="CD11" s="618" t="s">
        <v>237</v>
      </c>
      <c r="CE11" s="619"/>
      <c r="CF11" s="619"/>
      <c r="CG11" s="619"/>
      <c r="CH11" s="619"/>
      <c r="CI11" s="619"/>
      <c r="CJ11" s="619"/>
      <c r="CK11" s="619"/>
      <c r="CL11" s="619"/>
      <c r="CM11" s="619"/>
      <c r="CN11" s="619"/>
      <c r="CO11" s="619"/>
      <c r="CP11" s="619"/>
      <c r="CQ11" s="620"/>
      <c r="CR11" s="621">
        <v>237706</v>
      </c>
      <c r="CS11" s="622"/>
      <c r="CT11" s="622"/>
      <c r="CU11" s="622"/>
      <c r="CV11" s="622"/>
      <c r="CW11" s="622"/>
      <c r="CX11" s="622"/>
      <c r="CY11" s="623"/>
      <c r="CZ11" s="659">
        <v>2.4</v>
      </c>
      <c r="DA11" s="659"/>
      <c r="DB11" s="659"/>
      <c r="DC11" s="659"/>
      <c r="DD11" s="627">
        <v>54597</v>
      </c>
      <c r="DE11" s="622"/>
      <c r="DF11" s="622"/>
      <c r="DG11" s="622"/>
      <c r="DH11" s="622"/>
      <c r="DI11" s="622"/>
      <c r="DJ11" s="622"/>
      <c r="DK11" s="622"/>
      <c r="DL11" s="622"/>
      <c r="DM11" s="622"/>
      <c r="DN11" s="622"/>
      <c r="DO11" s="622"/>
      <c r="DP11" s="623"/>
      <c r="DQ11" s="627">
        <v>133111</v>
      </c>
      <c r="DR11" s="622"/>
      <c r="DS11" s="622"/>
      <c r="DT11" s="622"/>
      <c r="DU11" s="622"/>
      <c r="DV11" s="622"/>
      <c r="DW11" s="622"/>
      <c r="DX11" s="622"/>
      <c r="DY11" s="622"/>
      <c r="DZ11" s="622"/>
      <c r="EA11" s="622"/>
      <c r="EB11" s="622"/>
      <c r="EC11" s="658"/>
    </row>
    <row r="12" spans="2:143" ht="11.25" customHeight="1" x14ac:dyDescent="0.15">
      <c r="B12" s="618" t="s">
        <v>238</v>
      </c>
      <c r="C12" s="619"/>
      <c r="D12" s="619"/>
      <c r="E12" s="619"/>
      <c r="F12" s="619"/>
      <c r="G12" s="619"/>
      <c r="H12" s="619"/>
      <c r="I12" s="619"/>
      <c r="J12" s="619"/>
      <c r="K12" s="619"/>
      <c r="L12" s="619"/>
      <c r="M12" s="619"/>
      <c r="N12" s="619"/>
      <c r="O12" s="619"/>
      <c r="P12" s="619"/>
      <c r="Q12" s="620"/>
      <c r="R12" s="621" t="s">
        <v>121</v>
      </c>
      <c r="S12" s="622"/>
      <c r="T12" s="622"/>
      <c r="U12" s="622"/>
      <c r="V12" s="622"/>
      <c r="W12" s="622"/>
      <c r="X12" s="622"/>
      <c r="Y12" s="623"/>
      <c r="Z12" s="659" t="s">
        <v>121</v>
      </c>
      <c r="AA12" s="659"/>
      <c r="AB12" s="659"/>
      <c r="AC12" s="659"/>
      <c r="AD12" s="660" t="s">
        <v>121</v>
      </c>
      <c r="AE12" s="660"/>
      <c r="AF12" s="660"/>
      <c r="AG12" s="660"/>
      <c r="AH12" s="660"/>
      <c r="AI12" s="660"/>
      <c r="AJ12" s="660"/>
      <c r="AK12" s="660"/>
      <c r="AL12" s="624" t="s">
        <v>121</v>
      </c>
      <c r="AM12" s="625"/>
      <c r="AN12" s="625"/>
      <c r="AO12" s="661"/>
      <c r="AP12" s="618" t="s">
        <v>239</v>
      </c>
      <c r="AQ12" s="619"/>
      <c r="AR12" s="619"/>
      <c r="AS12" s="619"/>
      <c r="AT12" s="619"/>
      <c r="AU12" s="619"/>
      <c r="AV12" s="619"/>
      <c r="AW12" s="619"/>
      <c r="AX12" s="619"/>
      <c r="AY12" s="619"/>
      <c r="AZ12" s="619"/>
      <c r="BA12" s="619"/>
      <c r="BB12" s="619"/>
      <c r="BC12" s="619"/>
      <c r="BD12" s="619"/>
      <c r="BE12" s="619"/>
      <c r="BF12" s="620"/>
      <c r="BG12" s="621">
        <v>1497938</v>
      </c>
      <c r="BH12" s="622"/>
      <c r="BI12" s="622"/>
      <c r="BJ12" s="622"/>
      <c r="BK12" s="622"/>
      <c r="BL12" s="622"/>
      <c r="BM12" s="622"/>
      <c r="BN12" s="623"/>
      <c r="BO12" s="659">
        <v>49.1</v>
      </c>
      <c r="BP12" s="659"/>
      <c r="BQ12" s="659"/>
      <c r="BR12" s="659"/>
      <c r="BS12" s="660" t="s">
        <v>121</v>
      </c>
      <c r="BT12" s="660"/>
      <c r="BU12" s="660"/>
      <c r="BV12" s="660"/>
      <c r="BW12" s="660"/>
      <c r="BX12" s="660"/>
      <c r="BY12" s="660"/>
      <c r="BZ12" s="660"/>
      <c r="CA12" s="660"/>
      <c r="CB12" s="700"/>
      <c r="CD12" s="618" t="s">
        <v>240</v>
      </c>
      <c r="CE12" s="619"/>
      <c r="CF12" s="619"/>
      <c r="CG12" s="619"/>
      <c r="CH12" s="619"/>
      <c r="CI12" s="619"/>
      <c r="CJ12" s="619"/>
      <c r="CK12" s="619"/>
      <c r="CL12" s="619"/>
      <c r="CM12" s="619"/>
      <c r="CN12" s="619"/>
      <c r="CO12" s="619"/>
      <c r="CP12" s="619"/>
      <c r="CQ12" s="620"/>
      <c r="CR12" s="621">
        <v>86317</v>
      </c>
      <c r="CS12" s="622"/>
      <c r="CT12" s="622"/>
      <c r="CU12" s="622"/>
      <c r="CV12" s="622"/>
      <c r="CW12" s="622"/>
      <c r="CX12" s="622"/>
      <c r="CY12" s="623"/>
      <c r="CZ12" s="659">
        <v>0.9</v>
      </c>
      <c r="DA12" s="659"/>
      <c r="DB12" s="659"/>
      <c r="DC12" s="659"/>
      <c r="DD12" s="627">
        <v>75</v>
      </c>
      <c r="DE12" s="622"/>
      <c r="DF12" s="622"/>
      <c r="DG12" s="622"/>
      <c r="DH12" s="622"/>
      <c r="DI12" s="622"/>
      <c r="DJ12" s="622"/>
      <c r="DK12" s="622"/>
      <c r="DL12" s="622"/>
      <c r="DM12" s="622"/>
      <c r="DN12" s="622"/>
      <c r="DO12" s="622"/>
      <c r="DP12" s="623"/>
      <c r="DQ12" s="627">
        <v>32367</v>
      </c>
      <c r="DR12" s="622"/>
      <c r="DS12" s="622"/>
      <c r="DT12" s="622"/>
      <c r="DU12" s="622"/>
      <c r="DV12" s="622"/>
      <c r="DW12" s="622"/>
      <c r="DX12" s="622"/>
      <c r="DY12" s="622"/>
      <c r="DZ12" s="622"/>
      <c r="EA12" s="622"/>
      <c r="EB12" s="622"/>
      <c r="EC12" s="658"/>
    </row>
    <row r="13" spans="2:143" ht="11.25" customHeight="1" x14ac:dyDescent="0.15">
      <c r="B13" s="618" t="s">
        <v>241</v>
      </c>
      <c r="C13" s="619"/>
      <c r="D13" s="619"/>
      <c r="E13" s="619"/>
      <c r="F13" s="619"/>
      <c r="G13" s="619"/>
      <c r="H13" s="619"/>
      <c r="I13" s="619"/>
      <c r="J13" s="619"/>
      <c r="K13" s="619"/>
      <c r="L13" s="619"/>
      <c r="M13" s="619"/>
      <c r="N13" s="619"/>
      <c r="O13" s="619"/>
      <c r="P13" s="619"/>
      <c r="Q13" s="620"/>
      <c r="R13" s="621" t="s">
        <v>121</v>
      </c>
      <c r="S13" s="622"/>
      <c r="T13" s="622"/>
      <c r="U13" s="622"/>
      <c r="V13" s="622"/>
      <c r="W13" s="622"/>
      <c r="X13" s="622"/>
      <c r="Y13" s="623"/>
      <c r="Z13" s="659" t="s">
        <v>121</v>
      </c>
      <c r="AA13" s="659"/>
      <c r="AB13" s="659"/>
      <c r="AC13" s="659"/>
      <c r="AD13" s="660" t="s">
        <v>121</v>
      </c>
      <c r="AE13" s="660"/>
      <c r="AF13" s="660"/>
      <c r="AG13" s="660"/>
      <c r="AH13" s="660"/>
      <c r="AI13" s="660"/>
      <c r="AJ13" s="660"/>
      <c r="AK13" s="660"/>
      <c r="AL13" s="624" t="s">
        <v>121</v>
      </c>
      <c r="AM13" s="625"/>
      <c r="AN13" s="625"/>
      <c r="AO13" s="661"/>
      <c r="AP13" s="618" t="s">
        <v>242</v>
      </c>
      <c r="AQ13" s="619"/>
      <c r="AR13" s="619"/>
      <c r="AS13" s="619"/>
      <c r="AT13" s="619"/>
      <c r="AU13" s="619"/>
      <c r="AV13" s="619"/>
      <c r="AW13" s="619"/>
      <c r="AX13" s="619"/>
      <c r="AY13" s="619"/>
      <c r="AZ13" s="619"/>
      <c r="BA13" s="619"/>
      <c r="BB13" s="619"/>
      <c r="BC13" s="619"/>
      <c r="BD13" s="619"/>
      <c r="BE13" s="619"/>
      <c r="BF13" s="620"/>
      <c r="BG13" s="621">
        <v>1493464</v>
      </c>
      <c r="BH13" s="622"/>
      <c r="BI13" s="622"/>
      <c r="BJ13" s="622"/>
      <c r="BK13" s="622"/>
      <c r="BL13" s="622"/>
      <c r="BM13" s="622"/>
      <c r="BN13" s="623"/>
      <c r="BO13" s="659">
        <v>48.9</v>
      </c>
      <c r="BP13" s="659"/>
      <c r="BQ13" s="659"/>
      <c r="BR13" s="659"/>
      <c r="BS13" s="660" t="s">
        <v>121</v>
      </c>
      <c r="BT13" s="660"/>
      <c r="BU13" s="660"/>
      <c r="BV13" s="660"/>
      <c r="BW13" s="660"/>
      <c r="BX13" s="660"/>
      <c r="BY13" s="660"/>
      <c r="BZ13" s="660"/>
      <c r="CA13" s="660"/>
      <c r="CB13" s="700"/>
      <c r="CD13" s="618" t="s">
        <v>243</v>
      </c>
      <c r="CE13" s="619"/>
      <c r="CF13" s="619"/>
      <c r="CG13" s="619"/>
      <c r="CH13" s="619"/>
      <c r="CI13" s="619"/>
      <c r="CJ13" s="619"/>
      <c r="CK13" s="619"/>
      <c r="CL13" s="619"/>
      <c r="CM13" s="619"/>
      <c r="CN13" s="619"/>
      <c r="CO13" s="619"/>
      <c r="CP13" s="619"/>
      <c r="CQ13" s="620"/>
      <c r="CR13" s="621">
        <v>1412688</v>
      </c>
      <c r="CS13" s="622"/>
      <c r="CT13" s="622"/>
      <c r="CU13" s="622"/>
      <c r="CV13" s="622"/>
      <c r="CW13" s="622"/>
      <c r="CX13" s="622"/>
      <c r="CY13" s="623"/>
      <c r="CZ13" s="659">
        <v>14.4</v>
      </c>
      <c r="DA13" s="659"/>
      <c r="DB13" s="659"/>
      <c r="DC13" s="659"/>
      <c r="DD13" s="627">
        <v>656760</v>
      </c>
      <c r="DE13" s="622"/>
      <c r="DF13" s="622"/>
      <c r="DG13" s="622"/>
      <c r="DH13" s="622"/>
      <c r="DI13" s="622"/>
      <c r="DJ13" s="622"/>
      <c r="DK13" s="622"/>
      <c r="DL13" s="622"/>
      <c r="DM13" s="622"/>
      <c r="DN13" s="622"/>
      <c r="DO13" s="622"/>
      <c r="DP13" s="623"/>
      <c r="DQ13" s="627">
        <v>741138</v>
      </c>
      <c r="DR13" s="622"/>
      <c r="DS13" s="622"/>
      <c r="DT13" s="622"/>
      <c r="DU13" s="622"/>
      <c r="DV13" s="622"/>
      <c r="DW13" s="622"/>
      <c r="DX13" s="622"/>
      <c r="DY13" s="622"/>
      <c r="DZ13" s="622"/>
      <c r="EA13" s="622"/>
      <c r="EB13" s="622"/>
      <c r="EC13" s="658"/>
    </row>
    <row r="14" spans="2:143" ht="11.25" customHeight="1" x14ac:dyDescent="0.15">
      <c r="B14" s="618" t="s">
        <v>244</v>
      </c>
      <c r="C14" s="619"/>
      <c r="D14" s="619"/>
      <c r="E14" s="619"/>
      <c r="F14" s="619"/>
      <c r="G14" s="619"/>
      <c r="H14" s="619"/>
      <c r="I14" s="619"/>
      <c r="J14" s="619"/>
      <c r="K14" s="619"/>
      <c r="L14" s="619"/>
      <c r="M14" s="619"/>
      <c r="N14" s="619"/>
      <c r="O14" s="619"/>
      <c r="P14" s="619"/>
      <c r="Q14" s="620"/>
      <c r="R14" s="621">
        <v>800</v>
      </c>
      <c r="S14" s="622"/>
      <c r="T14" s="622"/>
      <c r="U14" s="622"/>
      <c r="V14" s="622"/>
      <c r="W14" s="622"/>
      <c r="X14" s="622"/>
      <c r="Y14" s="623"/>
      <c r="Z14" s="659">
        <v>0</v>
      </c>
      <c r="AA14" s="659"/>
      <c r="AB14" s="659"/>
      <c r="AC14" s="659"/>
      <c r="AD14" s="660">
        <v>800</v>
      </c>
      <c r="AE14" s="660"/>
      <c r="AF14" s="660"/>
      <c r="AG14" s="660"/>
      <c r="AH14" s="660"/>
      <c r="AI14" s="660"/>
      <c r="AJ14" s="660"/>
      <c r="AK14" s="660"/>
      <c r="AL14" s="624">
        <v>0</v>
      </c>
      <c r="AM14" s="625"/>
      <c r="AN14" s="625"/>
      <c r="AO14" s="661"/>
      <c r="AP14" s="618" t="s">
        <v>245</v>
      </c>
      <c r="AQ14" s="619"/>
      <c r="AR14" s="619"/>
      <c r="AS14" s="619"/>
      <c r="AT14" s="619"/>
      <c r="AU14" s="619"/>
      <c r="AV14" s="619"/>
      <c r="AW14" s="619"/>
      <c r="AX14" s="619"/>
      <c r="AY14" s="619"/>
      <c r="AZ14" s="619"/>
      <c r="BA14" s="619"/>
      <c r="BB14" s="619"/>
      <c r="BC14" s="619"/>
      <c r="BD14" s="619"/>
      <c r="BE14" s="619"/>
      <c r="BF14" s="620"/>
      <c r="BG14" s="621">
        <v>88986</v>
      </c>
      <c r="BH14" s="622"/>
      <c r="BI14" s="622"/>
      <c r="BJ14" s="622"/>
      <c r="BK14" s="622"/>
      <c r="BL14" s="622"/>
      <c r="BM14" s="622"/>
      <c r="BN14" s="623"/>
      <c r="BO14" s="659">
        <v>2.9</v>
      </c>
      <c r="BP14" s="659"/>
      <c r="BQ14" s="659"/>
      <c r="BR14" s="659"/>
      <c r="BS14" s="660" t="s">
        <v>121</v>
      </c>
      <c r="BT14" s="660"/>
      <c r="BU14" s="660"/>
      <c r="BV14" s="660"/>
      <c r="BW14" s="660"/>
      <c r="BX14" s="660"/>
      <c r="BY14" s="660"/>
      <c r="BZ14" s="660"/>
      <c r="CA14" s="660"/>
      <c r="CB14" s="700"/>
      <c r="CD14" s="618" t="s">
        <v>246</v>
      </c>
      <c r="CE14" s="619"/>
      <c r="CF14" s="619"/>
      <c r="CG14" s="619"/>
      <c r="CH14" s="619"/>
      <c r="CI14" s="619"/>
      <c r="CJ14" s="619"/>
      <c r="CK14" s="619"/>
      <c r="CL14" s="619"/>
      <c r="CM14" s="619"/>
      <c r="CN14" s="619"/>
      <c r="CO14" s="619"/>
      <c r="CP14" s="619"/>
      <c r="CQ14" s="620"/>
      <c r="CR14" s="621">
        <v>326381</v>
      </c>
      <c r="CS14" s="622"/>
      <c r="CT14" s="622"/>
      <c r="CU14" s="622"/>
      <c r="CV14" s="622"/>
      <c r="CW14" s="622"/>
      <c r="CX14" s="622"/>
      <c r="CY14" s="623"/>
      <c r="CZ14" s="659">
        <v>3.3</v>
      </c>
      <c r="DA14" s="659"/>
      <c r="DB14" s="659"/>
      <c r="DC14" s="659"/>
      <c r="DD14" s="627">
        <v>3353</v>
      </c>
      <c r="DE14" s="622"/>
      <c r="DF14" s="622"/>
      <c r="DG14" s="622"/>
      <c r="DH14" s="622"/>
      <c r="DI14" s="622"/>
      <c r="DJ14" s="622"/>
      <c r="DK14" s="622"/>
      <c r="DL14" s="622"/>
      <c r="DM14" s="622"/>
      <c r="DN14" s="622"/>
      <c r="DO14" s="622"/>
      <c r="DP14" s="623"/>
      <c r="DQ14" s="627">
        <v>318915</v>
      </c>
      <c r="DR14" s="622"/>
      <c r="DS14" s="622"/>
      <c r="DT14" s="622"/>
      <c r="DU14" s="622"/>
      <c r="DV14" s="622"/>
      <c r="DW14" s="622"/>
      <c r="DX14" s="622"/>
      <c r="DY14" s="622"/>
      <c r="DZ14" s="622"/>
      <c r="EA14" s="622"/>
      <c r="EB14" s="622"/>
      <c r="EC14" s="658"/>
    </row>
    <row r="15" spans="2:143" ht="11.25" customHeight="1" x14ac:dyDescent="0.15">
      <c r="B15" s="618" t="s">
        <v>247</v>
      </c>
      <c r="C15" s="619"/>
      <c r="D15" s="619"/>
      <c r="E15" s="619"/>
      <c r="F15" s="619"/>
      <c r="G15" s="619"/>
      <c r="H15" s="619"/>
      <c r="I15" s="619"/>
      <c r="J15" s="619"/>
      <c r="K15" s="619"/>
      <c r="L15" s="619"/>
      <c r="M15" s="619"/>
      <c r="N15" s="619"/>
      <c r="O15" s="619"/>
      <c r="P15" s="619"/>
      <c r="Q15" s="620"/>
      <c r="R15" s="621" t="s">
        <v>121</v>
      </c>
      <c r="S15" s="622"/>
      <c r="T15" s="622"/>
      <c r="U15" s="622"/>
      <c r="V15" s="622"/>
      <c r="W15" s="622"/>
      <c r="X15" s="622"/>
      <c r="Y15" s="623"/>
      <c r="Z15" s="659" t="s">
        <v>121</v>
      </c>
      <c r="AA15" s="659"/>
      <c r="AB15" s="659"/>
      <c r="AC15" s="659"/>
      <c r="AD15" s="660" t="s">
        <v>121</v>
      </c>
      <c r="AE15" s="660"/>
      <c r="AF15" s="660"/>
      <c r="AG15" s="660"/>
      <c r="AH15" s="660"/>
      <c r="AI15" s="660"/>
      <c r="AJ15" s="660"/>
      <c r="AK15" s="660"/>
      <c r="AL15" s="624" t="s">
        <v>121</v>
      </c>
      <c r="AM15" s="625"/>
      <c r="AN15" s="625"/>
      <c r="AO15" s="661"/>
      <c r="AP15" s="618" t="s">
        <v>248</v>
      </c>
      <c r="AQ15" s="619"/>
      <c r="AR15" s="619"/>
      <c r="AS15" s="619"/>
      <c r="AT15" s="619"/>
      <c r="AU15" s="619"/>
      <c r="AV15" s="619"/>
      <c r="AW15" s="619"/>
      <c r="AX15" s="619"/>
      <c r="AY15" s="619"/>
      <c r="AZ15" s="619"/>
      <c r="BA15" s="619"/>
      <c r="BB15" s="619"/>
      <c r="BC15" s="619"/>
      <c r="BD15" s="619"/>
      <c r="BE15" s="619"/>
      <c r="BF15" s="620"/>
      <c r="BG15" s="621">
        <v>178740</v>
      </c>
      <c r="BH15" s="622"/>
      <c r="BI15" s="622"/>
      <c r="BJ15" s="622"/>
      <c r="BK15" s="622"/>
      <c r="BL15" s="622"/>
      <c r="BM15" s="622"/>
      <c r="BN15" s="623"/>
      <c r="BO15" s="659">
        <v>5.9</v>
      </c>
      <c r="BP15" s="659"/>
      <c r="BQ15" s="659"/>
      <c r="BR15" s="659"/>
      <c r="BS15" s="660" t="s">
        <v>121</v>
      </c>
      <c r="BT15" s="660"/>
      <c r="BU15" s="660"/>
      <c r="BV15" s="660"/>
      <c r="BW15" s="660"/>
      <c r="BX15" s="660"/>
      <c r="BY15" s="660"/>
      <c r="BZ15" s="660"/>
      <c r="CA15" s="660"/>
      <c r="CB15" s="700"/>
      <c r="CD15" s="618" t="s">
        <v>249</v>
      </c>
      <c r="CE15" s="619"/>
      <c r="CF15" s="619"/>
      <c r="CG15" s="619"/>
      <c r="CH15" s="619"/>
      <c r="CI15" s="619"/>
      <c r="CJ15" s="619"/>
      <c r="CK15" s="619"/>
      <c r="CL15" s="619"/>
      <c r="CM15" s="619"/>
      <c r="CN15" s="619"/>
      <c r="CO15" s="619"/>
      <c r="CP15" s="619"/>
      <c r="CQ15" s="620"/>
      <c r="CR15" s="621">
        <v>1146188</v>
      </c>
      <c r="CS15" s="622"/>
      <c r="CT15" s="622"/>
      <c r="CU15" s="622"/>
      <c r="CV15" s="622"/>
      <c r="CW15" s="622"/>
      <c r="CX15" s="622"/>
      <c r="CY15" s="623"/>
      <c r="CZ15" s="659">
        <v>11.7</v>
      </c>
      <c r="DA15" s="659"/>
      <c r="DB15" s="659"/>
      <c r="DC15" s="659"/>
      <c r="DD15" s="627">
        <v>126466</v>
      </c>
      <c r="DE15" s="622"/>
      <c r="DF15" s="622"/>
      <c r="DG15" s="622"/>
      <c r="DH15" s="622"/>
      <c r="DI15" s="622"/>
      <c r="DJ15" s="622"/>
      <c r="DK15" s="622"/>
      <c r="DL15" s="622"/>
      <c r="DM15" s="622"/>
      <c r="DN15" s="622"/>
      <c r="DO15" s="622"/>
      <c r="DP15" s="623"/>
      <c r="DQ15" s="627">
        <v>785776</v>
      </c>
      <c r="DR15" s="622"/>
      <c r="DS15" s="622"/>
      <c r="DT15" s="622"/>
      <c r="DU15" s="622"/>
      <c r="DV15" s="622"/>
      <c r="DW15" s="622"/>
      <c r="DX15" s="622"/>
      <c r="DY15" s="622"/>
      <c r="DZ15" s="622"/>
      <c r="EA15" s="622"/>
      <c r="EB15" s="622"/>
      <c r="EC15" s="658"/>
    </row>
    <row r="16" spans="2:143" ht="11.25" customHeight="1" x14ac:dyDescent="0.15">
      <c r="B16" s="618" t="s">
        <v>250</v>
      </c>
      <c r="C16" s="619"/>
      <c r="D16" s="619"/>
      <c r="E16" s="619"/>
      <c r="F16" s="619"/>
      <c r="G16" s="619"/>
      <c r="H16" s="619"/>
      <c r="I16" s="619"/>
      <c r="J16" s="619"/>
      <c r="K16" s="619"/>
      <c r="L16" s="619"/>
      <c r="M16" s="619"/>
      <c r="N16" s="619"/>
      <c r="O16" s="619"/>
      <c r="P16" s="619"/>
      <c r="Q16" s="620"/>
      <c r="R16" s="621">
        <v>7975</v>
      </c>
      <c r="S16" s="622"/>
      <c r="T16" s="622"/>
      <c r="U16" s="622"/>
      <c r="V16" s="622"/>
      <c r="W16" s="622"/>
      <c r="X16" s="622"/>
      <c r="Y16" s="623"/>
      <c r="Z16" s="659">
        <v>0.1</v>
      </c>
      <c r="AA16" s="659"/>
      <c r="AB16" s="659"/>
      <c r="AC16" s="659"/>
      <c r="AD16" s="660">
        <v>7975</v>
      </c>
      <c r="AE16" s="660"/>
      <c r="AF16" s="660"/>
      <c r="AG16" s="660"/>
      <c r="AH16" s="660"/>
      <c r="AI16" s="660"/>
      <c r="AJ16" s="660"/>
      <c r="AK16" s="660"/>
      <c r="AL16" s="624">
        <v>0.1</v>
      </c>
      <c r="AM16" s="625"/>
      <c r="AN16" s="625"/>
      <c r="AO16" s="661"/>
      <c r="AP16" s="618" t="s">
        <v>251</v>
      </c>
      <c r="AQ16" s="619"/>
      <c r="AR16" s="619"/>
      <c r="AS16" s="619"/>
      <c r="AT16" s="619"/>
      <c r="AU16" s="619"/>
      <c r="AV16" s="619"/>
      <c r="AW16" s="619"/>
      <c r="AX16" s="619"/>
      <c r="AY16" s="619"/>
      <c r="AZ16" s="619"/>
      <c r="BA16" s="619"/>
      <c r="BB16" s="619"/>
      <c r="BC16" s="619"/>
      <c r="BD16" s="619"/>
      <c r="BE16" s="619"/>
      <c r="BF16" s="620"/>
      <c r="BG16" s="621" t="s">
        <v>121</v>
      </c>
      <c r="BH16" s="622"/>
      <c r="BI16" s="622"/>
      <c r="BJ16" s="622"/>
      <c r="BK16" s="622"/>
      <c r="BL16" s="622"/>
      <c r="BM16" s="622"/>
      <c r="BN16" s="623"/>
      <c r="BO16" s="659" t="s">
        <v>121</v>
      </c>
      <c r="BP16" s="659"/>
      <c r="BQ16" s="659"/>
      <c r="BR16" s="659"/>
      <c r="BS16" s="660" t="s">
        <v>121</v>
      </c>
      <c r="BT16" s="660"/>
      <c r="BU16" s="660"/>
      <c r="BV16" s="660"/>
      <c r="BW16" s="660"/>
      <c r="BX16" s="660"/>
      <c r="BY16" s="660"/>
      <c r="BZ16" s="660"/>
      <c r="CA16" s="660"/>
      <c r="CB16" s="700"/>
      <c r="CD16" s="618" t="s">
        <v>252</v>
      </c>
      <c r="CE16" s="619"/>
      <c r="CF16" s="619"/>
      <c r="CG16" s="619"/>
      <c r="CH16" s="619"/>
      <c r="CI16" s="619"/>
      <c r="CJ16" s="619"/>
      <c r="CK16" s="619"/>
      <c r="CL16" s="619"/>
      <c r="CM16" s="619"/>
      <c r="CN16" s="619"/>
      <c r="CO16" s="619"/>
      <c r="CP16" s="619"/>
      <c r="CQ16" s="620"/>
      <c r="CR16" s="621" t="s">
        <v>121</v>
      </c>
      <c r="CS16" s="622"/>
      <c r="CT16" s="622"/>
      <c r="CU16" s="622"/>
      <c r="CV16" s="622"/>
      <c r="CW16" s="622"/>
      <c r="CX16" s="622"/>
      <c r="CY16" s="623"/>
      <c r="CZ16" s="659" t="s">
        <v>121</v>
      </c>
      <c r="DA16" s="659"/>
      <c r="DB16" s="659"/>
      <c r="DC16" s="659"/>
      <c r="DD16" s="627" t="s">
        <v>121</v>
      </c>
      <c r="DE16" s="622"/>
      <c r="DF16" s="622"/>
      <c r="DG16" s="622"/>
      <c r="DH16" s="622"/>
      <c r="DI16" s="622"/>
      <c r="DJ16" s="622"/>
      <c r="DK16" s="622"/>
      <c r="DL16" s="622"/>
      <c r="DM16" s="622"/>
      <c r="DN16" s="622"/>
      <c r="DO16" s="622"/>
      <c r="DP16" s="623"/>
      <c r="DQ16" s="627" t="s">
        <v>121</v>
      </c>
      <c r="DR16" s="622"/>
      <c r="DS16" s="622"/>
      <c r="DT16" s="622"/>
      <c r="DU16" s="622"/>
      <c r="DV16" s="622"/>
      <c r="DW16" s="622"/>
      <c r="DX16" s="622"/>
      <c r="DY16" s="622"/>
      <c r="DZ16" s="622"/>
      <c r="EA16" s="622"/>
      <c r="EB16" s="622"/>
      <c r="EC16" s="658"/>
    </row>
    <row r="17" spans="2:133" ht="11.25" customHeight="1" x14ac:dyDescent="0.15">
      <c r="B17" s="618" t="s">
        <v>253</v>
      </c>
      <c r="C17" s="619"/>
      <c r="D17" s="619"/>
      <c r="E17" s="619"/>
      <c r="F17" s="619"/>
      <c r="G17" s="619"/>
      <c r="H17" s="619"/>
      <c r="I17" s="619"/>
      <c r="J17" s="619"/>
      <c r="K17" s="619"/>
      <c r="L17" s="619"/>
      <c r="M17" s="619"/>
      <c r="N17" s="619"/>
      <c r="O17" s="619"/>
      <c r="P17" s="619"/>
      <c r="Q17" s="620"/>
      <c r="R17" s="621">
        <v>49563</v>
      </c>
      <c r="S17" s="622"/>
      <c r="T17" s="622"/>
      <c r="U17" s="622"/>
      <c r="V17" s="622"/>
      <c r="W17" s="622"/>
      <c r="X17" s="622"/>
      <c r="Y17" s="623"/>
      <c r="Z17" s="659">
        <v>0.5</v>
      </c>
      <c r="AA17" s="659"/>
      <c r="AB17" s="659"/>
      <c r="AC17" s="659"/>
      <c r="AD17" s="660">
        <v>49563</v>
      </c>
      <c r="AE17" s="660"/>
      <c r="AF17" s="660"/>
      <c r="AG17" s="660"/>
      <c r="AH17" s="660"/>
      <c r="AI17" s="660"/>
      <c r="AJ17" s="660"/>
      <c r="AK17" s="660"/>
      <c r="AL17" s="624">
        <v>0.8</v>
      </c>
      <c r="AM17" s="625"/>
      <c r="AN17" s="625"/>
      <c r="AO17" s="661"/>
      <c r="AP17" s="618" t="s">
        <v>254</v>
      </c>
      <c r="AQ17" s="619"/>
      <c r="AR17" s="619"/>
      <c r="AS17" s="619"/>
      <c r="AT17" s="619"/>
      <c r="AU17" s="619"/>
      <c r="AV17" s="619"/>
      <c r="AW17" s="619"/>
      <c r="AX17" s="619"/>
      <c r="AY17" s="619"/>
      <c r="AZ17" s="619"/>
      <c r="BA17" s="619"/>
      <c r="BB17" s="619"/>
      <c r="BC17" s="619"/>
      <c r="BD17" s="619"/>
      <c r="BE17" s="619"/>
      <c r="BF17" s="620"/>
      <c r="BG17" s="621" t="s">
        <v>121</v>
      </c>
      <c r="BH17" s="622"/>
      <c r="BI17" s="622"/>
      <c r="BJ17" s="622"/>
      <c r="BK17" s="622"/>
      <c r="BL17" s="622"/>
      <c r="BM17" s="622"/>
      <c r="BN17" s="623"/>
      <c r="BO17" s="659" t="s">
        <v>121</v>
      </c>
      <c r="BP17" s="659"/>
      <c r="BQ17" s="659"/>
      <c r="BR17" s="659"/>
      <c r="BS17" s="660" t="s">
        <v>121</v>
      </c>
      <c r="BT17" s="660"/>
      <c r="BU17" s="660"/>
      <c r="BV17" s="660"/>
      <c r="BW17" s="660"/>
      <c r="BX17" s="660"/>
      <c r="BY17" s="660"/>
      <c r="BZ17" s="660"/>
      <c r="CA17" s="660"/>
      <c r="CB17" s="700"/>
      <c r="CD17" s="618" t="s">
        <v>255</v>
      </c>
      <c r="CE17" s="619"/>
      <c r="CF17" s="619"/>
      <c r="CG17" s="619"/>
      <c r="CH17" s="619"/>
      <c r="CI17" s="619"/>
      <c r="CJ17" s="619"/>
      <c r="CK17" s="619"/>
      <c r="CL17" s="619"/>
      <c r="CM17" s="619"/>
      <c r="CN17" s="619"/>
      <c r="CO17" s="619"/>
      <c r="CP17" s="619"/>
      <c r="CQ17" s="620"/>
      <c r="CR17" s="621">
        <v>1041088</v>
      </c>
      <c r="CS17" s="622"/>
      <c r="CT17" s="622"/>
      <c r="CU17" s="622"/>
      <c r="CV17" s="622"/>
      <c r="CW17" s="622"/>
      <c r="CX17" s="622"/>
      <c r="CY17" s="623"/>
      <c r="CZ17" s="659">
        <v>10.6</v>
      </c>
      <c r="DA17" s="659"/>
      <c r="DB17" s="659"/>
      <c r="DC17" s="659"/>
      <c r="DD17" s="627" t="s">
        <v>121</v>
      </c>
      <c r="DE17" s="622"/>
      <c r="DF17" s="622"/>
      <c r="DG17" s="622"/>
      <c r="DH17" s="622"/>
      <c r="DI17" s="622"/>
      <c r="DJ17" s="622"/>
      <c r="DK17" s="622"/>
      <c r="DL17" s="622"/>
      <c r="DM17" s="622"/>
      <c r="DN17" s="622"/>
      <c r="DO17" s="622"/>
      <c r="DP17" s="623"/>
      <c r="DQ17" s="627">
        <v>1027242</v>
      </c>
      <c r="DR17" s="622"/>
      <c r="DS17" s="622"/>
      <c r="DT17" s="622"/>
      <c r="DU17" s="622"/>
      <c r="DV17" s="622"/>
      <c r="DW17" s="622"/>
      <c r="DX17" s="622"/>
      <c r="DY17" s="622"/>
      <c r="DZ17" s="622"/>
      <c r="EA17" s="622"/>
      <c r="EB17" s="622"/>
      <c r="EC17" s="658"/>
    </row>
    <row r="18" spans="2:133" ht="11.25" customHeight="1" x14ac:dyDescent="0.15">
      <c r="B18" s="618" t="s">
        <v>256</v>
      </c>
      <c r="C18" s="619"/>
      <c r="D18" s="619"/>
      <c r="E18" s="619"/>
      <c r="F18" s="619"/>
      <c r="G18" s="619"/>
      <c r="H18" s="619"/>
      <c r="I18" s="619"/>
      <c r="J18" s="619"/>
      <c r="K18" s="619"/>
      <c r="L18" s="619"/>
      <c r="M18" s="619"/>
      <c r="N18" s="619"/>
      <c r="O18" s="619"/>
      <c r="P18" s="619"/>
      <c r="Q18" s="620"/>
      <c r="R18" s="621">
        <v>21038</v>
      </c>
      <c r="S18" s="622"/>
      <c r="T18" s="622"/>
      <c r="U18" s="622"/>
      <c r="V18" s="622"/>
      <c r="W18" s="622"/>
      <c r="X18" s="622"/>
      <c r="Y18" s="623"/>
      <c r="Z18" s="659">
        <v>0.2</v>
      </c>
      <c r="AA18" s="659"/>
      <c r="AB18" s="659"/>
      <c r="AC18" s="659"/>
      <c r="AD18" s="660">
        <v>21038</v>
      </c>
      <c r="AE18" s="660"/>
      <c r="AF18" s="660"/>
      <c r="AG18" s="660"/>
      <c r="AH18" s="660"/>
      <c r="AI18" s="660"/>
      <c r="AJ18" s="660"/>
      <c r="AK18" s="660"/>
      <c r="AL18" s="624">
        <v>0.4</v>
      </c>
      <c r="AM18" s="625"/>
      <c r="AN18" s="625"/>
      <c r="AO18" s="661"/>
      <c r="AP18" s="618" t="s">
        <v>257</v>
      </c>
      <c r="AQ18" s="619"/>
      <c r="AR18" s="619"/>
      <c r="AS18" s="619"/>
      <c r="AT18" s="619"/>
      <c r="AU18" s="619"/>
      <c r="AV18" s="619"/>
      <c r="AW18" s="619"/>
      <c r="AX18" s="619"/>
      <c r="AY18" s="619"/>
      <c r="AZ18" s="619"/>
      <c r="BA18" s="619"/>
      <c r="BB18" s="619"/>
      <c r="BC18" s="619"/>
      <c r="BD18" s="619"/>
      <c r="BE18" s="619"/>
      <c r="BF18" s="620"/>
      <c r="BG18" s="621" t="s">
        <v>121</v>
      </c>
      <c r="BH18" s="622"/>
      <c r="BI18" s="622"/>
      <c r="BJ18" s="622"/>
      <c r="BK18" s="622"/>
      <c r="BL18" s="622"/>
      <c r="BM18" s="622"/>
      <c r="BN18" s="623"/>
      <c r="BO18" s="659" t="s">
        <v>121</v>
      </c>
      <c r="BP18" s="659"/>
      <c r="BQ18" s="659"/>
      <c r="BR18" s="659"/>
      <c r="BS18" s="660" t="s">
        <v>121</v>
      </c>
      <c r="BT18" s="660"/>
      <c r="BU18" s="660"/>
      <c r="BV18" s="660"/>
      <c r="BW18" s="660"/>
      <c r="BX18" s="660"/>
      <c r="BY18" s="660"/>
      <c r="BZ18" s="660"/>
      <c r="CA18" s="660"/>
      <c r="CB18" s="700"/>
      <c r="CD18" s="618" t="s">
        <v>258</v>
      </c>
      <c r="CE18" s="619"/>
      <c r="CF18" s="619"/>
      <c r="CG18" s="619"/>
      <c r="CH18" s="619"/>
      <c r="CI18" s="619"/>
      <c r="CJ18" s="619"/>
      <c r="CK18" s="619"/>
      <c r="CL18" s="619"/>
      <c r="CM18" s="619"/>
      <c r="CN18" s="619"/>
      <c r="CO18" s="619"/>
      <c r="CP18" s="619"/>
      <c r="CQ18" s="620"/>
      <c r="CR18" s="621" t="s">
        <v>121</v>
      </c>
      <c r="CS18" s="622"/>
      <c r="CT18" s="622"/>
      <c r="CU18" s="622"/>
      <c r="CV18" s="622"/>
      <c r="CW18" s="622"/>
      <c r="CX18" s="622"/>
      <c r="CY18" s="623"/>
      <c r="CZ18" s="659" t="s">
        <v>121</v>
      </c>
      <c r="DA18" s="659"/>
      <c r="DB18" s="659"/>
      <c r="DC18" s="659"/>
      <c r="DD18" s="627" t="s">
        <v>121</v>
      </c>
      <c r="DE18" s="622"/>
      <c r="DF18" s="622"/>
      <c r="DG18" s="622"/>
      <c r="DH18" s="622"/>
      <c r="DI18" s="622"/>
      <c r="DJ18" s="622"/>
      <c r="DK18" s="622"/>
      <c r="DL18" s="622"/>
      <c r="DM18" s="622"/>
      <c r="DN18" s="622"/>
      <c r="DO18" s="622"/>
      <c r="DP18" s="623"/>
      <c r="DQ18" s="627" t="s">
        <v>121</v>
      </c>
      <c r="DR18" s="622"/>
      <c r="DS18" s="622"/>
      <c r="DT18" s="622"/>
      <c r="DU18" s="622"/>
      <c r="DV18" s="622"/>
      <c r="DW18" s="622"/>
      <c r="DX18" s="622"/>
      <c r="DY18" s="622"/>
      <c r="DZ18" s="622"/>
      <c r="EA18" s="622"/>
      <c r="EB18" s="622"/>
      <c r="EC18" s="658"/>
    </row>
    <row r="19" spans="2:133" ht="11.25" customHeight="1" x14ac:dyDescent="0.15">
      <c r="B19" s="618" t="s">
        <v>259</v>
      </c>
      <c r="C19" s="619"/>
      <c r="D19" s="619"/>
      <c r="E19" s="619"/>
      <c r="F19" s="619"/>
      <c r="G19" s="619"/>
      <c r="H19" s="619"/>
      <c r="I19" s="619"/>
      <c r="J19" s="619"/>
      <c r="K19" s="619"/>
      <c r="L19" s="619"/>
      <c r="M19" s="619"/>
      <c r="N19" s="619"/>
      <c r="O19" s="619"/>
      <c r="P19" s="619"/>
      <c r="Q19" s="620"/>
      <c r="R19" s="621">
        <v>20014</v>
      </c>
      <c r="S19" s="622"/>
      <c r="T19" s="622"/>
      <c r="U19" s="622"/>
      <c r="V19" s="622"/>
      <c r="W19" s="622"/>
      <c r="X19" s="622"/>
      <c r="Y19" s="623"/>
      <c r="Z19" s="659">
        <v>0.2</v>
      </c>
      <c r="AA19" s="659"/>
      <c r="AB19" s="659"/>
      <c r="AC19" s="659"/>
      <c r="AD19" s="660">
        <v>20014</v>
      </c>
      <c r="AE19" s="660"/>
      <c r="AF19" s="660"/>
      <c r="AG19" s="660"/>
      <c r="AH19" s="660"/>
      <c r="AI19" s="660"/>
      <c r="AJ19" s="660"/>
      <c r="AK19" s="660"/>
      <c r="AL19" s="624">
        <v>0.3</v>
      </c>
      <c r="AM19" s="625"/>
      <c r="AN19" s="625"/>
      <c r="AO19" s="661"/>
      <c r="AP19" s="618" t="s">
        <v>260</v>
      </c>
      <c r="AQ19" s="619"/>
      <c r="AR19" s="619"/>
      <c r="AS19" s="619"/>
      <c r="AT19" s="619"/>
      <c r="AU19" s="619"/>
      <c r="AV19" s="619"/>
      <c r="AW19" s="619"/>
      <c r="AX19" s="619"/>
      <c r="AY19" s="619"/>
      <c r="AZ19" s="619"/>
      <c r="BA19" s="619"/>
      <c r="BB19" s="619"/>
      <c r="BC19" s="619"/>
      <c r="BD19" s="619"/>
      <c r="BE19" s="619"/>
      <c r="BF19" s="620"/>
      <c r="BG19" s="621">
        <v>66275</v>
      </c>
      <c r="BH19" s="622"/>
      <c r="BI19" s="622"/>
      <c r="BJ19" s="622"/>
      <c r="BK19" s="622"/>
      <c r="BL19" s="622"/>
      <c r="BM19" s="622"/>
      <c r="BN19" s="623"/>
      <c r="BO19" s="659">
        <v>2.2000000000000002</v>
      </c>
      <c r="BP19" s="659"/>
      <c r="BQ19" s="659"/>
      <c r="BR19" s="659"/>
      <c r="BS19" s="660" t="s">
        <v>121</v>
      </c>
      <c r="BT19" s="660"/>
      <c r="BU19" s="660"/>
      <c r="BV19" s="660"/>
      <c r="BW19" s="660"/>
      <c r="BX19" s="660"/>
      <c r="BY19" s="660"/>
      <c r="BZ19" s="660"/>
      <c r="CA19" s="660"/>
      <c r="CB19" s="700"/>
      <c r="CD19" s="618" t="s">
        <v>261</v>
      </c>
      <c r="CE19" s="619"/>
      <c r="CF19" s="619"/>
      <c r="CG19" s="619"/>
      <c r="CH19" s="619"/>
      <c r="CI19" s="619"/>
      <c r="CJ19" s="619"/>
      <c r="CK19" s="619"/>
      <c r="CL19" s="619"/>
      <c r="CM19" s="619"/>
      <c r="CN19" s="619"/>
      <c r="CO19" s="619"/>
      <c r="CP19" s="619"/>
      <c r="CQ19" s="620"/>
      <c r="CR19" s="621" t="s">
        <v>121</v>
      </c>
      <c r="CS19" s="622"/>
      <c r="CT19" s="622"/>
      <c r="CU19" s="622"/>
      <c r="CV19" s="622"/>
      <c r="CW19" s="622"/>
      <c r="CX19" s="622"/>
      <c r="CY19" s="623"/>
      <c r="CZ19" s="659" t="s">
        <v>121</v>
      </c>
      <c r="DA19" s="659"/>
      <c r="DB19" s="659"/>
      <c r="DC19" s="659"/>
      <c r="DD19" s="627" t="s">
        <v>121</v>
      </c>
      <c r="DE19" s="622"/>
      <c r="DF19" s="622"/>
      <c r="DG19" s="622"/>
      <c r="DH19" s="622"/>
      <c r="DI19" s="622"/>
      <c r="DJ19" s="622"/>
      <c r="DK19" s="622"/>
      <c r="DL19" s="622"/>
      <c r="DM19" s="622"/>
      <c r="DN19" s="622"/>
      <c r="DO19" s="622"/>
      <c r="DP19" s="623"/>
      <c r="DQ19" s="627" t="s">
        <v>121</v>
      </c>
      <c r="DR19" s="622"/>
      <c r="DS19" s="622"/>
      <c r="DT19" s="622"/>
      <c r="DU19" s="622"/>
      <c r="DV19" s="622"/>
      <c r="DW19" s="622"/>
      <c r="DX19" s="622"/>
      <c r="DY19" s="622"/>
      <c r="DZ19" s="622"/>
      <c r="EA19" s="622"/>
      <c r="EB19" s="622"/>
      <c r="EC19" s="658"/>
    </row>
    <row r="20" spans="2:133" ht="11.25" customHeight="1" x14ac:dyDescent="0.15">
      <c r="B20" s="688" t="s">
        <v>262</v>
      </c>
      <c r="C20" s="689"/>
      <c r="D20" s="689"/>
      <c r="E20" s="689"/>
      <c r="F20" s="689"/>
      <c r="G20" s="689"/>
      <c r="H20" s="689"/>
      <c r="I20" s="689"/>
      <c r="J20" s="689"/>
      <c r="K20" s="689"/>
      <c r="L20" s="689"/>
      <c r="M20" s="689"/>
      <c r="N20" s="689"/>
      <c r="O20" s="689"/>
      <c r="P20" s="689"/>
      <c r="Q20" s="690"/>
      <c r="R20" s="621">
        <v>1024</v>
      </c>
      <c r="S20" s="622"/>
      <c r="T20" s="622"/>
      <c r="U20" s="622"/>
      <c r="V20" s="622"/>
      <c r="W20" s="622"/>
      <c r="X20" s="622"/>
      <c r="Y20" s="623"/>
      <c r="Z20" s="659">
        <v>0</v>
      </c>
      <c r="AA20" s="659"/>
      <c r="AB20" s="659"/>
      <c r="AC20" s="659"/>
      <c r="AD20" s="660">
        <v>1024</v>
      </c>
      <c r="AE20" s="660"/>
      <c r="AF20" s="660"/>
      <c r="AG20" s="660"/>
      <c r="AH20" s="660"/>
      <c r="AI20" s="660"/>
      <c r="AJ20" s="660"/>
      <c r="AK20" s="660"/>
      <c r="AL20" s="624">
        <v>0</v>
      </c>
      <c r="AM20" s="625"/>
      <c r="AN20" s="625"/>
      <c r="AO20" s="661"/>
      <c r="AP20" s="618" t="s">
        <v>263</v>
      </c>
      <c r="AQ20" s="619"/>
      <c r="AR20" s="619"/>
      <c r="AS20" s="619"/>
      <c r="AT20" s="619"/>
      <c r="AU20" s="619"/>
      <c r="AV20" s="619"/>
      <c r="AW20" s="619"/>
      <c r="AX20" s="619"/>
      <c r="AY20" s="619"/>
      <c r="AZ20" s="619"/>
      <c r="BA20" s="619"/>
      <c r="BB20" s="619"/>
      <c r="BC20" s="619"/>
      <c r="BD20" s="619"/>
      <c r="BE20" s="619"/>
      <c r="BF20" s="620"/>
      <c r="BG20" s="621">
        <v>66275</v>
      </c>
      <c r="BH20" s="622"/>
      <c r="BI20" s="622"/>
      <c r="BJ20" s="622"/>
      <c r="BK20" s="622"/>
      <c r="BL20" s="622"/>
      <c r="BM20" s="622"/>
      <c r="BN20" s="623"/>
      <c r="BO20" s="659">
        <v>2.2000000000000002</v>
      </c>
      <c r="BP20" s="659"/>
      <c r="BQ20" s="659"/>
      <c r="BR20" s="659"/>
      <c r="BS20" s="660" t="s">
        <v>121</v>
      </c>
      <c r="BT20" s="660"/>
      <c r="BU20" s="660"/>
      <c r="BV20" s="660"/>
      <c r="BW20" s="660"/>
      <c r="BX20" s="660"/>
      <c r="BY20" s="660"/>
      <c r="BZ20" s="660"/>
      <c r="CA20" s="660"/>
      <c r="CB20" s="700"/>
      <c r="CD20" s="618" t="s">
        <v>264</v>
      </c>
      <c r="CE20" s="619"/>
      <c r="CF20" s="619"/>
      <c r="CG20" s="619"/>
      <c r="CH20" s="619"/>
      <c r="CI20" s="619"/>
      <c r="CJ20" s="619"/>
      <c r="CK20" s="619"/>
      <c r="CL20" s="619"/>
      <c r="CM20" s="619"/>
      <c r="CN20" s="619"/>
      <c r="CO20" s="619"/>
      <c r="CP20" s="619"/>
      <c r="CQ20" s="620"/>
      <c r="CR20" s="621">
        <v>9793366</v>
      </c>
      <c r="CS20" s="622"/>
      <c r="CT20" s="622"/>
      <c r="CU20" s="622"/>
      <c r="CV20" s="622"/>
      <c r="CW20" s="622"/>
      <c r="CX20" s="622"/>
      <c r="CY20" s="623"/>
      <c r="CZ20" s="659">
        <v>100</v>
      </c>
      <c r="DA20" s="659"/>
      <c r="DB20" s="659"/>
      <c r="DC20" s="659"/>
      <c r="DD20" s="627">
        <v>1000097</v>
      </c>
      <c r="DE20" s="622"/>
      <c r="DF20" s="622"/>
      <c r="DG20" s="622"/>
      <c r="DH20" s="622"/>
      <c r="DI20" s="622"/>
      <c r="DJ20" s="622"/>
      <c r="DK20" s="622"/>
      <c r="DL20" s="622"/>
      <c r="DM20" s="622"/>
      <c r="DN20" s="622"/>
      <c r="DO20" s="622"/>
      <c r="DP20" s="623"/>
      <c r="DQ20" s="627">
        <v>6706145</v>
      </c>
      <c r="DR20" s="622"/>
      <c r="DS20" s="622"/>
      <c r="DT20" s="622"/>
      <c r="DU20" s="622"/>
      <c r="DV20" s="622"/>
      <c r="DW20" s="622"/>
      <c r="DX20" s="622"/>
      <c r="DY20" s="622"/>
      <c r="DZ20" s="622"/>
      <c r="EA20" s="622"/>
      <c r="EB20" s="622"/>
      <c r="EC20" s="658"/>
    </row>
    <row r="21" spans="2:133" ht="11.25" customHeight="1" x14ac:dyDescent="0.15">
      <c r="B21" s="618" t="s">
        <v>265</v>
      </c>
      <c r="C21" s="619"/>
      <c r="D21" s="619"/>
      <c r="E21" s="619"/>
      <c r="F21" s="619"/>
      <c r="G21" s="619"/>
      <c r="H21" s="619"/>
      <c r="I21" s="619"/>
      <c r="J21" s="619"/>
      <c r="K21" s="619"/>
      <c r="L21" s="619"/>
      <c r="M21" s="619"/>
      <c r="N21" s="619"/>
      <c r="O21" s="619"/>
      <c r="P21" s="619"/>
      <c r="Q21" s="620"/>
      <c r="R21" s="621">
        <v>2332738</v>
      </c>
      <c r="S21" s="622"/>
      <c r="T21" s="622"/>
      <c r="U21" s="622"/>
      <c r="V21" s="622"/>
      <c r="W21" s="622"/>
      <c r="X21" s="622"/>
      <c r="Y21" s="623"/>
      <c r="Z21" s="659">
        <v>22.7</v>
      </c>
      <c r="AA21" s="659"/>
      <c r="AB21" s="659"/>
      <c r="AC21" s="659"/>
      <c r="AD21" s="660">
        <v>2115177</v>
      </c>
      <c r="AE21" s="660"/>
      <c r="AF21" s="660"/>
      <c r="AG21" s="660"/>
      <c r="AH21" s="660"/>
      <c r="AI21" s="660"/>
      <c r="AJ21" s="660"/>
      <c r="AK21" s="660"/>
      <c r="AL21" s="624">
        <v>36.1</v>
      </c>
      <c r="AM21" s="625"/>
      <c r="AN21" s="625"/>
      <c r="AO21" s="661"/>
      <c r="AP21" s="618" t="s">
        <v>266</v>
      </c>
      <c r="AQ21" s="698"/>
      <c r="AR21" s="698"/>
      <c r="AS21" s="698"/>
      <c r="AT21" s="698"/>
      <c r="AU21" s="698"/>
      <c r="AV21" s="698"/>
      <c r="AW21" s="698"/>
      <c r="AX21" s="698"/>
      <c r="AY21" s="698"/>
      <c r="AZ21" s="698"/>
      <c r="BA21" s="698"/>
      <c r="BB21" s="698"/>
      <c r="BC21" s="698"/>
      <c r="BD21" s="698"/>
      <c r="BE21" s="698"/>
      <c r="BF21" s="699"/>
      <c r="BG21" s="621" t="s">
        <v>121</v>
      </c>
      <c r="BH21" s="622"/>
      <c r="BI21" s="622"/>
      <c r="BJ21" s="622"/>
      <c r="BK21" s="622"/>
      <c r="BL21" s="622"/>
      <c r="BM21" s="622"/>
      <c r="BN21" s="623"/>
      <c r="BO21" s="659" t="s">
        <v>121</v>
      </c>
      <c r="BP21" s="659"/>
      <c r="BQ21" s="659"/>
      <c r="BR21" s="659"/>
      <c r="BS21" s="660" t="s">
        <v>121</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267</v>
      </c>
      <c r="C22" s="619"/>
      <c r="D22" s="619"/>
      <c r="E22" s="619"/>
      <c r="F22" s="619"/>
      <c r="G22" s="619"/>
      <c r="H22" s="619"/>
      <c r="I22" s="619"/>
      <c r="J22" s="619"/>
      <c r="K22" s="619"/>
      <c r="L22" s="619"/>
      <c r="M22" s="619"/>
      <c r="N22" s="619"/>
      <c r="O22" s="619"/>
      <c r="P22" s="619"/>
      <c r="Q22" s="620"/>
      <c r="R22" s="621">
        <v>2115177</v>
      </c>
      <c r="S22" s="622"/>
      <c r="T22" s="622"/>
      <c r="U22" s="622"/>
      <c r="V22" s="622"/>
      <c r="W22" s="622"/>
      <c r="X22" s="622"/>
      <c r="Y22" s="623"/>
      <c r="Z22" s="659">
        <v>20.6</v>
      </c>
      <c r="AA22" s="659"/>
      <c r="AB22" s="659"/>
      <c r="AC22" s="659"/>
      <c r="AD22" s="660">
        <v>2115177</v>
      </c>
      <c r="AE22" s="660"/>
      <c r="AF22" s="660"/>
      <c r="AG22" s="660"/>
      <c r="AH22" s="660"/>
      <c r="AI22" s="660"/>
      <c r="AJ22" s="660"/>
      <c r="AK22" s="660"/>
      <c r="AL22" s="624">
        <v>36.1</v>
      </c>
      <c r="AM22" s="625"/>
      <c r="AN22" s="625"/>
      <c r="AO22" s="661"/>
      <c r="AP22" s="618" t="s">
        <v>268</v>
      </c>
      <c r="AQ22" s="698"/>
      <c r="AR22" s="698"/>
      <c r="AS22" s="698"/>
      <c r="AT22" s="698"/>
      <c r="AU22" s="698"/>
      <c r="AV22" s="698"/>
      <c r="AW22" s="698"/>
      <c r="AX22" s="698"/>
      <c r="AY22" s="698"/>
      <c r="AZ22" s="698"/>
      <c r="BA22" s="698"/>
      <c r="BB22" s="698"/>
      <c r="BC22" s="698"/>
      <c r="BD22" s="698"/>
      <c r="BE22" s="698"/>
      <c r="BF22" s="699"/>
      <c r="BG22" s="621" t="s">
        <v>121</v>
      </c>
      <c r="BH22" s="622"/>
      <c r="BI22" s="622"/>
      <c r="BJ22" s="622"/>
      <c r="BK22" s="622"/>
      <c r="BL22" s="622"/>
      <c r="BM22" s="622"/>
      <c r="BN22" s="623"/>
      <c r="BO22" s="659" t="s">
        <v>121</v>
      </c>
      <c r="BP22" s="659"/>
      <c r="BQ22" s="659"/>
      <c r="BR22" s="659"/>
      <c r="BS22" s="660" t="s">
        <v>121</v>
      </c>
      <c r="BT22" s="660"/>
      <c r="BU22" s="660"/>
      <c r="BV22" s="660"/>
      <c r="BW22" s="660"/>
      <c r="BX22" s="660"/>
      <c r="BY22" s="660"/>
      <c r="BZ22" s="660"/>
      <c r="CA22" s="660"/>
      <c r="CB22" s="700"/>
      <c r="CD22" s="673" t="s">
        <v>269</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270</v>
      </c>
      <c r="C23" s="619"/>
      <c r="D23" s="619"/>
      <c r="E23" s="619"/>
      <c r="F23" s="619"/>
      <c r="G23" s="619"/>
      <c r="H23" s="619"/>
      <c r="I23" s="619"/>
      <c r="J23" s="619"/>
      <c r="K23" s="619"/>
      <c r="L23" s="619"/>
      <c r="M23" s="619"/>
      <c r="N23" s="619"/>
      <c r="O23" s="619"/>
      <c r="P23" s="619"/>
      <c r="Q23" s="620"/>
      <c r="R23" s="621">
        <v>217561</v>
      </c>
      <c r="S23" s="622"/>
      <c r="T23" s="622"/>
      <c r="U23" s="622"/>
      <c r="V23" s="622"/>
      <c r="W23" s="622"/>
      <c r="X23" s="622"/>
      <c r="Y23" s="623"/>
      <c r="Z23" s="659">
        <v>2.1</v>
      </c>
      <c r="AA23" s="659"/>
      <c r="AB23" s="659"/>
      <c r="AC23" s="659"/>
      <c r="AD23" s="660" t="s">
        <v>121</v>
      </c>
      <c r="AE23" s="660"/>
      <c r="AF23" s="660"/>
      <c r="AG23" s="660"/>
      <c r="AH23" s="660"/>
      <c r="AI23" s="660"/>
      <c r="AJ23" s="660"/>
      <c r="AK23" s="660"/>
      <c r="AL23" s="624" t="s">
        <v>121</v>
      </c>
      <c r="AM23" s="625"/>
      <c r="AN23" s="625"/>
      <c r="AO23" s="661"/>
      <c r="AP23" s="618" t="s">
        <v>271</v>
      </c>
      <c r="AQ23" s="698"/>
      <c r="AR23" s="698"/>
      <c r="AS23" s="698"/>
      <c r="AT23" s="698"/>
      <c r="AU23" s="698"/>
      <c r="AV23" s="698"/>
      <c r="AW23" s="698"/>
      <c r="AX23" s="698"/>
      <c r="AY23" s="698"/>
      <c r="AZ23" s="698"/>
      <c r="BA23" s="698"/>
      <c r="BB23" s="698"/>
      <c r="BC23" s="698"/>
      <c r="BD23" s="698"/>
      <c r="BE23" s="698"/>
      <c r="BF23" s="699"/>
      <c r="BG23" s="621">
        <v>66275</v>
      </c>
      <c r="BH23" s="622"/>
      <c r="BI23" s="622"/>
      <c r="BJ23" s="622"/>
      <c r="BK23" s="622"/>
      <c r="BL23" s="622"/>
      <c r="BM23" s="622"/>
      <c r="BN23" s="623"/>
      <c r="BO23" s="659">
        <v>2.2000000000000002</v>
      </c>
      <c r="BP23" s="659"/>
      <c r="BQ23" s="659"/>
      <c r="BR23" s="659"/>
      <c r="BS23" s="660" t="s">
        <v>121</v>
      </c>
      <c r="BT23" s="660"/>
      <c r="BU23" s="660"/>
      <c r="BV23" s="660"/>
      <c r="BW23" s="660"/>
      <c r="BX23" s="660"/>
      <c r="BY23" s="660"/>
      <c r="BZ23" s="660"/>
      <c r="CA23" s="660"/>
      <c r="CB23" s="700"/>
      <c r="CD23" s="673" t="s">
        <v>211</v>
      </c>
      <c r="CE23" s="674"/>
      <c r="CF23" s="674"/>
      <c r="CG23" s="674"/>
      <c r="CH23" s="674"/>
      <c r="CI23" s="674"/>
      <c r="CJ23" s="674"/>
      <c r="CK23" s="674"/>
      <c r="CL23" s="674"/>
      <c r="CM23" s="674"/>
      <c r="CN23" s="674"/>
      <c r="CO23" s="674"/>
      <c r="CP23" s="674"/>
      <c r="CQ23" s="675"/>
      <c r="CR23" s="673" t="s">
        <v>272</v>
      </c>
      <c r="CS23" s="674"/>
      <c r="CT23" s="674"/>
      <c r="CU23" s="674"/>
      <c r="CV23" s="674"/>
      <c r="CW23" s="674"/>
      <c r="CX23" s="674"/>
      <c r="CY23" s="675"/>
      <c r="CZ23" s="673" t="s">
        <v>273</v>
      </c>
      <c r="DA23" s="674"/>
      <c r="DB23" s="674"/>
      <c r="DC23" s="675"/>
      <c r="DD23" s="673" t="s">
        <v>274</v>
      </c>
      <c r="DE23" s="674"/>
      <c r="DF23" s="674"/>
      <c r="DG23" s="674"/>
      <c r="DH23" s="674"/>
      <c r="DI23" s="674"/>
      <c r="DJ23" s="674"/>
      <c r="DK23" s="675"/>
      <c r="DL23" s="711" t="s">
        <v>275</v>
      </c>
      <c r="DM23" s="712"/>
      <c r="DN23" s="712"/>
      <c r="DO23" s="712"/>
      <c r="DP23" s="712"/>
      <c r="DQ23" s="712"/>
      <c r="DR23" s="712"/>
      <c r="DS23" s="712"/>
      <c r="DT23" s="712"/>
      <c r="DU23" s="712"/>
      <c r="DV23" s="713"/>
      <c r="DW23" s="673" t="s">
        <v>276</v>
      </c>
      <c r="DX23" s="674"/>
      <c r="DY23" s="674"/>
      <c r="DZ23" s="674"/>
      <c r="EA23" s="674"/>
      <c r="EB23" s="674"/>
      <c r="EC23" s="675"/>
    </row>
    <row r="24" spans="2:133" ht="11.25" customHeight="1" x14ac:dyDescent="0.15">
      <c r="B24" s="618" t="s">
        <v>277</v>
      </c>
      <c r="C24" s="619"/>
      <c r="D24" s="619"/>
      <c r="E24" s="619"/>
      <c r="F24" s="619"/>
      <c r="G24" s="619"/>
      <c r="H24" s="619"/>
      <c r="I24" s="619"/>
      <c r="J24" s="619"/>
      <c r="K24" s="619"/>
      <c r="L24" s="619"/>
      <c r="M24" s="619"/>
      <c r="N24" s="619"/>
      <c r="O24" s="619"/>
      <c r="P24" s="619"/>
      <c r="Q24" s="620"/>
      <c r="R24" s="621" t="s">
        <v>121</v>
      </c>
      <c r="S24" s="622"/>
      <c r="T24" s="622"/>
      <c r="U24" s="622"/>
      <c r="V24" s="622"/>
      <c r="W24" s="622"/>
      <c r="X24" s="622"/>
      <c r="Y24" s="623"/>
      <c r="Z24" s="659" t="s">
        <v>121</v>
      </c>
      <c r="AA24" s="659"/>
      <c r="AB24" s="659"/>
      <c r="AC24" s="659"/>
      <c r="AD24" s="660" t="s">
        <v>121</v>
      </c>
      <c r="AE24" s="660"/>
      <c r="AF24" s="660"/>
      <c r="AG24" s="660"/>
      <c r="AH24" s="660"/>
      <c r="AI24" s="660"/>
      <c r="AJ24" s="660"/>
      <c r="AK24" s="660"/>
      <c r="AL24" s="624" t="s">
        <v>121</v>
      </c>
      <c r="AM24" s="625"/>
      <c r="AN24" s="625"/>
      <c r="AO24" s="661"/>
      <c r="AP24" s="618" t="s">
        <v>278</v>
      </c>
      <c r="AQ24" s="698"/>
      <c r="AR24" s="698"/>
      <c r="AS24" s="698"/>
      <c r="AT24" s="698"/>
      <c r="AU24" s="698"/>
      <c r="AV24" s="698"/>
      <c r="AW24" s="698"/>
      <c r="AX24" s="698"/>
      <c r="AY24" s="698"/>
      <c r="AZ24" s="698"/>
      <c r="BA24" s="698"/>
      <c r="BB24" s="698"/>
      <c r="BC24" s="698"/>
      <c r="BD24" s="698"/>
      <c r="BE24" s="698"/>
      <c r="BF24" s="699"/>
      <c r="BG24" s="621" t="s">
        <v>121</v>
      </c>
      <c r="BH24" s="622"/>
      <c r="BI24" s="622"/>
      <c r="BJ24" s="622"/>
      <c r="BK24" s="622"/>
      <c r="BL24" s="622"/>
      <c r="BM24" s="622"/>
      <c r="BN24" s="623"/>
      <c r="BO24" s="659" t="s">
        <v>121</v>
      </c>
      <c r="BP24" s="659"/>
      <c r="BQ24" s="659"/>
      <c r="BR24" s="659"/>
      <c r="BS24" s="660" t="s">
        <v>121</v>
      </c>
      <c r="BT24" s="660"/>
      <c r="BU24" s="660"/>
      <c r="BV24" s="660"/>
      <c r="BW24" s="660"/>
      <c r="BX24" s="660"/>
      <c r="BY24" s="660"/>
      <c r="BZ24" s="660"/>
      <c r="CA24" s="660"/>
      <c r="CB24" s="700"/>
      <c r="CD24" s="679" t="s">
        <v>279</v>
      </c>
      <c r="CE24" s="680"/>
      <c r="CF24" s="680"/>
      <c r="CG24" s="680"/>
      <c r="CH24" s="680"/>
      <c r="CI24" s="680"/>
      <c r="CJ24" s="680"/>
      <c r="CK24" s="680"/>
      <c r="CL24" s="680"/>
      <c r="CM24" s="680"/>
      <c r="CN24" s="680"/>
      <c r="CO24" s="680"/>
      <c r="CP24" s="680"/>
      <c r="CQ24" s="681"/>
      <c r="CR24" s="676">
        <v>4694403</v>
      </c>
      <c r="CS24" s="677"/>
      <c r="CT24" s="677"/>
      <c r="CU24" s="677"/>
      <c r="CV24" s="677"/>
      <c r="CW24" s="677"/>
      <c r="CX24" s="677"/>
      <c r="CY24" s="702"/>
      <c r="CZ24" s="703">
        <v>47.9</v>
      </c>
      <c r="DA24" s="685"/>
      <c r="DB24" s="685"/>
      <c r="DC24" s="705"/>
      <c r="DD24" s="701">
        <v>3373912</v>
      </c>
      <c r="DE24" s="677"/>
      <c r="DF24" s="677"/>
      <c r="DG24" s="677"/>
      <c r="DH24" s="677"/>
      <c r="DI24" s="677"/>
      <c r="DJ24" s="677"/>
      <c r="DK24" s="702"/>
      <c r="DL24" s="701">
        <v>3010979</v>
      </c>
      <c r="DM24" s="677"/>
      <c r="DN24" s="677"/>
      <c r="DO24" s="677"/>
      <c r="DP24" s="677"/>
      <c r="DQ24" s="677"/>
      <c r="DR24" s="677"/>
      <c r="DS24" s="677"/>
      <c r="DT24" s="677"/>
      <c r="DU24" s="677"/>
      <c r="DV24" s="702"/>
      <c r="DW24" s="703">
        <v>50.9</v>
      </c>
      <c r="DX24" s="685"/>
      <c r="DY24" s="685"/>
      <c r="DZ24" s="685"/>
      <c r="EA24" s="685"/>
      <c r="EB24" s="685"/>
      <c r="EC24" s="704"/>
    </row>
    <row r="25" spans="2:133" ht="11.25" customHeight="1" x14ac:dyDescent="0.15">
      <c r="B25" s="618" t="s">
        <v>280</v>
      </c>
      <c r="C25" s="619"/>
      <c r="D25" s="619"/>
      <c r="E25" s="619"/>
      <c r="F25" s="619"/>
      <c r="G25" s="619"/>
      <c r="H25" s="619"/>
      <c r="I25" s="619"/>
      <c r="J25" s="619"/>
      <c r="K25" s="619"/>
      <c r="L25" s="619"/>
      <c r="M25" s="619"/>
      <c r="N25" s="619"/>
      <c r="O25" s="619"/>
      <c r="P25" s="619"/>
      <c r="Q25" s="620"/>
      <c r="R25" s="621">
        <v>6129113</v>
      </c>
      <c r="S25" s="622"/>
      <c r="T25" s="622"/>
      <c r="U25" s="622"/>
      <c r="V25" s="622"/>
      <c r="W25" s="622"/>
      <c r="X25" s="622"/>
      <c r="Y25" s="623"/>
      <c r="Z25" s="659">
        <v>59.7</v>
      </c>
      <c r="AA25" s="659"/>
      <c r="AB25" s="659"/>
      <c r="AC25" s="659"/>
      <c r="AD25" s="660">
        <v>5845277</v>
      </c>
      <c r="AE25" s="660"/>
      <c r="AF25" s="660"/>
      <c r="AG25" s="660"/>
      <c r="AH25" s="660"/>
      <c r="AI25" s="660"/>
      <c r="AJ25" s="660"/>
      <c r="AK25" s="660"/>
      <c r="AL25" s="624">
        <v>99.7</v>
      </c>
      <c r="AM25" s="625"/>
      <c r="AN25" s="625"/>
      <c r="AO25" s="661"/>
      <c r="AP25" s="618" t="s">
        <v>281</v>
      </c>
      <c r="AQ25" s="698"/>
      <c r="AR25" s="698"/>
      <c r="AS25" s="698"/>
      <c r="AT25" s="698"/>
      <c r="AU25" s="698"/>
      <c r="AV25" s="698"/>
      <c r="AW25" s="698"/>
      <c r="AX25" s="698"/>
      <c r="AY25" s="698"/>
      <c r="AZ25" s="698"/>
      <c r="BA25" s="698"/>
      <c r="BB25" s="698"/>
      <c r="BC25" s="698"/>
      <c r="BD25" s="698"/>
      <c r="BE25" s="698"/>
      <c r="BF25" s="699"/>
      <c r="BG25" s="621" t="s">
        <v>121</v>
      </c>
      <c r="BH25" s="622"/>
      <c r="BI25" s="622"/>
      <c r="BJ25" s="622"/>
      <c r="BK25" s="622"/>
      <c r="BL25" s="622"/>
      <c r="BM25" s="622"/>
      <c r="BN25" s="623"/>
      <c r="BO25" s="659" t="s">
        <v>121</v>
      </c>
      <c r="BP25" s="659"/>
      <c r="BQ25" s="659"/>
      <c r="BR25" s="659"/>
      <c r="BS25" s="660" t="s">
        <v>121</v>
      </c>
      <c r="BT25" s="660"/>
      <c r="BU25" s="660"/>
      <c r="BV25" s="660"/>
      <c r="BW25" s="660"/>
      <c r="BX25" s="660"/>
      <c r="BY25" s="660"/>
      <c r="BZ25" s="660"/>
      <c r="CA25" s="660"/>
      <c r="CB25" s="700"/>
      <c r="CD25" s="618" t="s">
        <v>282</v>
      </c>
      <c r="CE25" s="619"/>
      <c r="CF25" s="619"/>
      <c r="CG25" s="619"/>
      <c r="CH25" s="619"/>
      <c r="CI25" s="619"/>
      <c r="CJ25" s="619"/>
      <c r="CK25" s="619"/>
      <c r="CL25" s="619"/>
      <c r="CM25" s="619"/>
      <c r="CN25" s="619"/>
      <c r="CO25" s="619"/>
      <c r="CP25" s="619"/>
      <c r="CQ25" s="620"/>
      <c r="CR25" s="621">
        <v>1668688</v>
      </c>
      <c r="CS25" s="634"/>
      <c r="CT25" s="634"/>
      <c r="CU25" s="634"/>
      <c r="CV25" s="634"/>
      <c r="CW25" s="634"/>
      <c r="CX25" s="634"/>
      <c r="CY25" s="635"/>
      <c r="CZ25" s="624">
        <v>17</v>
      </c>
      <c r="DA25" s="636"/>
      <c r="DB25" s="636"/>
      <c r="DC25" s="637"/>
      <c r="DD25" s="627">
        <v>1505230</v>
      </c>
      <c r="DE25" s="634"/>
      <c r="DF25" s="634"/>
      <c r="DG25" s="634"/>
      <c r="DH25" s="634"/>
      <c r="DI25" s="634"/>
      <c r="DJ25" s="634"/>
      <c r="DK25" s="635"/>
      <c r="DL25" s="627">
        <v>1498677</v>
      </c>
      <c r="DM25" s="634"/>
      <c r="DN25" s="634"/>
      <c r="DO25" s="634"/>
      <c r="DP25" s="634"/>
      <c r="DQ25" s="634"/>
      <c r="DR25" s="634"/>
      <c r="DS25" s="634"/>
      <c r="DT25" s="634"/>
      <c r="DU25" s="634"/>
      <c r="DV25" s="635"/>
      <c r="DW25" s="624">
        <v>25.3</v>
      </c>
      <c r="DX25" s="636"/>
      <c r="DY25" s="636"/>
      <c r="DZ25" s="636"/>
      <c r="EA25" s="636"/>
      <c r="EB25" s="636"/>
      <c r="EC25" s="648"/>
    </row>
    <row r="26" spans="2:133" ht="11.25" customHeight="1" x14ac:dyDescent="0.15">
      <c r="B26" s="618" t="s">
        <v>283</v>
      </c>
      <c r="C26" s="619"/>
      <c r="D26" s="619"/>
      <c r="E26" s="619"/>
      <c r="F26" s="619"/>
      <c r="G26" s="619"/>
      <c r="H26" s="619"/>
      <c r="I26" s="619"/>
      <c r="J26" s="619"/>
      <c r="K26" s="619"/>
      <c r="L26" s="619"/>
      <c r="M26" s="619"/>
      <c r="N26" s="619"/>
      <c r="O26" s="619"/>
      <c r="P26" s="619"/>
      <c r="Q26" s="620"/>
      <c r="R26" s="621">
        <v>2171</v>
      </c>
      <c r="S26" s="622"/>
      <c r="T26" s="622"/>
      <c r="U26" s="622"/>
      <c r="V26" s="622"/>
      <c r="W26" s="622"/>
      <c r="X26" s="622"/>
      <c r="Y26" s="623"/>
      <c r="Z26" s="659">
        <v>0</v>
      </c>
      <c r="AA26" s="659"/>
      <c r="AB26" s="659"/>
      <c r="AC26" s="659"/>
      <c r="AD26" s="660">
        <v>2171</v>
      </c>
      <c r="AE26" s="660"/>
      <c r="AF26" s="660"/>
      <c r="AG26" s="660"/>
      <c r="AH26" s="660"/>
      <c r="AI26" s="660"/>
      <c r="AJ26" s="660"/>
      <c r="AK26" s="660"/>
      <c r="AL26" s="624">
        <v>0</v>
      </c>
      <c r="AM26" s="625"/>
      <c r="AN26" s="625"/>
      <c r="AO26" s="661"/>
      <c r="AP26" s="618" t="s">
        <v>284</v>
      </c>
      <c r="AQ26" s="698"/>
      <c r="AR26" s="698"/>
      <c r="AS26" s="698"/>
      <c r="AT26" s="698"/>
      <c r="AU26" s="698"/>
      <c r="AV26" s="698"/>
      <c r="AW26" s="698"/>
      <c r="AX26" s="698"/>
      <c r="AY26" s="698"/>
      <c r="AZ26" s="698"/>
      <c r="BA26" s="698"/>
      <c r="BB26" s="698"/>
      <c r="BC26" s="698"/>
      <c r="BD26" s="698"/>
      <c r="BE26" s="698"/>
      <c r="BF26" s="699"/>
      <c r="BG26" s="621" t="s">
        <v>121</v>
      </c>
      <c r="BH26" s="622"/>
      <c r="BI26" s="622"/>
      <c r="BJ26" s="622"/>
      <c r="BK26" s="622"/>
      <c r="BL26" s="622"/>
      <c r="BM26" s="622"/>
      <c r="BN26" s="623"/>
      <c r="BO26" s="659" t="s">
        <v>121</v>
      </c>
      <c r="BP26" s="659"/>
      <c r="BQ26" s="659"/>
      <c r="BR26" s="659"/>
      <c r="BS26" s="660" t="s">
        <v>121</v>
      </c>
      <c r="BT26" s="660"/>
      <c r="BU26" s="660"/>
      <c r="BV26" s="660"/>
      <c r="BW26" s="660"/>
      <c r="BX26" s="660"/>
      <c r="BY26" s="660"/>
      <c r="BZ26" s="660"/>
      <c r="CA26" s="660"/>
      <c r="CB26" s="700"/>
      <c r="CD26" s="618" t="s">
        <v>285</v>
      </c>
      <c r="CE26" s="619"/>
      <c r="CF26" s="619"/>
      <c r="CG26" s="619"/>
      <c r="CH26" s="619"/>
      <c r="CI26" s="619"/>
      <c r="CJ26" s="619"/>
      <c r="CK26" s="619"/>
      <c r="CL26" s="619"/>
      <c r="CM26" s="619"/>
      <c r="CN26" s="619"/>
      <c r="CO26" s="619"/>
      <c r="CP26" s="619"/>
      <c r="CQ26" s="620"/>
      <c r="CR26" s="621">
        <v>1025575</v>
      </c>
      <c r="CS26" s="622"/>
      <c r="CT26" s="622"/>
      <c r="CU26" s="622"/>
      <c r="CV26" s="622"/>
      <c r="CW26" s="622"/>
      <c r="CX26" s="622"/>
      <c r="CY26" s="623"/>
      <c r="CZ26" s="624">
        <v>10.5</v>
      </c>
      <c r="DA26" s="636"/>
      <c r="DB26" s="636"/>
      <c r="DC26" s="637"/>
      <c r="DD26" s="627">
        <v>903293</v>
      </c>
      <c r="DE26" s="622"/>
      <c r="DF26" s="622"/>
      <c r="DG26" s="622"/>
      <c r="DH26" s="622"/>
      <c r="DI26" s="622"/>
      <c r="DJ26" s="622"/>
      <c r="DK26" s="623"/>
      <c r="DL26" s="627" t="s">
        <v>121</v>
      </c>
      <c r="DM26" s="622"/>
      <c r="DN26" s="622"/>
      <c r="DO26" s="622"/>
      <c r="DP26" s="622"/>
      <c r="DQ26" s="622"/>
      <c r="DR26" s="622"/>
      <c r="DS26" s="622"/>
      <c r="DT26" s="622"/>
      <c r="DU26" s="622"/>
      <c r="DV26" s="623"/>
      <c r="DW26" s="624" t="s">
        <v>121</v>
      </c>
      <c r="DX26" s="636"/>
      <c r="DY26" s="636"/>
      <c r="DZ26" s="636"/>
      <c r="EA26" s="636"/>
      <c r="EB26" s="636"/>
      <c r="EC26" s="648"/>
    </row>
    <row r="27" spans="2:133" ht="11.25" customHeight="1" x14ac:dyDescent="0.15">
      <c r="B27" s="618" t="s">
        <v>286</v>
      </c>
      <c r="C27" s="619"/>
      <c r="D27" s="619"/>
      <c r="E27" s="619"/>
      <c r="F27" s="619"/>
      <c r="G27" s="619"/>
      <c r="H27" s="619"/>
      <c r="I27" s="619"/>
      <c r="J27" s="619"/>
      <c r="K27" s="619"/>
      <c r="L27" s="619"/>
      <c r="M27" s="619"/>
      <c r="N27" s="619"/>
      <c r="O27" s="619"/>
      <c r="P27" s="619"/>
      <c r="Q27" s="620"/>
      <c r="R27" s="621">
        <v>111877</v>
      </c>
      <c r="S27" s="622"/>
      <c r="T27" s="622"/>
      <c r="U27" s="622"/>
      <c r="V27" s="622"/>
      <c r="W27" s="622"/>
      <c r="X27" s="622"/>
      <c r="Y27" s="623"/>
      <c r="Z27" s="659">
        <v>1.1000000000000001</v>
      </c>
      <c r="AA27" s="659"/>
      <c r="AB27" s="659"/>
      <c r="AC27" s="659"/>
      <c r="AD27" s="660" t="s">
        <v>121</v>
      </c>
      <c r="AE27" s="660"/>
      <c r="AF27" s="660"/>
      <c r="AG27" s="660"/>
      <c r="AH27" s="660"/>
      <c r="AI27" s="660"/>
      <c r="AJ27" s="660"/>
      <c r="AK27" s="660"/>
      <c r="AL27" s="624" t="s">
        <v>121</v>
      </c>
      <c r="AM27" s="625"/>
      <c r="AN27" s="625"/>
      <c r="AO27" s="661"/>
      <c r="AP27" s="618" t="s">
        <v>287</v>
      </c>
      <c r="AQ27" s="619"/>
      <c r="AR27" s="619"/>
      <c r="AS27" s="619"/>
      <c r="AT27" s="619"/>
      <c r="AU27" s="619"/>
      <c r="AV27" s="619"/>
      <c r="AW27" s="619"/>
      <c r="AX27" s="619"/>
      <c r="AY27" s="619"/>
      <c r="AZ27" s="619"/>
      <c r="BA27" s="619"/>
      <c r="BB27" s="619"/>
      <c r="BC27" s="619"/>
      <c r="BD27" s="619"/>
      <c r="BE27" s="619"/>
      <c r="BF27" s="620"/>
      <c r="BG27" s="621">
        <v>3051607</v>
      </c>
      <c r="BH27" s="622"/>
      <c r="BI27" s="622"/>
      <c r="BJ27" s="622"/>
      <c r="BK27" s="622"/>
      <c r="BL27" s="622"/>
      <c r="BM27" s="622"/>
      <c r="BN27" s="623"/>
      <c r="BO27" s="659">
        <v>100</v>
      </c>
      <c r="BP27" s="659"/>
      <c r="BQ27" s="659"/>
      <c r="BR27" s="659"/>
      <c r="BS27" s="660">
        <v>41416</v>
      </c>
      <c r="BT27" s="660"/>
      <c r="BU27" s="660"/>
      <c r="BV27" s="660"/>
      <c r="BW27" s="660"/>
      <c r="BX27" s="660"/>
      <c r="BY27" s="660"/>
      <c r="BZ27" s="660"/>
      <c r="CA27" s="660"/>
      <c r="CB27" s="700"/>
      <c r="CD27" s="618" t="s">
        <v>288</v>
      </c>
      <c r="CE27" s="619"/>
      <c r="CF27" s="619"/>
      <c r="CG27" s="619"/>
      <c r="CH27" s="619"/>
      <c r="CI27" s="619"/>
      <c r="CJ27" s="619"/>
      <c r="CK27" s="619"/>
      <c r="CL27" s="619"/>
      <c r="CM27" s="619"/>
      <c r="CN27" s="619"/>
      <c r="CO27" s="619"/>
      <c r="CP27" s="619"/>
      <c r="CQ27" s="620"/>
      <c r="CR27" s="621">
        <v>1984627</v>
      </c>
      <c r="CS27" s="634"/>
      <c r="CT27" s="634"/>
      <c r="CU27" s="634"/>
      <c r="CV27" s="634"/>
      <c r="CW27" s="634"/>
      <c r="CX27" s="634"/>
      <c r="CY27" s="635"/>
      <c r="CZ27" s="624">
        <v>20.3</v>
      </c>
      <c r="DA27" s="636"/>
      <c r="DB27" s="636"/>
      <c r="DC27" s="637"/>
      <c r="DD27" s="627">
        <v>841440</v>
      </c>
      <c r="DE27" s="634"/>
      <c r="DF27" s="634"/>
      <c r="DG27" s="634"/>
      <c r="DH27" s="634"/>
      <c r="DI27" s="634"/>
      <c r="DJ27" s="634"/>
      <c r="DK27" s="635"/>
      <c r="DL27" s="627">
        <v>485060</v>
      </c>
      <c r="DM27" s="634"/>
      <c r="DN27" s="634"/>
      <c r="DO27" s="634"/>
      <c r="DP27" s="634"/>
      <c r="DQ27" s="634"/>
      <c r="DR27" s="634"/>
      <c r="DS27" s="634"/>
      <c r="DT27" s="634"/>
      <c r="DU27" s="634"/>
      <c r="DV27" s="635"/>
      <c r="DW27" s="624">
        <v>8.1999999999999993</v>
      </c>
      <c r="DX27" s="636"/>
      <c r="DY27" s="636"/>
      <c r="DZ27" s="636"/>
      <c r="EA27" s="636"/>
      <c r="EB27" s="636"/>
      <c r="EC27" s="648"/>
    </row>
    <row r="28" spans="2:133" ht="11.25" customHeight="1" x14ac:dyDescent="0.15">
      <c r="B28" s="618" t="s">
        <v>289</v>
      </c>
      <c r="C28" s="619"/>
      <c r="D28" s="619"/>
      <c r="E28" s="619"/>
      <c r="F28" s="619"/>
      <c r="G28" s="619"/>
      <c r="H28" s="619"/>
      <c r="I28" s="619"/>
      <c r="J28" s="619"/>
      <c r="K28" s="619"/>
      <c r="L28" s="619"/>
      <c r="M28" s="619"/>
      <c r="N28" s="619"/>
      <c r="O28" s="619"/>
      <c r="P28" s="619"/>
      <c r="Q28" s="620"/>
      <c r="R28" s="621">
        <v>74804</v>
      </c>
      <c r="S28" s="622"/>
      <c r="T28" s="622"/>
      <c r="U28" s="622"/>
      <c r="V28" s="622"/>
      <c r="W28" s="622"/>
      <c r="X28" s="622"/>
      <c r="Y28" s="623"/>
      <c r="Z28" s="659">
        <v>0.7</v>
      </c>
      <c r="AA28" s="659"/>
      <c r="AB28" s="659"/>
      <c r="AC28" s="659"/>
      <c r="AD28" s="660" t="s">
        <v>121</v>
      </c>
      <c r="AE28" s="660"/>
      <c r="AF28" s="660"/>
      <c r="AG28" s="660"/>
      <c r="AH28" s="660"/>
      <c r="AI28" s="660"/>
      <c r="AJ28" s="660"/>
      <c r="AK28" s="660"/>
      <c r="AL28" s="624" t="s">
        <v>121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290</v>
      </c>
      <c r="CE28" s="619"/>
      <c r="CF28" s="619"/>
      <c r="CG28" s="619"/>
      <c r="CH28" s="619"/>
      <c r="CI28" s="619"/>
      <c r="CJ28" s="619"/>
      <c r="CK28" s="619"/>
      <c r="CL28" s="619"/>
      <c r="CM28" s="619"/>
      <c r="CN28" s="619"/>
      <c r="CO28" s="619"/>
      <c r="CP28" s="619"/>
      <c r="CQ28" s="620"/>
      <c r="CR28" s="621">
        <v>1041088</v>
      </c>
      <c r="CS28" s="622"/>
      <c r="CT28" s="622"/>
      <c r="CU28" s="622"/>
      <c r="CV28" s="622"/>
      <c r="CW28" s="622"/>
      <c r="CX28" s="622"/>
      <c r="CY28" s="623"/>
      <c r="CZ28" s="624">
        <v>10.6</v>
      </c>
      <c r="DA28" s="636"/>
      <c r="DB28" s="636"/>
      <c r="DC28" s="637"/>
      <c r="DD28" s="627">
        <v>1027242</v>
      </c>
      <c r="DE28" s="622"/>
      <c r="DF28" s="622"/>
      <c r="DG28" s="622"/>
      <c r="DH28" s="622"/>
      <c r="DI28" s="622"/>
      <c r="DJ28" s="622"/>
      <c r="DK28" s="623"/>
      <c r="DL28" s="627">
        <v>1027242</v>
      </c>
      <c r="DM28" s="622"/>
      <c r="DN28" s="622"/>
      <c r="DO28" s="622"/>
      <c r="DP28" s="622"/>
      <c r="DQ28" s="622"/>
      <c r="DR28" s="622"/>
      <c r="DS28" s="622"/>
      <c r="DT28" s="622"/>
      <c r="DU28" s="622"/>
      <c r="DV28" s="623"/>
      <c r="DW28" s="624">
        <v>17.399999999999999</v>
      </c>
      <c r="DX28" s="636"/>
      <c r="DY28" s="636"/>
      <c r="DZ28" s="636"/>
      <c r="EA28" s="636"/>
      <c r="EB28" s="636"/>
      <c r="EC28" s="648"/>
    </row>
    <row r="29" spans="2:133" ht="11.25" customHeight="1" x14ac:dyDescent="0.15">
      <c r="B29" s="618" t="s">
        <v>291</v>
      </c>
      <c r="C29" s="619"/>
      <c r="D29" s="619"/>
      <c r="E29" s="619"/>
      <c r="F29" s="619"/>
      <c r="G29" s="619"/>
      <c r="H29" s="619"/>
      <c r="I29" s="619"/>
      <c r="J29" s="619"/>
      <c r="K29" s="619"/>
      <c r="L29" s="619"/>
      <c r="M29" s="619"/>
      <c r="N29" s="619"/>
      <c r="O29" s="619"/>
      <c r="P29" s="619"/>
      <c r="Q29" s="620"/>
      <c r="R29" s="621">
        <v>68039</v>
      </c>
      <c r="S29" s="622"/>
      <c r="T29" s="622"/>
      <c r="U29" s="622"/>
      <c r="V29" s="622"/>
      <c r="W29" s="622"/>
      <c r="X29" s="622"/>
      <c r="Y29" s="623"/>
      <c r="Z29" s="659">
        <v>0.7</v>
      </c>
      <c r="AA29" s="659"/>
      <c r="AB29" s="659"/>
      <c r="AC29" s="659"/>
      <c r="AD29" s="660">
        <v>425</v>
      </c>
      <c r="AE29" s="660"/>
      <c r="AF29" s="660"/>
      <c r="AG29" s="660"/>
      <c r="AH29" s="660"/>
      <c r="AI29" s="660"/>
      <c r="AJ29" s="660"/>
      <c r="AK29" s="660"/>
      <c r="AL29" s="624">
        <v>0</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292</v>
      </c>
      <c r="CE29" s="641"/>
      <c r="CF29" s="618" t="s">
        <v>66</v>
      </c>
      <c r="CG29" s="619"/>
      <c r="CH29" s="619"/>
      <c r="CI29" s="619"/>
      <c r="CJ29" s="619"/>
      <c r="CK29" s="619"/>
      <c r="CL29" s="619"/>
      <c r="CM29" s="619"/>
      <c r="CN29" s="619"/>
      <c r="CO29" s="619"/>
      <c r="CP29" s="619"/>
      <c r="CQ29" s="620"/>
      <c r="CR29" s="621">
        <v>1040730</v>
      </c>
      <c r="CS29" s="634"/>
      <c r="CT29" s="634"/>
      <c r="CU29" s="634"/>
      <c r="CV29" s="634"/>
      <c r="CW29" s="634"/>
      <c r="CX29" s="634"/>
      <c r="CY29" s="635"/>
      <c r="CZ29" s="624">
        <v>10.6</v>
      </c>
      <c r="DA29" s="636"/>
      <c r="DB29" s="636"/>
      <c r="DC29" s="637"/>
      <c r="DD29" s="627">
        <v>1026884</v>
      </c>
      <c r="DE29" s="634"/>
      <c r="DF29" s="634"/>
      <c r="DG29" s="634"/>
      <c r="DH29" s="634"/>
      <c r="DI29" s="634"/>
      <c r="DJ29" s="634"/>
      <c r="DK29" s="635"/>
      <c r="DL29" s="627">
        <v>1026884</v>
      </c>
      <c r="DM29" s="634"/>
      <c r="DN29" s="634"/>
      <c r="DO29" s="634"/>
      <c r="DP29" s="634"/>
      <c r="DQ29" s="634"/>
      <c r="DR29" s="634"/>
      <c r="DS29" s="634"/>
      <c r="DT29" s="634"/>
      <c r="DU29" s="634"/>
      <c r="DV29" s="635"/>
      <c r="DW29" s="624">
        <v>17.399999999999999</v>
      </c>
      <c r="DX29" s="636"/>
      <c r="DY29" s="636"/>
      <c r="DZ29" s="636"/>
      <c r="EA29" s="636"/>
      <c r="EB29" s="636"/>
      <c r="EC29" s="648"/>
    </row>
    <row r="30" spans="2:133" ht="11.25" customHeight="1" x14ac:dyDescent="0.15">
      <c r="B30" s="618" t="s">
        <v>293</v>
      </c>
      <c r="C30" s="619"/>
      <c r="D30" s="619"/>
      <c r="E30" s="619"/>
      <c r="F30" s="619"/>
      <c r="G30" s="619"/>
      <c r="H30" s="619"/>
      <c r="I30" s="619"/>
      <c r="J30" s="619"/>
      <c r="K30" s="619"/>
      <c r="L30" s="619"/>
      <c r="M30" s="619"/>
      <c r="N30" s="619"/>
      <c r="O30" s="619"/>
      <c r="P30" s="619"/>
      <c r="Q30" s="620"/>
      <c r="R30" s="621">
        <v>1513586</v>
      </c>
      <c r="S30" s="622"/>
      <c r="T30" s="622"/>
      <c r="U30" s="622"/>
      <c r="V30" s="622"/>
      <c r="W30" s="622"/>
      <c r="X30" s="622"/>
      <c r="Y30" s="623"/>
      <c r="Z30" s="659">
        <v>14.7</v>
      </c>
      <c r="AA30" s="659"/>
      <c r="AB30" s="659"/>
      <c r="AC30" s="659"/>
      <c r="AD30" s="660" t="s">
        <v>121</v>
      </c>
      <c r="AE30" s="660"/>
      <c r="AF30" s="660"/>
      <c r="AG30" s="660"/>
      <c r="AH30" s="660"/>
      <c r="AI30" s="660"/>
      <c r="AJ30" s="660"/>
      <c r="AK30" s="660"/>
      <c r="AL30" s="624" t="s">
        <v>121</v>
      </c>
      <c r="AM30" s="625"/>
      <c r="AN30" s="625"/>
      <c r="AO30" s="661"/>
      <c r="AP30" s="673" t="s">
        <v>211</v>
      </c>
      <c r="AQ30" s="674"/>
      <c r="AR30" s="674"/>
      <c r="AS30" s="674"/>
      <c r="AT30" s="674"/>
      <c r="AU30" s="674"/>
      <c r="AV30" s="674"/>
      <c r="AW30" s="674"/>
      <c r="AX30" s="674"/>
      <c r="AY30" s="674"/>
      <c r="AZ30" s="674"/>
      <c r="BA30" s="674"/>
      <c r="BB30" s="674"/>
      <c r="BC30" s="674"/>
      <c r="BD30" s="674"/>
      <c r="BE30" s="674"/>
      <c r="BF30" s="675"/>
      <c r="BG30" s="673" t="s">
        <v>294</v>
      </c>
      <c r="BH30" s="696"/>
      <c r="BI30" s="696"/>
      <c r="BJ30" s="696"/>
      <c r="BK30" s="696"/>
      <c r="BL30" s="696"/>
      <c r="BM30" s="696"/>
      <c r="BN30" s="696"/>
      <c r="BO30" s="696"/>
      <c r="BP30" s="696"/>
      <c r="BQ30" s="697"/>
      <c r="BR30" s="673" t="s">
        <v>295</v>
      </c>
      <c r="BS30" s="696"/>
      <c r="BT30" s="696"/>
      <c r="BU30" s="696"/>
      <c r="BV30" s="696"/>
      <c r="BW30" s="696"/>
      <c r="BX30" s="696"/>
      <c r="BY30" s="696"/>
      <c r="BZ30" s="696"/>
      <c r="CA30" s="696"/>
      <c r="CB30" s="697"/>
      <c r="CD30" s="642"/>
      <c r="CE30" s="643"/>
      <c r="CF30" s="618" t="s">
        <v>296</v>
      </c>
      <c r="CG30" s="619"/>
      <c r="CH30" s="619"/>
      <c r="CI30" s="619"/>
      <c r="CJ30" s="619"/>
      <c r="CK30" s="619"/>
      <c r="CL30" s="619"/>
      <c r="CM30" s="619"/>
      <c r="CN30" s="619"/>
      <c r="CO30" s="619"/>
      <c r="CP30" s="619"/>
      <c r="CQ30" s="620"/>
      <c r="CR30" s="621">
        <v>1001908</v>
      </c>
      <c r="CS30" s="622"/>
      <c r="CT30" s="622"/>
      <c r="CU30" s="622"/>
      <c r="CV30" s="622"/>
      <c r="CW30" s="622"/>
      <c r="CX30" s="622"/>
      <c r="CY30" s="623"/>
      <c r="CZ30" s="624">
        <v>10.199999999999999</v>
      </c>
      <c r="DA30" s="636"/>
      <c r="DB30" s="636"/>
      <c r="DC30" s="637"/>
      <c r="DD30" s="627">
        <v>988062</v>
      </c>
      <c r="DE30" s="622"/>
      <c r="DF30" s="622"/>
      <c r="DG30" s="622"/>
      <c r="DH30" s="622"/>
      <c r="DI30" s="622"/>
      <c r="DJ30" s="622"/>
      <c r="DK30" s="623"/>
      <c r="DL30" s="627">
        <v>988062</v>
      </c>
      <c r="DM30" s="622"/>
      <c r="DN30" s="622"/>
      <c r="DO30" s="622"/>
      <c r="DP30" s="622"/>
      <c r="DQ30" s="622"/>
      <c r="DR30" s="622"/>
      <c r="DS30" s="622"/>
      <c r="DT30" s="622"/>
      <c r="DU30" s="622"/>
      <c r="DV30" s="623"/>
      <c r="DW30" s="624">
        <v>16.7</v>
      </c>
      <c r="DX30" s="636"/>
      <c r="DY30" s="636"/>
      <c r="DZ30" s="636"/>
      <c r="EA30" s="636"/>
      <c r="EB30" s="636"/>
      <c r="EC30" s="648"/>
    </row>
    <row r="31" spans="2:133" ht="11.25" customHeight="1" x14ac:dyDescent="0.15">
      <c r="B31" s="688" t="s">
        <v>297</v>
      </c>
      <c r="C31" s="689"/>
      <c r="D31" s="689"/>
      <c r="E31" s="689"/>
      <c r="F31" s="689"/>
      <c r="G31" s="689"/>
      <c r="H31" s="689"/>
      <c r="I31" s="689"/>
      <c r="J31" s="689"/>
      <c r="K31" s="689"/>
      <c r="L31" s="689"/>
      <c r="M31" s="689"/>
      <c r="N31" s="689"/>
      <c r="O31" s="689"/>
      <c r="P31" s="689"/>
      <c r="Q31" s="690"/>
      <c r="R31" s="621" t="s">
        <v>121</v>
      </c>
      <c r="S31" s="622"/>
      <c r="T31" s="622"/>
      <c r="U31" s="622"/>
      <c r="V31" s="622"/>
      <c r="W31" s="622"/>
      <c r="X31" s="622"/>
      <c r="Y31" s="623"/>
      <c r="Z31" s="659" t="s">
        <v>121</v>
      </c>
      <c r="AA31" s="659"/>
      <c r="AB31" s="659"/>
      <c r="AC31" s="659"/>
      <c r="AD31" s="660" t="s">
        <v>121</v>
      </c>
      <c r="AE31" s="660"/>
      <c r="AF31" s="660"/>
      <c r="AG31" s="660"/>
      <c r="AH31" s="660"/>
      <c r="AI31" s="660"/>
      <c r="AJ31" s="660"/>
      <c r="AK31" s="660"/>
      <c r="AL31" s="624" t="s">
        <v>121</v>
      </c>
      <c r="AM31" s="625"/>
      <c r="AN31" s="625"/>
      <c r="AO31" s="661"/>
      <c r="AP31" s="691" t="s">
        <v>298</v>
      </c>
      <c r="AQ31" s="692"/>
      <c r="AR31" s="692"/>
      <c r="AS31" s="692"/>
      <c r="AT31" s="693" t="s">
        <v>299</v>
      </c>
      <c r="AU31" s="218"/>
      <c r="AV31" s="218"/>
      <c r="AW31" s="218"/>
      <c r="AX31" s="679" t="s">
        <v>177</v>
      </c>
      <c r="AY31" s="680"/>
      <c r="AZ31" s="680"/>
      <c r="BA31" s="680"/>
      <c r="BB31" s="680"/>
      <c r="BC31" s="680"/>
      <c r="BD31" s="680"/>
      <c r="BE31" s="680"/>
      <c r="BF31" s="681"/>
      <c r="BG31" s="683">
        <v>99.5</v>
      </c>
      <c r="BH31" s="684"/>
      <c r="BI31" s="684"/>
      <c r="BJ31" s="684"/>
      <c r="BK31" s="684"/>
      <c r="BL31" s="684"/>
      <c r="BM31" s="685">
        <v>91.9</v>
      </c>
      <c r="BN31" s="684"/>
      <c r="BO31" s="684"/>
      <c r="BP31" s="684"/>
      <c r="BQ31" s="686"/>
      <c r="BR31" s="683">
        <v>99.3</v>
      </c>
      <c r="BS31" s="684"/>
      <c r="BT31" s="684"/>
      <c r="BU31" s="684"/>
      <c r="BV31" s="684"/>
      <c r="BW31" s="684"/>
      <c r="BX31" s="685">
        <v>97.5</v>
      </c>
      <c r="BY31" s="684"/>
      <c r="BZ31" s="684"/>
      <c r="CA31" s="684"/>
      <c r="CB31" s="686"/>
      <c r="CD31" s="642"/>
      <c r="CE31" s="643"/>
      <c r="CF31" s="618" t="s">
        <v>300</v>
      </c>
      <c r="CG31" s="619"/>
      <c r="CH31" s="619"/>
      <c r="CI31" s="619"/>
      <c r="CJ31" s="619"/>
      <c r="CK31" s="619"/>
      <c r="CL31" s="619"/>
      <c r="CM31" s="619"/>
      <c r="CN31" s="619"/>
      <c r="CO31" s="619"/>
      <c r="CP31" s="619"/>
      <c r="CQ31" s="620"/>
      <c r="CR31" s="621">
        <v>38822</v>
      </c>
      <c r="CS31" s="634"/>
      <c r="CT31" s="634"/>
      <c r="CU31" s="634"/>
      <c r="CV31" s="634"/>
      <c r="CW31" s="634"/>
      <c r="CX31" s="634"/>
      <c r="CY31" s="635"/>
      <c r="CZ31" s="624">
        <v>0.4</v>
      </c>
      <c r="DA31" s="636"/>
      <c r="DB31" s="636"/>
      <c r="DC31" s="637"/>
      <c r="DD31" s="627">
        <v>38822</v>
      </c>
      <c r="DE31" s="634"/>
      <c r="DF31" s="634"/>
      <c r="DG31" s="634"/>
      <c r="DH31" s="634"/>
      <c r="DI31" s="634"/>
      <c r="DJ31" s="634"/>
      <c r="DK31" s="635"/>
      <c r="DL31" s="627">
        <v>38822</v>
      </c>
      <c r="DM31" s="634"/>
      <c r="DN31" s="634"/>
      <c r="DO31" s="634"/>
      <c r="DP31" s="634"/>
      <c r="DQ31" s="634"/>
      <c r="DR31" s="634"/>
      <c r="DS31" s="634"/>
      <c r="DT31" s="634"/>
      <c r="DU31" s="634"/>
      <c r="DV31" s="635"/>
      <c r="DW31" s="624">
        <v>0.7</v>
      </c>
      <c r="DX31" s="636"/>
      <c r="DY31" s="636"/>
      <c r="DZ31" s="636"/>
      <c r="EA31" s="636"/>
      <c r="EB31" s="636"/>
      <c r="EC31" s="648"/>
    </row>
    <row r="32" spans="2:133" ht="11.25" customHeight="1" x14ac:dyDescent="0.15">
      <c r="B32" s="618" t="s">
        <v>301</v>
      </c>
      <c r="C32" s="619"/>
      <c r="D32" s="619"/>
      <c r="E32" s="619"/>
      <c r="F32" s="619"/>
      <c r="G32" s="619"/>
      <c r="H32" s="619"/>
      <c r="I32" s="619"/>
      <c r="J32" s="619"/>
      <c r="K32" s="619"/>
      <c r="L32" s="619"/>
      <c r="M32" s="619"/>
      <c r="N32" s="619"/>
      <c r="O32" s="619"/>
      <c r="P32" s="619"/>
      <c r="Q32" s="620"/>
      <c r="R32" s="621">
        <v>708923</v>
      </c>
      <c r="S32" s="622"/>
      <c r="T32" s="622"/>
      <c r="U32" s="622"/>
      <c r="V32" s="622"/>
      <c r="W32" s="622"/>
      <c r="X32" s="622"/>
      <c r="Y32" s="623"/>
      <c r="Z32" s="659">
        <v>6.9</v>
      </c>
      <c r="AA32" s="659"/>
      <c r="AB32" s="659"/>
      <c r="AC32" s="659"/>
      <c r="AD32" s="660" t="s">
        <v>121</v>
      </c>
      <c r="AE32" s="660"/>
      <c r="AF32" s="660"/>
      <c r="AG32" s="660"/>
      <c r="AH32" s="660"/>
      <c r="AI32" s="660"/>
      <c r="AJ32" s="660"/>
      <c r="AK32" s="660"/>
      <c r="AL32" s="624" t="s">
        <v>121</v>
      </c>
      <c r="AM32" s="625"/>
      <c r="AN32" s="625"/>
      <c r="AO32" s="661"/>
      <c r="AP32" s="662"/>
      <c r="AQ32" s="663"/>
      <c r="AR32" s="663"/>
      <c r="AS32" s="663"/>
      <c r="AT32" s="694"/>
      <c r="AU32" s="214" t="s">
        <v>302</v>
      </c>
      <c r="AX32" s="618" t="s">
        <v>303</v>
      </c>
      <c r="AY32" s="619"/>
      <c r="AZ32" s="619"/>
      <c r="BA32" s="619"/>
      <c r="BB32" s="619"/>
      <c r="BC32" s="619"/>
      <c r="BD32" s="619"/>
      <c r="BE32" s="619"/>
      <c r="BF32" s="620"/>
      <c r="BG32" s="687">
        <v>99.6</v>
      </c>
      <c r="BH32" s="634"/>
      <c r="BI32" s="634"/>
      <c r="BJ32" s="634"/>
      <c r="BK32" s="634"/>
      <c r="BL32" s="634"/>
      <c r="BM32" s="625">
        <v>97.3</v>
      </c>
      <c r="BN32" s="634"/>
      <c r="BO32" s="634"/>
      <c r="BP32" s="634"/>
      <c r="BQ32" s="657"/>
      <c r="BR32" s="687">
        <v>99.2</v>
      </c>
      <c r="BS32" s="634"/>
      <c r="BT32" s="634"/>
      <c r="BU32" s="634"/>
      <c r="BV32" s="634"/>
      <c r="BW32" s="634"/>
      <c r="BX32" s="625">
        <v>96.5</v>
      </c>
      <c r="BY32" s="634"/>
      <c r="BZ32" s="634"/>
      <c r="CA32" s="634"/>
      <c r="CB32" s="657"/>
      <c r="CD32" s="644"/>
      <c r="CE32" s="645"/>
      <c r="CF32" s="618" t="s">
        <v>304</v>
      </c>
      <c r="CG32" s="619"/>
      <c r="CH32" s="619"/>
      <c r="CI32" s="619"/>
      <c r="CJ32" s="619"/>
      <c r="CK32" s="619"/>
      <c r="CL32" s="619"/>
      <c r="CM32" s="619"/>
      <c r="CN32" s="619"/>
      <c r="CO32" s="619"/>
      <c r="CP32" s="619"/>
      <c r="CQ32" s="620"/>
      <c r="CR32" s="621">
        <v>358</v>
      </c>
      <c r="CS32" s="622"/>
      <c r="CT32" s="622"/>
      <c r="CU32" s="622"/>
      <c r="CV32" s="622"/>
      <c r="CW32" s="622"/>
      <c r="CX32" s="622"/>
      <c r="CY32" s="623"/>
      <c r="CZ32" s="624">
        <v>0</v>
      </c>
      <c r="DA32" s="636"/>
      <c r="DB32" s="636"/>
      <c r="DC32" s="637"/>
      <c r="DD32" s="627">
        <v>358</v>
      </c>
      <c r="DE32" s="622"/>
      <c r="DF32" s="622"/>
      <c r="DG32" s="622"/>
      <c r="DH32" s="622"/>
      <c r="DI32" s="622"/>
      <c r="DJ32" s="622"/>
      <c r="DK32" s="623"/>
      <c r="DL32" s="627">
        <v>358</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305</v>
      </c>
      <c r="C33" s="619"/>
      <c r="D33" s="619"/>
      <c r="E33" s="619"/>
      <c r="F33" s="619"/>
      <c r="G33" s="619"/>
      <c r="H33" s="619"/>
      <c r="I33" s="619"/>
      <c r="J33" s="619"/>
      <c r="K33" s="619"/>
      <c r="L33" s="619"/>
      <c r="M33" s="619"/>
      <c r="N33" s="619"/>
      <c r="O33" s="619"/>
      <c r="P33" s="619"/>
      <c r="Q33" s="620"/>
      <c r="R33" s="621">
        <v>24778</v>
      </c>
      <c r="S33" s="622"/>
      <c r="T33" s="622"/>
      <c r="U33" s="622"/>
      <c r="V33" s="622"/>
      <c r="W33" s="622"/>
      <c r="X33" s="622"/>
      <c r="Y33" s="623"/>
      <c r="Z33" s="659">
        <v>0.2</v>
      </c>
      <c r="AA33" s="659"/>
      <c r="AB33" s="659"/>
      <c r="AC33" s="659"/>
      <c r="AD33" s="660">
        <v>10795</v>
      </c>
      <c r="AE33" s="660"/>
      <c r="AF33" s="660"/>
      <c r="AG33" s="660"/>
      <c r="AH33" s="660"/>
      <c r="AI33" s="660"/>
      <c r="AJ33" s="660"/>
      <c r="AK33" s="660"/>
      <c r="AL33" s="624">
        <v>0.2</v>
      </c>
      <c r="AM33" s="625"/>
      <c r="AN33" s="625"/>
      <c r="AO33" s="661"/>
      <c r="AP33" s="664"/>
      <c r="AQ33" s="665"/>
      <c r="AR33" s="665"/>
      <c r="AS33" s="665"/>
      <c r="AT33" s="695"/>
      <c r="AU33" s="219"/>
      <c r="AV33" s="219"/>
      <c r="AW33" s="219"/>
      <c r="AX33" s="602" t="s">
        <v>306</v>
      </c>
      <c r="AY33" s="603"/>
      <c r="AZ33" s="603"/>
      <c r="BA33" s="603"/>
      <c r="BB33" s="603"/>
      <c r="BC33" s="603"/>
      <c r="BD33" s="603"/>
      <c r="BE33" s="603"/>
      <c r="BF33" s="604"/>
      <c r="BG33" s="682">
        <v>99.5</v>
      </c>
      <c r="BH33" s="606"/>
      <c r="BI33" s="606"/>
      <c r="BJ33" s="606"/>
      <c r="BK33" s="606"/>
      <c r="BL33" s="606"/>
      <c r="BM33" s="652">
        <v>86.8</v>
      </c>
      <c r="BN33" s="606"/>
      <c r="BO33" s="606"/>
      <c r="BP33" s="606"/>
      <c r="BQ33" s="669"/>
      <c r="BR33" s="682">
        <v>99.3</v>
      </c>
      <c r="BS33" s="606"/>
      <c r="BT33" s="606"/>
      <c r="BU33" s="606"/>
      <c r="BV33" s="606"/>
      <c r="BW33" s="606"/>
      <c r="BX33" s="652">
        <v>98.2</v>
      </c>
      <c r="BY33" s="606"/>
      <c r="BZ33" s="606"/>
      <c r="CA33" s="606"/>
      <c r="CB33" s="669"/>
      <c r="CD33" s="618" t="s">
        <v>307</v>
      </c>
      <c r="CE33" s="619"/>
      <c r="CF33" s="619"/>
      <c r="CG33" s="619"/>
      <c r="CH33" s="619"/>
      <c r="CI33" s="619"/>
      <c r="CJ33" s="619"/>
      <c r="CK33" s="619"/>
      <c r="CL33" s="619"/>
      <c r="CM33" s="619"/>
      <c r="CN33" s="619"/>
      <c r="CO33" s="619"/>
      <c r="CP33" s="619"/>
      <c r="CQ33" s="620"/>
      <c r="CR33" s="621">
        <v>4098866</v>
      </c>
      <c r="CS33" s="634"/>
      <c r="CT33" s="634"/>
      <c r="CU33" s="634"/>
      <c r="CV33" s="634"/>
      <c r="CW33" s="634"/>
      <c r="CX33" s="634"/>
      <c r="CY33" s="635"/>
      <c r="CZ33" s="624">
        <v>41.9</v>
      </c>
      <c r="DA33" s="636"/>
      <c r="DB33" s="636"/>
      <c r="DC33" s="637"/>
      <c r="DD33" s="627">
        <v>3075734</v>
      </c>
      <c r="DE33" s="634"/>
      <c r="DF33" s="634"/>
      <c r="DG33" s="634"/>
      <c r="DH33" s="634"/>
      <c r="DI33" s="634"/>
      <c r="DJ33" s="634"/>
      <c r="DK33" s="635"/>
      <c r="DL33" s="627">
        <v>2424104</v>
      </c>
      <c r="DM33" s="634"/>
      <c r="DN33" s="634"/>
      <c r="DO33" s="634"/>
      <c r="DP33" s="634"/>
      <c r="DQ33" s="634"/>
      <c r="DR33" s="634"/>
      <c r="DS33" s="634"/>
      <c r="DT33" s="634"/>
      <c r="DU33" s="634"/>
      <c r="DV33" s="635"/>
      <c r="DW33" s="624">
        <v>41</v>
      </c>
      <c r="DX33" s="636"/>
      <c r="DY33" s="636"/>
      <c r="DZ33" s="636"/>
      <c r="EA33" s="636"/>
      <c r="EB33" s="636"/>
      <c r="EC33" s="648"/>
    </row>
    <row r="34" spans="2:133" ht="11.25" customHeight="1" x14ac:dyDescent="0.15">
      <c r="B34" s="618" t="s">
        <v>308</v>
      </c>
      <c r="C34" s="619"/>
      <c r="D34" s="619"/>
      <c r="E34" s="619"/>
      <c r="F34" s="619"/>
      <c r="G34" s="619"/>
      <c r="H34" s="619"/>
      <c r="I34" s="619"/>
      <c r="J34" s="619"/>
      <c r="K34" s="619"/>
      <c r="L34" s="619"/>
      <c r="M34" s="619"/>
      <c r="N34" s="619"/>
      <c r="O34" s="619"/>
      <c r="P34" s="619"/>
      <c r="Q34" s="620"/>
      <c r="R34" s="621">
        <v>279169</v>
      </c>
      <c r="S34" s="622"/>
      <c r="T34" s="622"/>
      <c r="U34" s="622"/>
      <c r="V34" s="622"/>
      <c r="W34" s="622"/>
      <c r="X34" s="622"/>
      <c r="Y34" s="623"/>
      <c r="Z34" s="659">
        <v>2.7</v>
      </c>
      <c r="AA34" s="659"/>
      <c r="AB34" s="659"/>
      <c r="AC34" s="659"/>
      <c r="AD34" s="660" t="s">
        <v>121</v>
      </c>
      <c r="AE34" s="660"/>
      <c r="AF34" s="660"/>
      <c r="AG34" s="660"/>
      <c r="AH34" s="660"/>
      <c r="AI34" s="660"/>
      <c r="AJ34" s="660"/>
      <c r="AK34" s="660"/>
      <c r="AL34" s="624" t="s">
        <v>121</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309</v>
      </c>
      <c r="CE34" s="619"/>
      <c r="CF34" s="619"/>
      <c r="CG34" s="619"/>
      <c r="CH34" s="619"/>
      <c r="CI34" s="619"/>
      <c r="CJ34" s="619"/>
      <c r="CK34" s="619"/>
      <c r="CL34" s="619"/>
      <c r="CM34" s="619"/>
      <c r="CN34" s="619"/>
      <c r="CO34" s="619"/>
      <c r="CP34" s="619"/>
      <c r="CQ34" s="620"/>
      <c r="CR34" s="621">
        <v>1367548</v>
      </c>
      <c r="CS34" s="622"/>
      <c r="CT34" s="622"/>
      <c r="CU34" s="622"/>
      <c r="CV34" s="622"/>
      <c r="CW34" s="622"/>
      <c r="CX34" s="622"/>
      <c r="CY34" s="623"/>
      <c r="CZ34" s="624">
        <v>14</v>
      </c>
      <c r="DA34" s="636"/>
      <c r="DB34" s="636"/>
      <c r="DC34" s="637"/>
      <c r="DD34" s="627">
        <v>950403</v>
      </c>
      <c r="DE34" s="622"/>
      <c r="DF34" s="622"/>
      <c r="DG34" s="622"/>
      <c r="DH34" s="622"/>
      <c r="DI34" s="622"/>
      <c r="DJ34" s="622"/>
      <c r="DK34" s="623"/>
      <c r="DL34" s="627">
        <v>898622</v>
      </c>
      <c r="DM34" s="622"/>
      <c r="DN34" s="622"/>
      <c r="DO34" s="622"/>
      <c r="DP34" s="622"/>
      <c r="DQ34" s="622"/>
      <c r="DR34" s="622"/>
      <c r="DS34" s="622"/>
      <c r="DT34" s="622"/>
      <c r="DU34" s="622"/>
      <c r="DV34" s="623"/>
      <c r="DW34" s="624">
        <v>15.2</v>
      </c>
      <c r="DX34" s="636"/>
      <c r="DY34" s="636"/>
      <c r="DZ34" s="636"/>
      <c r="EA34" s="636"/>
      <c r="EB34" s="636"/>
      <c r="EC34" s="648"/>
    </row>
    <row r="35" spans="2:133" ht="11.25" customHeight="1" x14ac:dyDescent="0.15">
      <c r="B35" s="618" t="s">
        <v>310</v>
      </c>
      <c r="C35" s="619"/>
      <c r="D35" s="619"/>
      <c r="E35" s="619"/>
      <c r="F35" s="619"/>
      <c r="G35" s="619"/>
      <c r="H35" s="619"/>
      <c r="I35" s="619"/>
      <c r="J35" s="619"/>
      <c r="K35" s="619"/>
      <c r="L35" s="619"/>
      <c r="M35" s="619"/>
      <c r="N35" s="619"/>
      <c r="O35" s="619"/>
      <c r="P35" s="619"/>
      <c r="Q35" s="620"/>
      <c r="R35" s="621">
        <v>357969</v>
      </c>
      <c r="S35" s="622"/>
      <c r="T35" s="622"/>
      <c r="U35" s="622"/>
      <c r="V35" s="622"/>
      <c r="W35" s="622"/>
      <c r="X35" s="622"/>
      <c r="Y35" s="623"/>
      <c r="Z35" s="659">
        <v>3.5</v>
      </c>
      <c r="AA35" s="659"/>
      <c r="AB35" s="659"/>
      <c r="AC35" s="659"/>
      <c r="AD35" s="660" t="s">
        <v>121</v>
      </c>
      <c r="AE35" s="660"/>
      <c r="AF35" s="660"/>
      <c r="AG35" s="660"/>
      <c r="AH35" s="660"/>
      <c r="AI35" s="660"/>
      <c r="AJ35" s="660"/>
      <c r="AK35" s="660"/>
      <c r="AL35" s="624" t="s">
        <v>121</v>
      </c>
      <c r="AM35" s="625"/>
      <c r="AN35" s="625"/>
      <c r="AO35" s="661"/>
      <c r="AP35" s="222"/>
      <c r="AQ35" s="673" t="s">
        <v>311</v>
      </c>
      <c r="AR35" s="674"/>
      <c r="AS35" s="674"/>
      <c r="AT35" s="674"/>
      <c r="AU35" s="674"/>
      <c r="AV35" s="674"/>
      <c r="AW35" s="674"/>
      <c r="AX35" s="674"/>
      <c r="AY35" s="674"/>
      <c r="AZ35" s="674"/>
      <c r="BA35" s="674"/>
      <c r="BB35" s="674"/>
      <c r="BC35" s="674"/>
      <c r="BD35" s="674"/>
      <c r="BE35" s="674"/>
      <c r="BF35" s="675"/>
      <c r="BG35" s="673" t="s">
        <v>312</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313</v>
      </c>
      <c r="CE35" s="619"/>
      <c r="CF35" s="619"/>
      <c r="CG35" s="619"/>
      <c r="CH35" s="619"/>
      <c r="CI35" s="619"/>
      <c r="CJ35" s="619"/>
      <c r="CK35" s="619"/>
      <c r="CL35" s="619"/>
      <c r="CM35" s="619"/>
      <c r="CN35" s="619"/>
      <c r="CO35" s="619"/>
      <c r="CP35" s="619"/>
      <c r="CQ35" s="620"/>
      <c r="CR35" s="621">
        <v>59739</v>
      </c>
      <c r="CS35" s="634"/>
      <c r="CT35" s="634"/>
      <c r="CU35" s="634"/>
      <c r="CV35" s="634"/>
      <c r="CW35" s="634"/>
      <c r="CX35" s="634"/>
      <c r="CY35" s="635"/>
      <c r="CZ35" s="624">
        <v>0.6</v>
      </c>
      <c r="DA35" s="636"/>
      <c r="DB35" s="636"/>
      <c r="DC35" s="637"/>
      <c r="DD35" s="627">
        <v>32348</v>
      </c>
      <c r="DE35" s="634"/>
      <c r="DF35" s="634"/>
      <c r="DG35" s="634"/>
      <c r="DH35" s="634"/>
      <c r="DI35" s="634"/>
      <c r="DJ35" s="634"/>
      <c r="DK35" s="635"/>
      <c r="DL35" s="627">
        <v>32321</v>
      </c>
      <c r="DM35" s="634"/>
      <c r="DN35" s="634"/>
      <c r="DO35" s="634"/>
      <c r="DP35" s="634"/>
      <c r="DQ35" s="634"/>
      <c r="DR35" s="634"/>
      <c r="DS35" s="634"/>
      <c r="DT35" s="634"/>
      <c r="DU35" s="634"/>
      <c r="DV35" s="635"/>
      <c r="DW35" s="624">
        <v>0.5</v>
      </c>
      <c r="DX35" s="636"/>
      <c r="DY35" s="636"/>
      <c r="DZ35" s="636"/>
      <c r="EA35" s="636"/>
      <c r="EB35" s="636"/>
      <c r="EC35" s="648"/>
    </row>
    <row r="36" spans="2:133" ht="11.25" customHeight="1" x14ac:dyDescent="0.15">
      <c r="B36" s="618" t="s">
        <v>314</v>
      </c>
      <c r="C36" s="619"/>
      <c r="D36" s="619"/>
      <c r="E36" s="619"/>
      <c r="F36" s="619"/>
      <c r="G36" s="619"/>
      <c r="H36" s="619"/>
      <c r="I36" s="619"/>
      <c r="J36" s="619"/>
      <c r="K36" s="619"/>
      <c r="L36" s="619"/>
      <c r="M36" s="619"/>
      <c r="N36" s="619"/>
      <c r="O36" s="619"/>
      <c r="P36" s="619"/>
      <c r="Q36" s="620"/>
      <c r="R36" s="621">
        <v>274122</v>
      </c>
      <c r="S36" s="622"/>
      <c r="T36" s="622"/>
      <c r="U36" s="622"/>
      <c r="V36" s="622"/>
      <c r="W36" s="622"/>
      <c r="X36" s="622"/>
      <c r="Y36" s="623"/>
      <c r="Z36" s="659">
        <v>2.7</v>
      </c>
      <c r="AA36" s="659"/>
      <c r="AB36" s="659"/>
      <c r="AC36" s="659"/>
      <c r="AD36" s="660" t="s">
        <v>121</v>
      </c>
      <c r="AE36" s="660"/>
      <c r="AF36" s="660"/>
      <c r="AG36" s="660"/>
      <c r="AH36" s="660"/>
      <c r="AI36" s="660"/>
      <c r="AJ36" s="660"/>
      <c r="AK36" s="660"/>
      <c r="AL36" s="624" t="s">
        <v>121</v>
      </c>
      <c r="AM36" s="625"/>
      <c r="AN36" s="625"/>
      <c r="AO36" s="661"/>
      <c r="AP36" s="222"/>
      <c r="AQ36" s="670" t="s">
        <v>315</v>
      </c>
      <c r="AR36" s="671"/>
      <c r="AS36" s="671"/>
      <c r="AT36" s="671"/>
      <c r="AU36" s="671"/>
      <c r="AV36" s="671"/>
      <c r="AW36" s="671"/>
      <c r="AX36" s="671"/>
      <c r="AY36" s="672"/>
      <c r="AZ36" s="676">
        <v>1553155</v>
      </c>
      <c r="BA36" s="677"/>
      <c r="BB36" s="677"/>
      <c r="BC36" s="677"/>
      <c r="BD36" s="677"/>
      <c r="BE36" s="677"/>
      <c r="BF36" s="678"/>
      <c r="BG36" s="679" t="s">
        <v>316</v>
      </c>
      <c r="BH36" s="680"/>
      <c r="BI36" s="680"/>
      <c r="BJ36" s="680"/>
      <c r="BK36" s="680"/>
      <c r="BL36" s="680"/>
      <c r="BM36" s="680"/>
      <c r="BN36" s="680"/>
      <c r="BO36" s="680"/>
      <c r="BP36" s="680"/>
      <c r="BQ36" s="680"/>
      <c r="BR36" s="680"/>
      <c r="BS36" s="680"/>
      <c r="BT36" s="680"/>
      <c r="BU36" s="681"/>
      <c r="BV36" s="676">
        <v>172583</v>
      </c>
      <c r="BW36" s="677"/>
      <c r="BX36" s="677"/>
      <c r="BY36" s="677"/>
      <c r="BZ36" s="677"/>
      <c r="CA36" s="677"/>
      <c r="CB36" s="678"/>
      <c r="CD36" s="618" t="s">
        <v>317</v>
      </c>
      <c r="CE36" s="619"/>
      <c r="CF36" s="619"/>
      <c r="CG36" s="619"/>
      <c r="CH36" s="619"/>
      <c r="CI36" s="619"/>
      <c r="CJ36" s="619"/>
      <c r="CK36" s="619"/>
      <c r="CL36" s="619"/>
      <c r="CM36" s="619"/>
      <c r="CN36" s="619"/>
      <c r="CO36" s="619"/>
      <c r="CP36" s="619"/>
      <c r="CQ36" s="620"/>
      <c r="CR36" s="621">
        <v>1029092</v>
      </c>
      <c r="CS36" s="622"/>
      <c r="CT36" s="622"/>
      <c r="CU36" s="622"/>
      <c r="CV36" s="622"/>
      <c r="CW36" s="622"/>
      <c r="CX36" s="622"/>
      <c r="CY36" s="623"/>
      <c r="CZ36" s="624">
        <v>10.5</v>
      </c>
      <c r="DA36" s="636"/>
      <c r="DB36" s="636"/>
      <c r="DC36" s="637"/>
      <c r="DD36" s="627">
        <v>741233</v>
      </c>
      <c r="DE36" s="622"/>
      <c r="DF36" s="622"/>
      <c r="DG36" s="622"/>
      <c r="DH36" s="622"/>
      <c r="DI36" s="622"/>
      <c r="DJ36" s="622"/>
      <c r="DK36" s="623"/>
      <c r="DL36" s="627">
        <v>635975</v>
      </c>
      <c r="DM36" s="622"/>
      <c r="DN36" s="622"/>
      <c r="DO36" s="622"/>
      <c r="DP36" s="622"/>
      <c r="DQ36" s="622"/>
      <c r="DR36" s="622"/>
      <c r="DS36" s="622"/>
      <c r="DT36" s="622"/>
      <c r="DU36" s="622"/>
      <c r="DV36" s="623"/>
      <c r="DW36" s="624">
        <v>10.7</v>
      </c>
      <c r="DX36" s="636"/>
      <c r="DY36" s="636"/>
      <c r="DZ36" s="636"/>
      <c r="EA36" s="636"/>
      <c r="EB36" s="636"/>
      <c r="EC36" s="648"/>
    </row>
    <row r="37" spans="2:133" ht="11.25" customHeight="1" x14ac:dyDescent="0.15">
      <c r="B37" s="618" t="s">
        <v>318</v>
      </c>
      <c r="C37" s="619"/>
      <c r="D37" s="619"/>
      <c r="E37" s="619"/>
      <c r="F37" s="619"/>
      <c r="G37" s="619"/>
      <c r="H37" s="619"/>
      <c r="I37" s="619"/>
      <c r="J37" s="619"/>
      <c r="K37" s="619"/>
      <c r="L37" s="619"/>
      <c r="M37" s="619"/>
      <c r="N37" s="619"/>
      <c r="O37" s="619"/>
      <c r="P37" s="619"/>
      <c r="Q37" s="620"/>
      <c r="R37" s="621">
        <v>241824</v>
      </c>
      <c r="S37" s="622"/>
      <c r="T37" s="622"/>
      <c r="U37" s="622"/>
      <c r="V37" s="622"/>
      <c r="W37" s="622"/>
      <c r="X37" s="622"/>
      <c r="Y37" s="623"/>
      <c r="Z37" s="659">
        <v>2.4</v>
      </c>
      <c r="AA37" s="659"/>
      <c r="AB37" s="659"/>
      <c r="AC37" s="659"/>
      <c r="AD37" s="660">
        <v>5991</v>
      </c>
      <c r="AE37" s="660"/>
      <c r="AF37" s="660"/>
      <c r="AG37" s="660"/>
      <c r="AH37" s="660"/>
      <c r="AI37" s="660"/>
      <c r="AJ37" s="660"/>
      <c r="AK37" s="660"/>
      <c r="AL37" s="624">
        <v>0.1</v>
      </c>
      <c r="AM37" s="625"/>
      <c r="AN37" s="625"/>
      <c r="AO37" s="661"/>
      <c r="AQ37" s="654" t="s">
        <v>319</v>
      </c>
      <c r="AR37" s="655"/>
      <c r="AS37" s="655"/>
      <c r="AT37" s="655"/>
      <c r="AU37" s="655"/>
      <c r="AV37" s="655"/>
      <c r="AW37" s="655"/>
      <c r="AX37" s="655"/>
      <c r="AY37" s="656"/>
      <c r="AZ37" s="621">
        <v>518664</v>
      </c>
      <c r="BA37" s="622"/>
      <c r="BB37" s="622"/>
      <c r="BC37" s="622"/>
      <c r="BD37" s="634"/>
      <c r="BE37" s="634"/>
      <c r="BF37" s="657"/>
      <c r="BG37" s="618" t="s">
        <v>320</v>
      </c>
      <c r="BH37" s="619"/>
      <c r="BI37" s="619"/>
      <c r="BJ37" s="619"/>
      <c r="BK37" s="619"/>
      <c r="BL37" s="619"/>
      <c r="BM37" s="619"/>
      <c r="BN37" s="619"/>
      <c r="BO37" s="619"/>
      <c r="BP37" s="619"/>
      <c r="BQ37" s="619"/>
      <c r="BR37" s="619"/>
      <c r="BS37" s="619"/>
      <c r="BT37" s="619"/>
      <c r="BU37" s="620"/>
      <c r="BV37" s="621">
        <v>172583</v>
      </c>
      <c r="BW37" s="622"/>
      <c r="BX37" s="622"/>
      <c r="BY37" s="622"/>
      <c r="BZ37" s="622"/>
      <c r="CA37" s="622"/>
      <c r="CB37" s="658"/>
      <c r="CD37" s="618" t="s">
        <v>321</v>
      </c>
      <c r="CE37" s="619"/>
      <c r="CF37" s="619"/>
      <c r="CG37" s="619"/>
      <c r="CH37" s="619"/>
      <c r="CI37" s="619"/>
      <c r="CJ37" s="619"/>
      <c r="CK37" s="619"/>
      <c r="CL37" s="619"/>
      <c r="CM37" s="619"/>
      <c r="CN37" s="619"/>
      <c r="CO37" s="619"/>
      <c r="CP37" s="619"/>
      <c r="CQ37" s="620"/>
      <c r="CR37" s="621">
        <v>352120</v>
      </c>
      <c r="CS37" s="634"/>
      <c r="CT37" s="634"/>
      <c r="CU37" s="634"/>
      <c r="CV37" s="634"/>
      <c r="CW37" s="634"/>
      <c r="CX37" s="634"/>
      <c r="CY37" s="635"/>
      <c r="CZ37" s="624">
        <v>3.6</v>
      </c>
      <c r="DA37" s="636"/>
      <c r="DB37" s="636"/>
      <c r="DC37" s="637"/>
      <c r="DD37" s="627">
        <v>299005</v>
      </c>
      <c r="DE37" s="634"/>
      <c r="DF37" s="634"/>
      <c r="DG37" s="634"/>
      <c r="DH37" s="634"/>
      <c r="DI37" s="634"/>
      <c r="DJ37" s="634"/>
      <c r="DK37" s="635"/>
      <c r="DL37" s="627">
        <v>298473</v>
      </c>
      <c r="DM37" s="634"/>
      <c r="DN37" s="634"/>
      <c r="DO37" s="634"/>
      <c r="DP37" s="634"/>
      <c r="DQ37" s="634"/>
      <c r="DR37" s="634"/>
      <c r="DS37" s="634"/>
      <c r="DT37" s="634"/>
      <c r="DU37" s="634"/>
      <c r="DV37" s="635"/>
      <c r="DW37" s="624">
        <v>5</v>
      </c>
      <c r="DX37" s="636"/>
      <c r="DY37" s="636"/>
      <c r="DZ37" s="636"/>
      <c r="EA37" s="636"/>
      <c r="EB37" s="636"/>
      <c r="EC37" s="648"/>
    </row>
    <row r="38" spans="2:133" ht="11.25" customHeight="1" x14ac:dyDescent="0.15">
      <c r="B38" s="618" t="s">
        <v>322</v>
      </c>
      <c r="C38" s="619"/>
      <c r="D38" s="619"/>
      <c r="E38" s="619"/>
      <c r="F38" s="619"/>
      <c r="G38" s="619"/>
      <c r="H38" s="619"/>
      <c r="I38" s="619"/>
      <c r="J38" s="619"/>
      <c r="K38" s="619"/>
      <c r="L38" s="619"/>
      <c r="M38" s="619"/>
      <c r="N38" s="619"/>
      <c r="O38" s="619"/>
      <c r="P38" s="619"/>
      <c r="Q38" s="620"/>
      <c r="R38" s="621">
        <v>483764</v>
      </c>
      <c r="S38" s="622"/>
      <c r="T38" s="622"/>
      <c r="U38" s="622"/>
      <c r="V38" s="622"/>
      <c r="W38" s="622"/>
      <c r="X38" s="622"/>
      <c r="Y38" s="623"/>
      <c r="Z38" s="659">
        <v>4.7</v>
      </c>
      <c r="AA38" s="659"/>
      <c r="AB38" s="659"/>
      <c r="AC38" s="659"/>
      <c r="AD38" s="660" t="s">
        <v>121</v>
      </c>
      <c r="AE38" s="660"/>
      <c r="AF38" s="660"/>
      <c r="AG38" s="660"/>
      <c r="AH38" s="660"/>
      <c r="AI38" s="660"/>
      <c r="AJ38" s="660"/>
      <c r="AK38" s="660"/>
      <c r="AL38" s="624" t="s">
        <v>121</v>
      </c>
      <c r="AM38" s="625"/>
      <c r="AN38" s="625"/>
      <c r="AO38" s="661"/>
      <c r="AQ38" s="654" t="s">
        <v>323</v>
      </c>
      <c r="AR38" s="655"/>
      <c r="AS38" s="655"/>
      <c r="AT38" s="655"/>
      <c r="AU38" s="655"/>
      <c r="AV38" s="655"/>
      <c r="AW38" s="655"/>
      <c r="AX38" s="655"/>
      <c r="AY38" s="656"/>
      <c r="AZ38" s="621">
        <v>52951</v>
      </c>
      <c r="BA38" s="622"/>
      <c r="BB38" s="622"/>
      <c r="BC38" s="622"/>
      <c r="BD38" s="634"/>
      <c r="BE38" s="634"/>
      <c r="BF38" s="657"/>
      <c r="BG38" s="618" t="s">
        <v>324</v>
      </c>
      <c r="BH38" s="619"/>
      <c r="BI38" s="619"/>
      <c r="BJ38" s="619"/>
      <c r="BK38" s="619"/>
      <c r="BL38" s="619"/>
      <c r="BM38" s="619"/>
      <c r="BN38" s="619"/>
      <c r="BO38" s="619"/>
      <c r="BP38" s="619"/>
      <c r="BQ38" s="619"/>
      <c r="BR38" s="619"/>
      <c r="BS38" s="619"/>
      <c r="BT38" s="619"/>
      <c r="BU38" s="620"/>
      <c r="BV38" s="621">
        <v>2734</v>
      </c>
      <c r="BW38" s="622"/>
      <c r="BX38" s="622"/>
      <c r="BY38" s="622"/>
      <c r="BZ38" s="622"/>
      <c r="CA38" s="622"/>
      <c r="CB38" s="658"/>
      <c r="CD38" s="618" t="s">
        <v>325</v>
      </c>
      <c r="CE38" s="619"/>
      <c r="CF38" s="619"/>
      <c r="CG38" s="619"/>
      <c r="CH38" s="619"/>
      <c r="CI38" s="619"/>
      <c r="CJ38" s="619"/>
      <c r="CK38" s="619"/>
      <c r="CL38" s="619"/>
      <c r="CM38" s="619"/>
      <c r="CN38" s="619"/>
      <c r="CO38" s="619"/>
      <c r="CP38" s="619"/>
      <c r="CQ38" s="620"/>
      <c r="CR38" s="621">
        <v>1500204</v>
      </c>
      <c r="CS38" s="622"/>
      <c r="CT38" s="622"/>
      <c r="CU38" s="622"/>
      <c r="CV38" s="622"/>
      <c r="CW38" s="622"/>
      <c r="CX38" s="622"/>
      <c r="CY38" s="623"/>
      <c r="CZ38" s="624">
        <v>15.3</v>
      </c>
      <c r="DA38" s="636"/>
      <c r="DB38" s="636"/>
      <c r="DC38" s="637"/>
      <c r="DD38" s="627">
        <v>1299465</v>
      </c>
      <c r="DE38" s="622"/>
      <c r="DF38" s="622"/>
      <c r="DG38" s="622"/>
      <c r="DH38" s="622"/>
      <c r="DI38" s="622"/>
      <c r="DJ38" s="622"/>
      <c r="DK38" s="623"/>
      <c r="DL38" s="627">
        <v>857186</v>
      </c>
      <c r="DM38" s="622"/>
      <c r="DN38" s="622"/>
      <c r="DO38" s="622"/>
      <c r="DP38" s="622"/>
      <c r="DQ38" s="622"/>
      <c r="DR38" s="622"/>
      <c r="DS38" s="622"/>
      <c r="DT38" s="622"/>
      <c r="DU38" s="622"/>
      <c r="DV38" s="623"/>
      <c r="DW38" s="624">
        <v>14.5</v>
      </c>
      <c r="DX38" s="636"/>
      <c r="DY38" s="636"/>
      <c r="DZ38" s="636"/>
      <c r="EA38" s="636"/>
      <c r="EB38" s="636"/>
      <c r="EC38" s="648"/>
    </row>
    <row r="39" spans="2:133" ht="11.25" customHeight="1" x14ac:dyDescent="0.15">
      <c r="B39" s="618" t="s">
        <v>326</v>
      </c>
      <c r="C39" s="619"/>
      <c r="D39" s="619"/>
      <c r="E39" s="619"/>
      <c r="F39" s="619"/>
      <c r="G39" s="619"/>
      <c r="H39" s="619"/>
      <c r="I39" s="619"/>
      <c r="J39" s="619"/>
      <c r="K39" s="619"/>
      <c r="L39" s="619"/>
      <c r="M39" s="619"/>
      <c r="N39" s="619"/>
      <c r="O39" s="619"/>
      <c r="P39" s="619"/>
      <c r="Q39" s="620"/>
      <c r="R39" s="621" t="s">
        <v>121</v>
      </c>
      <c r="S39" s="622"/>
      <c r="T39" s="622"/>
      <c r="U39" s="622"/>
      <c r="V39" s="622"/>
      <c r="W39" s="622"/>
      <c r="X39" s="622"/>
      <c r="Y39" s="623"/>
      <c r="Z39" s="659" t="s">
        <v>121</v>
      </c>
      <c r="AA39" s="659"/>
      <c r="AB39" s="659"/>
      <c r="AC39" s="659"/>
      <c r="AD39" s="660" t="s">
        <v>121</v>
      </c>
      <c r="AE39" s="660"/>
      <c r="AF39" s="660"/>
      <c r="AG39" s="660"/>
      <c r="AH39" s="660"/>
      <c r="AI39" s="660"/>
      <c r="AJ39" s="660"/>
      <c r="AK39" s="660"/>
      <c r="AL39" s="624" t="s">
        <v>121</v>
      </c>
      <c r="AM39" s="625"/>
      <c r="AN39" s="625"/>
      <c r="AO39" s="661"/>
      <c r="AQ39" s="654" t="s">
        <v>327</v>
      </c>
      <c r="AR39" s="655"/>
      <c r="AS39" s="655"/>
      <c r="AT39" s="655"/>
      <c r="AU39" s="655"/>
      <c r="AV39" s="655"/>
      <c r="AW39" s="655"/>
      <c r="AX39" s="655"/>
      <c r="AY39" s="656"/>
      <c r="AZ39" s="621" t="s">
        <v>121</v>
      </c>
      <c r="BA39" s="622"/>
      <c r="BB39" s="622"/>
      <c r="BC39" s="622"/>
      <c r="BD39" s="634"/>
      <c r="BE39" s="634"/>
      <c r="BF39" s="657"/>
      <c r="BG39" s="618" t="s">
        <v>328</v>
      </c>
      <c r="BH39" s="619"/>
      <c r="BI39" s="619"/>
      <c r="BJ39" s="619"/>
      <c r="BK39" s="619"/>
      <c r="BL39" s="619"/>
      <c r="BM39" s="619"/>
      <c r="BN39" s="619"/>
      <c r="BO39" s="619"/>
      <c r="BP39" s="619"/>
      <c r="BQ39" s="619"/>
      <c r="BR39" s="619"/>
      <c r="BS39" s="619"/>
      <c r="BT39" s="619"/>
      <c r="BU39" s="620"/>
      <c r="BV39" s="621">
        <v>3933</v>
      </c>
      <c r="BW39" s="622"/>
      <c r="BX39" s="622"/>
      <c r="BY39" s="622"/>
      <c r="BZ39" s="622"/>
      <c r="CA39" s="622"/>
      <c r="CB39" s="658"/>
      <c r="CD39" s="618" t="s">
        <v>329</v>
      </c>
      <c r="CE39" s="619"/>
      <c r="CF39" s="619"/>
      <c r="CG39" s="619"/>
      <c r="CH39" s="619"/>
      <c r="CI39" s="619"/>
      <c r="CJ39" s="619"/>
      <c r="CK39" s="619"/>
      <c r="CL39" s="619"/>
      <c r="CM39" s="619"/>
      <c r="CN39" s="619"/>
      <c r="CO39" s="619"/>
      <c r="CP39" s="619"/>
      <c r="CQ39" s="620"/>
      <c r="CR39" s="621">
        <v>95616</v>
      </c>
      <c r="CS39" s="634"/>
      <c r="CT39" s="634"/>
      <c r="CU39" s="634"/>
      <c r="CV39" s="634"/>
      <c r="CW39" s="634"/>
      <c r="CX39" s="634"/>
      <c r="CY39" s="635"/>
      <c r="CZ39" s="624">
        <v>1</v>
      </c>
      <c r="DA39" s="636"/>
      <c r="DB39" s="636"/>
      <c r="DC39" s="637"/>
      <c r="DD39" s="627">
        <v>52230</v>
      </c>
      <c r="DE39" s="634"/>
      <c r="DF39" s="634"/>
      <c r="DG39" s="634"/>
      <c r="DH39" s="634"/>
      <c r="DI39" s="634"/>
      <c r="DJ39" s="634"/>
      <c r="DK39" s="635"/>
      <c r="DL39" s="627" t="s">
        <v>121</v>
      </c>
      <c r="DM39" s="634"/>
      <c r="DN39" s="634"/>
      <c r="DO39" s="634"/>
      <c r="DP39" s="634"/>
      <c r="DQ39" s="634"/>
      <c r="DR39" s="634"/>
      <c r="DS39" s="634"/>
      <c r="DT39" s="634"/>
      <c r="DU39" s="634"/>
      <c r="DV39" s="635"/>
      <c r="DW39" s="624" t="s">
        <v>121</v>
      </c>
      <c r="DX39" s="636"/>
      <c r="DY39" s="636"/>
      <c r="DZ39" s="636"/>
      <c r="EA39" s="636"/>
      <c r="EB39" s="636"/>
      <c r="EC39" s="648"/>
    </row>
    <row r="40" spans="2:133" ht="11.25" customHeight="1" x14ac:dyDescent="0.15">
      <c r="B40" s="618" t="s">
        <v>330</v>
      </c>
      <c r="C40" s="619"/>
      <c r="D40" s="619"/>
      <c r="E40" s="619"/>
      <c r="F40" s="619"/>
      <c r="G40" s="619"/>
      <c r="H40" s="619"/>
      <c r="I40" s="619"/>
      <c r="J40" s="619"/>
      <c r="K40" s="619"/>
      <c r="L40" s="619"/>
      <c r="M40" s="619"/>
      <c r="N40" s="619"/>
      <c r="O40" s="619"/>
      <c r="P40" s="619"/>
      <c r="Q40" s="620"/>
      <c r="R40" s="621">
        <v>52964</v>
      </c>
      <c r="S40" s="622"/>
      <c r="T40" s="622"/>
      <c r="U40" s="622"/>
      <c r="V40" s="622"/>
      <c r="W40" s="622"/>
      <c r="X40" s="622"/>
      <c r="Y40" s="623"/>
      <c r="Z40" s="659">
        <v>0.5</v>
      </c>
      <c r="AA40" s="659"/>
      <c r="AB40" s="659"/>
      <c r="AC40" s="659"/>
      <c r="AD40" s="660" t="s">
        <v>121</v>
      </c>
      <c r="AE40" s="660"/>
      <c r="AF40" s="660"/>
      <c r="AG40" s="660"/>
      <c r="AH40" s="660"/>
      <c r="AI40" s="660"/>
      <c r="AJ40" s="660"/>
      <c r="AK40" s="660"/>
      <c r="AL40" s="624" t="s">
        <v>121</v>
      </c>
      <c r="AM40" s="625"/>
      <c r="AN40" s="625"/>
      <c r="AO40" s="661"/>
      <c r="AQ40" s="654" t="s">
        <v>331</v>
      </c>
      <c r="AR40" s="655"/>
      <c r="AS40" s="655"/>
      <c r="AT40" s="655"/>
      <c r="AU40" s="655"/>
      <c r="AV40" s="655"/>
      <c r="AW40" s="655"/>
      <c r="AX40" s="655"/>
      <c r="AY40" s="656"/>
      <c r="AZ40" s="621" t="s">
        <v>121</v>
      </c>
      <c r="BA40" s="622"/>
      <c r="BB40" s="622"/>
      <c r="BC40" s="622"/>
      <c r="BD40" s="634"/>
      <c r="BE40" s="634"/>
      <c r="BF40" s="657"/>
      <c r="BG40" s="662" t="s">
        <v>332</v>
      </c>
      <c r="BH40" s="663"/>
      <c r="BI40" s="663"/>
      <c r="BJ40" s="663"/>
      <c r="BK40" s="663"/>
      <c r="BL40" s="223"/>
      <c r="BM40" s="619" t="s">
        <v>333</v>
      </c>
      <c r="BN40" s="619"/>
      <c r="BO40" s="619"/>
      <c r="BP40" s="619"/>
      <c r="BQ40" s="619"/>
      <c r="BR40" s="619"/>
      <c r="BS40" s="619"/>
      <c r="BT40" s="619"/>
      <c r="BU40" s="620"/>
      <c r="BV40" s="621">
        <v>94</v>
      </c>
      <c r="BW40" s="622"/>
      <c r="BX40" s="622"/>
      <c r="BY40" s="622"/>
      <c r="BZ40" s="622"/>
      <c r="CA40" s="622"/>
      <c r="CB40" s="658"/>
      <c r="CD40" s="618" t="s">
        <v>334</v>
      </c>
      <c r="CE40" s="619"/>
      <c r="CF40" s="619"/>
      <c r="CG40" s="619"/>
      <c r="CH40" s="619"/>
      <c r="CI40" s="619"/>
      <c r="CJ40" s="619"/>
      <c r="CK40" s="619"/>
      <c r="CL40" s="619"/>
      <c r="CM40" s="619"/>
      <c r="CN40" s="619"/>
      <c r="CO40" s="619"/>
      <c r="CP40" s="619"/>
      <c r="CQ40" s="620"/>
      <c r="CR40" s="621">
        <v>46667</v>
      </c>
      <c r="CS40" s="622"/>
      <c r="CT40" s="622"/>
      <c r="CU40" s="622"/>
      <c r="CV40" s="622"/>
      <c r="CW40" s="622"/>
      <c r="CX40" s="622"/>
      <c r="CY40" s="623"/>
      <c r="CZ40" s="624">
        <v>0.5</v>
      </c>
      <c r="DA40" s="636"/>
      <c r="DB40" s="636"/>
      <c r="DC40" s="637"/>
      <c r="DD40" s="627">
        <v>55</v>
      </c>
      <c r="DE40" s="622"/>
      <c r="DF40" s="622"/>
      <c r="DG40" s="622"/>
      <c r="DH40" s="622"/>
      <c r="DI40" s="622"/>
      <c r="DJ40" s="622"/>
      <c r="DK40" s="623"/>
      <c r="DL40" s="627" t="s">
        <v>121</v>
      </c>
      <c r="DM40" s="622"/>
      <c r="DN40" s="622"/>
      <c r="DO40" s="622"/>
      <c r="DP40" s="622"/>
      <c r="DQ40" s="622"/>
      <c r="DR40" s="622"/>
      <c r="DS40" s="622"/>
      <c r="DT40" s="622"/>
      <c r="DU40" s="622"/>
      <c r="DV40" s="623"/>
      <c r="DW40" s="624" t="s">
        <v>121</v>
      </c>
      <c r="DX40" s="636"/>
      <c r="DY40" s="636"/>
      <c r="DZ40" s="636"/>
      <c r="EA40" s="636"/>
      <c r="EB40" s="636"/>
      <c r="EC40" s="648"/>
    </row>
    <row r="41" spans="2:133" ht="11.25" customHeight="1" x14ac:dyDescent="0.15">
      <c r="B41" s="602" t="s">
        <v>335</v>
      </c>
      <c r="C41" s="603"/>
      <c r="D41" s="603"/>
      <c r="E41" s="603"/>
      <c r="F41" s="603"/>
      <c r="G41" s="603"/>
      <c r="H41" s="603"/>
      <c r="I41" s="603"/>
      <c r="J41" s="603"/>
      <c r="K41" s="603"/>
      <c r="L41" s="603"/>
      <c r="M41" s="603"/>
      <c r="N41" s="603"/>
      <c r="O41" s="603"/>
      <c r="P41" s="603"/>
      <c r="Q41" s="604"/>
      <c r="R41" s="605">
        <v>10270139</v>
      </c>
      <c r="S41" s="646"/>
      <c r="T41" s="646"/>
      <c r="U41" s="646"/>
      <c r="V41" s="646"/>
      <c r="W41" s="646"/>
      <c r="X41" s="646"/>
      <c r="Y41" s="649"/>
      <c r="Z41" s="650">
        <v>100</v>
      </c>
      <c r="AA41" s="650"/>
      <c r="AB41" s="650"/>
      <c r="AC41" s="650"/>
      <c r="AD41" s="651">
        <v>5864659</v>
      </c>
      <c r="AE41" s="651"/>
      <c r="AF41" s="651"/>
      <c r="AG41" s="651"/>
      <c r="AH41" s="651"/>
      <c r="AI41" s="651"/>
      <c r="AJ41" s="651"/>
      <c r="AK41" s="651"/>
      <c r="AL41" s="608">
        <v>100</v>
      </c>
      <c r="AM41" s="652"/>
      <c r="AN41" s="652"/>
      <c r="AO41" s="653"/>
      <c r="AQ41" s="654" t="s">
        <v>336</v>
      </c>
      <c r="AR41" s="655"/>
      <c r="AS41" s="655"/>
      <c r="AT41" s="655"/>
      <c r="AU41" s="655"/>
      <c r="AV41" s="655"/>
      <c r="AW41" s="655"/>
      <c r="AX41" s="655"/>
      <c r="AY41" s="656"/>
      <c r="AZ41" s="621">
        <v>219986</v>
      </c>
      <c r="BA41" s="622"/>
      <c r="BB41" s="622"/>
      <c r="BC41" s="622"/>
      <c r="BD41" s="634"/>
      <c r="BE41" s="634"/>
      <c r="BF41" s="657"/>
      <c r="BG41" s="662"/>
      <c r="BH41" s="663"/>
      <c r="BI41" s="663"/>
      <c r="BJ41" s="663"/>
      <c r="BK41" s="663"/>
      <c r="BL41" s="223"/>
      <c r="BM41" s="619" t="s">
        <v>337</v>
      </c>
      <c r="BN41" s="619"/>
      <c r="BO41" s="619"/>
      <c r="BP41" s="619"/>
      <c r="BQ41" s="619"/>
      <c r="BR41" s="619"/>
      <c r="BS41" s="619"/>
      <c r="BT41" s="619"/>
      <c r="BU41" s="620"/>
      <c r="BV41" s="621" t="s">
        <v>121</v>
      </c>
      <c r="BW41" s="622"/>
      <c r="BX41" s="622"/>
      <c r="BY41" s="622"/>
      <c r="BZ41" s="622"/>
      <c r="CA41" s="622"/>
      <c r="CB41" s="658"/>
      <c r="CD41" s="618" t="s">
        <v>338</v>
      </c>
      <c r="CE41" s="619"/>
      <c r="CF41" s="619"/>
      <c r="CG41" s="619"/>
      <c r="CH41" s="619"/>
      <c r="CI41" s="619"/>
      <c r="CJ41" s="619"/>
      <c r="CK41" s="619"/>
      <c r="CL41" s="619"/>
      <c r="CM41" s="619"/>
      <c r="CN41" s="619"/>
      <c r="CO41" s="619"/>
      <c r="CP41" s="619"/>
      <c r="CQ41" s="620"/>
      <c r="CR41" s="621" t="s">
        <v>121</v>
      </c>
      <c r="CS41" s="634"/>
      <c r="CT41" s="634"/>
      <c r="CU41" s="634"/>
      <c r="CV41" s="634"/>
      <c r="CW41" s="634"/>
      <c r="CX41" s="634"/>
      <c r="CY41" s="635"/>
      <c r="CZ41" s="624" t="s">
        <v>121</v>
      </c>
      <c r="DA41" s="636"/>
      <c r="DB41" s="636"/>
      <c r="DC41" s="637"/>
      <c r="DD41" s="627" t="s">
        <v>121</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339</v>
      </c>
      <c r="AR42" s="667"/>
      <c r="AS42" s="667"/>
      <c r="AT42" s="667"/>
      <c r="AU42" s="667"/>
      <c r="AV42" s="667"/>
      <c r="AW42" s="667"/>
      <c r="AX42" s="667"/>
      <c r="AY42" s="668"/>
      <c r="AZ42" s="605">
        <v>761554</v>
      </c>
      <c r="BA42" s="646"/>
      <c r="BB42" s="646"/>
      <c r="BC42" s="646"/>
      <c r="BD42" s="606"/>
      <c r="BE42" s="606"/>
      <c r="BF42" s="669"/>
      <c r="BG42" s="664"/>
      <c r="BH42" s="665"/>
      <c r="BI42" s="665"/>
      <c r="BJ42" s="665"/>
      <c r="BK42" s="665"/>
      <c r="BL42" s="224"/>
      <c r="BM42" s="603" t="s">
        <v>340</v>
      </c>
      <c r="BN42" s="603"/>
      <c r="BO42" s="603"/>
      <c r="BP42" s="603"/>
      <c r="BQ42" s="603"/>
      <c r="BR42" s="603"/>
      <c r="BS42" s="603"/>
      <c r="BT42" s="603"/>
      <c r="BU42" s="604"/>
      <c r="BV42" s="605">
        <v>461</v>
      </c>
      <c r="BW42" s="646"/>
      <c r="BX42" s="646"/>
      <c r="BY42" s="646"/>
      <c r="BZ42" s="646"/>
      <c r="CA42" s="646"/>
      <c r="CB42" s="647"/>
      <c r="CD42" s="618" t="s">
        <v>341</v>
      </c>
      <c r="CE42" s="619"/>
      <c r="CF42" s="619"/>
      <c r="CG42" s="619"/>
      <c r="CH42" s="619"/>
      <c r="CI42" s="619"/>
      <c r="CJ42" s="619"/>
      <c r="CK42" s="619"/>
      <c r="CL42" s="619"/>
      <c r="CM42" s="619"/>
      <c r="CN42" s="619"/>
      <c r="CO42" s="619"/>
      <c r="CP42" s="619"/>
      <c r="CQ42" s="620"/>
      <c r="CR42" s="621">
        <v>1000097</v>
      </c>
      <c r="CS42" s="634"/>
      <c r="CT42" s="634"/>
      <c r="CU42" s="634"/>
      <c r="CV42" s="634"/>
      <c r="CW42" s="634"/>
      <c r="CX42" s="634"/>
      <c r="CY42" s="635"/>
      <c r="CZ42" s="624">
        <v>10.199999999999999</v>
      </c>
      <c r="DA42" s="636"/>
      <c r="DB42" s="636"/>
      <c r="DC42" s="637"/>
      <c r="DD42" s="627">
        <v>256499</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342</v>
      </c>
      <c r="CD43" s="618" t="s">
        <v>343</v>
      </c>
      <c r="CE43" s="619"/>
      <c r="CF43" s="619"/>
      <c r="CG43" s="619"/>
      <c r="CH43" s="619"/>
      <c r="CI43" s="619"/>
      <c r="CJ43" s="619"/>
      <c r="CK43" s="619"/>
      <c r="CL43" s="619"/>
      <c r="CM43" s="619"/>
      <c r="CN43" s="619"/>
      <c r="CO43" s="619"/>
      <c r="CP43" s="619"/>
      <c r="CQ43" s="620"/>
      <c r="CR43" s="621" t="s">
        <v>121</v>
      </c>
      <c r="CS43" s="634"/>
      <c r="CT43" s="634"/>
      <c r="CU43" s="634"/>
      <c r="CV43" s="634"/>
      <c r="CW43" s="634"/>
      <c r="CX43" s="634"/>
      <c r="CY43" s="635"/>
      <c r="CZ43" s="624" t="s">
        <v>121</v>
      </c>
      <c r="DA43" s="636"/>
      <c r="DB43" s="636"/>
      <c r="DC43" s="637"/>
      <c r="DD43" s="627" t="s">
        <v>121</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344</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292</v>
      </c>
      <c r="CE44" s="641"/>
      <c r="CF44" s="618" t="s">
        <v>345</v>
      </c>
      <c r="CG44" s="619"/>
      <c r="CH44" s="619"/>
      <c r="CI44" s="619"/>
      <c r="CJ44" s="619"/>
      <c r="CK44" s="619"/>
      <c r="CL44" s="619"/>
      <c r="CM44" s="619"/>
      <c r="CN44" s="619"/>
      <c r="CO44" s="619"/>
      <c r="CP44" s="619"/>
      <c r="CQ44" s="620"/>
      <c r="CR44" s="621">
        <v>1000097</v>
      </c>
      <c r="CS44" s="622"/>
      <c r="CT44" s="622"/>
      <c r="CU44" s="622"/>
      <c r="CV44" s="622"/>
      <c r="CW44" s="622"/>
      <c r="CX44" s="622"/>
      <c r="CY44" s="623"/>
      <c r="CZ44" s="624">
        <v>10.199999999999999</v>
      </c>
      <c r="DA44" s="625"/>
      <c r="DB44" s="625"/>
      <c r="DC44" s="626"/>
      <c r="DD44" s="627">
        <v>256499</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346</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347</v>
      </c>
      <c r="CG45" s="619"/>
      <c r="CH45" s="619"/>
      <c r="CI45" s="619"/>
      <c r="CJ45" s="619"/>
      <c r="CK45" s="619"/>
      <c r="CL45" s="619"/>
      <c r="CM45" s="619"/>
      <c r="CN45" s="619"/>
      <c r="CO45" s="619"/>
      <c r="CP45" s="619"/>
      <c r="CQ45" s="620"/>
      <c r="CR45" s="621">
        <v>495113</v>
      </c>
      <c r="CS45" s="634"/>
      <c r="CT45" s="634"/>
      <c r="CU45" s="634"/>
      <c r="CV45" s="634"/>
      <c r="CW45" s="634"/>
      <c r="CX45" s="634"/>
      <c r="CY45" s="635"/>
      <c r="CZ45" s="624">
        <v>5.0999999999999996</v>
      </c>
      <c r="DA45" s="636"/>
      <c r="DB45" s="636"/>
      <c r="DC45" s="637"/>
      <c r="DD45" s="627">
        <v>23381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348</v>
      </c>
      <c r="CG46" s="619"/>
      <c r="CH46" s="619"/>
      <c r="CI46" s="619"/>
      <c r="CJ46" s="619"/>
      <c r="CK46" s="619"/>
      <c r="CL46" s="619"/>
      <c r="CM46" s="619"/>
      <c r="CN46" s="619"/>
      <c r="CO46" s="619"/>
      <c r="CP46" s="619"/>
      <c r="CQ46" s="620"/>
      <c r="CR46" s="621">
        <v>466676</v>
      </c>
      <c r="CS46" s="622"/>
      <c r="CT46" s="622"/>
      <c r="CU46" s="622"/>
      <c r="CV46" s="622"/>
      <c r="CW46" s="622"/>
      <c r="CX46" s="622"/>
      <c r="CY46" s="623"/>
      <c r="CZ46" s="624">
        <v>4.8</v>
      </c>
      <c r="DA46" s="625"/>
      <c r="DB46" s="625"/>
      <c r="DC46" s="626"/>
      <c r="DD46" s="627">
        <v>231329</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349</v>
      </c>
      <c r="CG47" s="619"/>
      <c r="CH47" s="619"/>
      <c r="CI47" s="619"/>
      <c r="CJ47" s="619"/>
      <c r="CK47" s="619"/>
      <c r="CL47" s="619"/>
      <c r="CM47" s="619"/>
      <c r="CN47" s="619"/>
      <c r="CO47" s="619"/>
      <c r="CP47" s="619"/>
      <c r="CQ47" s="620"/>
      <c r="CR47" s="621" t="s">
        <v>121</v>
      </c>
      <c r="CS47" s="634"/>
      <c r="CT47" s="634"/>
      <c r="CU47" s="634"/>
      <c r="CV47" s="634"/>
      <c r="CW47" s="634"/>
      <c r="CX47" s="634"/>
      <c r="CY47" s="635"/>
      <c r="CZ47" s="624" t="s">
        <v>121</v>
      </c>
      <c r="DA47" s="636"/>
      <c r="DB47" s="636"/>
      <c r="DC47" s="637"/>
      <c r="DD47" s="627" t="s">
        <v>121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350</v>
      </c>
      <c r="CG48" s="619"/>
      <c r="CH48" s="619"/>
      <c r="CI48" s="619"/>
      <c r="CJ48" s="619"/>
      <c r="CK48" s="619"/>
      <c r="CL48" s="619"/>
      <c r="CM48" s="619"/>
      <c r="CN48" s="619"/>
      <c r="CO48" s="619"/>
      <c r="CP48" s="619"/>
      <c r="CQ48" s="620"/>
      <c r="CR48" s="621" t="s">
        <v>121</v>
      </c>
      <c r="CS48" s="622"/>
      <c r="CT48" s="622"/>
      <c r="CU48" s="622"/>
      <c r="CV48" s="622"/>
      <c r="CW48" s="622"/>
      <c r="CX48" s="622"/>
      <c r="CY48" s="623"/>
      <c r="CZ48" s="624" t="s">
        <v>121</v>
      </c>
      <c r="DA48" s="625"/>
      <c r="DB48" s="625"/>
      <c r="DC48" s="626"/>
      <c r="DD48" s="627" t="s">
        <v>121</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351</v>
      </c>
      <c r="CE49" s="603"/>
      <c r="CF49" s="603"/>
      <c r="CG49" s="603"/>
      <c r="CH49" s="603"/>
      <c r="CI49" s="603"/>
      <c r="CJ49" s="603"/>
      <c r="CK49" s="603"/>
      <c r="CL49" s="603"/>
      <c r="CM49" s="603"/>
      <c r="CN49" s="603"/>
      <c r="CO49" s="603"/>
      <c r="CP49" s="603"/>
      <c r="CQ49" s="604"/>
      <c r="CR49" s="605">
        <v>9793366</v>
      </c>
      <c r="CS49" s="606"/>
      <c r="CT49" s="606"/>
      <c r="CU49" s="606"/>
      <c r="CV49" s="606"/>
      <c r="CW49" s="606"/>
      <c r="CX49" s="606"/>
      <c r="CY49" s="607"/>
      <c r="CZ49" s="608">
        <v>100</v>
      </c>
      <c r="DA49" s="609"/>
      <c r="DB49" s="609"/>
      <c r="DC49" s="610"/>
      <c r="DD49" s="611">
        <v>6706145</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HNR9ZNpI26COUogxZj1VuHok8xgpEwp6cwMWlvdBj18eaKhR5Ny53L5ydiPs7AgxvLzIOyoNjPCqDrW2od1cpQ==" saltValue="x1AB/z/VG59nvuxm2t/aJA=="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352</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353</v>
      </c>
      <c r="DK2" s="1092"/>
      <c r="DL2" s="1092"/>
      <c r="DM2" s="1092"/>
      <c r="DN2" s="1092"/>
      <c r="DO2" s="1093"/>
      <c r="DP2" s="228"/>
      <c r="DQ2" s="1091" t="s">
        <v>354</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355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356</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357</v>
      </c>
      <c r="B5" s="996"/>
      <c r="C5" s="996"/>
      <c r="D5" s="996"/>
      <c r="E5" s="996"/>
      <c r="F5" s="996"/>
      <c r="G5" s="996"/>
      <c r="H5" s="996"/>
      <c r="I5" s="996"/>
      <c r="J5" s="996"/>
      <c r="K5" s="996"/>
      <c r="L5" s="996"/>
      <c r="M5" s="996"/>
      <c r="N5" s="996"/>
      <c r="O5" s="996"/>
      <c r="P5" s="997"/>
      <c r="Q5" s="1001" t="s">
        <v>358</v>
      </c>
      <c r="R5" s="1002"/>
      <c r="S5" s="1002"/>
      <c r="T5" s="1002"/>
      <c r="U5" s="1003"/>
      <c r="V5" s="1001" t="s">
        <v>359</v>
      </c>
      <c r="W5" s="1002"/>
      <c r="X5" s="1002"/>
      <c r="Y5" s="1002"/>
      <c r="Z5" s="1003"/>
      <c r="AA5" s="1001" t="s">
        <v>360</v>
      </c>
      <c r="AB5" s="1002"/>
      <c r="AC5" s="1002"/>
      <c r="AD5" s="1002"/>
      <c r="AE5" s="1002"/>
      <c r="AF5" s="1094" t="s">
        <v>361</v>
      </c>
      <c r="AG5" s="1002"/>
      <c r="AH5" s="1002"/>
      <c r="AI5" s="1002"/>
      <c r="AJ5" s="1015"/>
      <c r="AK5" s="1002" t="s">
        <v>362</v>
      </c>
      <c r="AL5" s="1002"/>
      <c r="AM5" s="1002"/>
      <c r="AN5" s="1002"/>
      <c r="AO5" s="1003"/>
      <c r="AP5" s="1001" t="s">
        <v>363</v>
      </c>
      <c r="AQ5" s="1002"/>
      <c r="AR5" s="1002"/>
      <c r="AS5" s="1002"/>
      <c r="AT5" s="1003"/>
      <c r="AU5" s="1001" t="s">
        <v>364</v>
      </c>
      <c r="AV5" s="1002"/>
      <c r="AW5" s="1002"/>
      <c r="AX5" s="1002"/>
      <c r="AY5" s="1015"/>
      <c r="AZ5" s="232"/>
      <c r="BA5" s="232"/>
      <c r="BB5" s="232"/>
      <c r="BC5" s="232"/>
      <c r="BD5" s="232"/>
      <c r="BE5" s="233"/>
      <c r="BF5" s="233"/>
      <c r="BG5" s="233"/>
      <c r="BH5" s="233"/>
      <c r="BI5" s="233"/>
      <c r="BJ5" s="233"/>
      <c r="BK5" s="233"/>
      <c r="BL5" s="233"/>
      <c r="BM5" s="233"/>
      <c r="BN5" s="233"/>
      <c r="BO5" s="233"/>
      <c r="BP5" s="233"/>
      <c r="BQ5" s="995" t="s">
        <v>365</v>
      </c>
      <c r="BR5" s="996"/>
      <c r="BS5" s="996"/>
      <c r="BT5" s="996"/>
      <c r="BU5" s="996"/>
      <c r="BV5" s="996"/>
      <c r="BW5" s="996"/>
      <c r="BX5" s="996"/>
      <c r="BY5" s="996"/>
      <c r="BZ5" s="996"/>
      <c r="CA5" s="996"/>
      <c r="CB5" s="996"/>
      <c r="CC5" s="996"/>
      <c r="CD5" s="996"/>
      <c r="CE5" s="996"/>
      <c r="CF5" s="996"/>
      <c r="CG5" s="997"/>
      <c r="CH5" s="1001" t="s">
        <v>366</v>
      </c>
      <c r="CI5" s="1002"/>
      <c r="CJ5" s="1002"/>
      <c r="CK5" s="1002"/>
      <c r="CL5" s="1003"/>
      <c r="CM5" s="1001" t="s">
        <v>367</v>
      </c>
      <c r="CN5" s="1002"/>
      <c r="CO5" s="1002"/>
      <c r="CP5" s="1002"/>
      <c r="CQ5" s="1003"/>
      <c r="CR5" s="1001" t="s">
        <v>368</v>
      </c>
      <c r="CS5" s="1002"/>
      <c r="CT5" s="1002"/>
      <c r="CU5" s="1002"/>
      <c r="CV5" s="1003"/>
      <c r="CW5" s="1001" t="s">
        <v>369</v>
      </c>
      <c r="CX5" s="1002"/>
      <c r="CY5" s="1002"/>
      <c r="CZ5" s="1002"/>
      <c r="DA5" s="1003"/>
      <c r="DB5" s="1001" t="s">
        <v>370</v>
      </c>
      <c r="DC5" s="1002"/>
      <c r="DD5" s="1002"/>
      <c r="DE5" s="1002"/>
      <c r="DF5" s="1003"/>
      <c r="DG5" s="1084" t="s">
        <v>371</v>
      </c>
      <c r="DH5" s="1085"/>
      <c r="DI5" s="1085"/>
      <c r="DJ5" s="1085"/>
      <c r="DK5" s="1086"/>
      <c r="DL5" s="1084" t="s">
        <v>372</v>
      </c>
      <c r="DM5" s="1085"/>
      <c r="DN5" s="1085"/>
      <c r="DO5" s="1085"/>
      <c r="DP5" s="1086"/>
      <c r="DQ5" s="1001" t="s">
        <v>373</v>
      </c>
      <c r="DR5" s="1002"/>
      <c r="DS5" s="1002"/>
      <c r="DT5" s="1002"/>
      <c r="DU5" s="1003"/>
      <c r="DV5" s="1001" t="s">
        <v>364</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374</v>
      </c>
      <c r="C7" s="1048"/>
      <c r="D7" s="1048"/>
      <c r="E7" s="1048"/>
      <c r="F7" s="1048"/>
      <c r="G7" s="1048"/>
      <c r="H7" s="1048"/>
      <c r="I7" s="1048"/>
      <c r="J7" s="1048"/>
      <c r="K7" s="1048"/>
      <c r="L7" s="1048"/>
      <c r="M7" s="1048"/>
      <c r="N7" s="1048"/>
      <c r="O7" s="1048"/>
      <c r="P7" s="1049"/>
      <c r="Q7" s="1102">
        <v>10276</v>
      </c>
      <c r="R7" s="1103"/>
      <c r="S7" s="1103"/>
      <c r="T7" s="1103"/>
      <c r="U7" s="1103"/>
      <c r="V7" s="1103">
        <v>9799</v>
      </c>
      <c r="W7" s="1103"/>
      <c r="X7" s="1103"/>
      <c r="Y7" s="1103"/>
      <c r="Z7" s="1103"/>
      <c r="AA7" s="1103">
        <v>477</v>
      </c>
      <c r="AB7" s="1103"/>
      <c r="AC7" s="1103"/>
      <c r="AD7" s="1103"/>
      <c r="AE7" s="1104"/>
      <c r="AF7" s="1105">
        <v>456</v>
      </c>
      <c r="AG7" s="1106"/>
      <c r="AH7" s="1106"/>
      <c r="AI7" s="1106"/>
      <c r="AJ7" s="1107"/>
      <c r="AK7" s="1108">
        <v>358</v>
      </c>
      <c r="AL7" s="1109"/>
      <c r="AM7" s="1109"/>
      <c r="AN7" s="1109"/>
      <c r="AO7" s="1109"/>
      <c r="AP7" s="1109">
        <v>14308</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t="s">
        <v>562</v>
      </c>
      <c r="BT7" s="1100"/>
      <c r="BU7" s="1100"/>
      <c r="BV7" s="1100"/>
      <c r="BW7" s="1100"/>
      <c r="BX7" s="1100"/>
      <c r="BY7" s="1100"/>
      <c r="BZ7" s="1100"/>
      <c r="CA7" s="1100"/>
      <c r="CB7" s="1100"/>
      <c r="CC7" s="1100"/>
      <c r="CD7" s="1100"/>
      <c r="CE7" s="1100"/>
      <c r="CF7" s="1100"/>
      <c r="CG7" s="1112"/>
      <c r="CH7" s="1096">
        <v>5</v>
      </c>
      <c r="CI7" s="1097"/>
      <c r="CJ7" s="1097"/>
      <c r="CK7" s="1097"/>
      <c r="CL7" s="1098"/>
      <c r="CM7" s="1096">
        <v>156</v>
      </c>
      <c r="CN7" s="1097"/>
      <c r="CO7" s="1097"/>
      <c r="CP7" s="1097"/>
      <c r="CQ7" s="1098"/>
      <c r="CR7" s="1096">
        <v>100</v>
      </c>
      <c r="CS7" s="1097"/>
      <c r="CT7" s="1097"/>
      <c r="CU7" s="1097"/>
      <c r="CV7" s="1098"/>
      <c r="CW7" s="1096" t="s">
        <v>552</v>
      </c>
      <c r="CX7" s="1097"/>
      <c r="CY7" s="1097"/>
      <c r="CZ7" s="1097"/>
      <c r="DA7" s="1098"/>
      <c r="DB7" s="1096" t="s">
        <v>552</v>
      </c>
      <c r="DC7" s="1097"/>
      <c r="DD7" s="1097"/>
      <c r="DE7" s="1097"/>
      <c r="DF7" s="1098"/>
      <c r="DG7" s="1096" t="s">
        <v>552</v>
      </c>
      <c r="DH7" s="1097"/>
      <c r="DI7" s="1097"/>
      <c r="DJ7" s="1097"/>
      <c r="DK7" s="1098"/>
      <c r="DL7" s="1096" t="s">
        <v>552</v>
      </c>
      <c r="DM7" s="1097"/>
      <c r="DN7" s="1097"/>
      <c r="DO7" s="1097"/>
      <c r="DP7" s="1098"/>
      <c r="DQ7" s="1096" t="s">
        <v>552</v>
      </c>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t="s">
        <v>565</v>
      </c>
      <c r="BS8" s="992" t="s">
        <v>563</v>
      </c>
      <c r="BT8" s="993"/>
      <c r="BU8" s="993"/>
      <c r="BV8" s="993"/>
      <c r="BW8" s="993"/>
      <c r="BX8" s="993"/>
      <c r="BY8" s="993"/>
      <c r="BZ8" s="993"/>
      <c r="CA8" s="993"/>
      <c r="CB8" s="993"/>
      <c r="CC8" s="993"/>
      <c r="CD8" s="993"/>
      <c r="CE8" s="993"/>
      <c r="CF8" s="993"/>
      <c r="CG8" s="1014"/>
      <c r="CH8" s="989">
        <v>1</v>
      </c>
      <c r="CI8" s="990"/>
      <c r="CJ8" s="990"/>
      <c r="CK8" s="990"/>
      <c r="CL8" s="991"/>
      <c r="CM8" s="989">
        <v>56</v>
      </c>
      <c r="CN8" s="990"/>
      <c r="CO8" s="990"/>
      <c r="CP8" s="990"/>
      <c r="CQ8" s="991"/>
      <c r="CR8" s="989">
        <v>5</v>
      </c>
      <c r="CS8" s="990"/>
      <c r="CT8" s="990"/>
      <c r="CU8" s="990"/>
      <c r="CV8" s="991"/>
      <c r="CW8" s="989">
        <v>3</v>
      </c>
      <c r="CX8" s="990"/>
      <c r="CY8" s="990"/>
      <c r="CZ8" s="990"/>
      <c r="DA8" s="991"/>
      <c r="DB8" s="989" t="s">
        <v>552</v>
      </c>
      <c r="DC8" s="990"/>
      <c r="DD8" s="990"/>
      <c r="DE8" s="990"/>
      <c r="DF8" s="991"/>
      <c r="DG8" s="989">
        <v>613</v>
      </c>
      <c r="DH8" s="990"/>
      <c r="DI8" s="990"/>
      <c r="DJ8" s="990"/>
      <c r="DK8" s="991"/>
      <c r="DL8" s="989" t="s">
        <v>552</v>
      </c>
      <c r="DM8" s="990"/>
      <c r="DN8" s="990"/>
      <c r="DO8" s="990"/>
      <c r="DP8" s="991"/>
      <c r="DQ8" s="989">
        <v>598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375</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376</v>
      </c>
      <c r="B23" s="937" t="s">
        <v>377</v>
      </c>
      <c r="C23" s="938"/>
      <c r="D23" s="938"/>
      <c r="E23" s="938"/>
      <c r="F23" s="938"/>
      <c r="G23" s="938"/>
      <c r="H23" s="938"/>
      <c r="I23" s="938"/>
      <c r="J23" s="938"/>
      <c r="K23" s="938"/>
      <c r="L23" s="938"/>
      <c r="M23" s="938"/>
      <c r="N23" s="938"/>
      <c r="O23" s="938"/>
      <c r="P23" s="948"/>
      <c r="Q23" s="1067">
        <f>Q7</f>
        <v>10276</v>
      </c>
      <c r="R23" s="1061"/>
      <c r="S23" s="1061"/>
      <c r="T23" s="1061"/>
      <c r="U23" s="1061"/>
      <c r="V23" s="1061">
        <f>V7</f>
        <v>9799</v>
      </c>
      <c r="W23" s="1061"/>
      <c r="X23" s="1061"/>
      <c r="Y23" s="1061"/>
      <c r="Z23" s="1061"/>
      <c r="AA23" s="1061">
        <f>AA7</f>
        <v>477</v>
      </c>
      <c r="AB23" s="1061"/>
      <c r="AC23" s="1061"/>
      <c r="AD23" s="1061"/>
      <c r="AE23" s="1068"/>
      <c r="AF23" s="1069">
        <v>456</v>
      </c>
      <c r="AG23" s="1061"/>
      <c r="AH23" s="1061"/>
      <c r="AI23" s="1061"/>
      <c r="AJ23" s="1070"/>
      <c r="AK23" s="1071"/>
      <c r="AL23" s="1072"/>
      <c r="AM23" s="1072"/>
      <c r="AN23" s="1072"/>
      <c r="AO23" s="1072"/>
      <c r="AP23" s="1061">
        <f>AP7</f>
        <v>14308</v>
      </c>
      <c r="AQ23" s="1061"/>
      <c r="AR23" s="1061"/>
      <c r="AS23" s="1061"/>
      <c r="AT23" s="1061"/>
      <c r="AU23" s="1062"/>
      <c r="AV23" s="1062"/>
      <c r="AW23" s="1062"/>
      <c r="AX23" s="1062"/>
      <c r="AY23" s="1063"/>
      <c r="AZ23" s="1064" t="s">
        <v>121</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378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379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357</v>
      </c>
      <c r="B26" s="996"/>
      <c r="C26" s="996"/>
      <c r="D26" s="996"/>
      <c r="E26" s="996"/>
      <c r="F26" s="996"/>
      <c r="G26" s="996"/>
      <c r="H26" s="996"/>
      <c r="I26" s="996"/>
      <c r="J26" s="996"/>
      <c r="K26" s="996"/>
      <c r="L26" s="996"/>
      <c r="M26" s="996"/>
      <c r="N26" s="996"/>
      <c r="O26" s="996"/>
      <c r="P26" s="997"/>
      <c r="Q26" s="1001" t="s">
        <v>380</v>
      </c>
      <c r="R26" s="1002"/>
      <c r="S26" s="1002"/>
      <c r="T26" s="1002"/>
      <c r="U26" s="1003"/>
      <c r="V26" s="1001" t="s">
        <v>381</v>
      </c>
      <c r="W26" s="1002"/>
      <c r="X26" s="1002"/>
      <c r="Y26" s="1002"/>
      <c r="Z26" s="1003"/>
      <c r="AA26" s="1001" t="s">
        <v>382</v>
      </c>
      <c r="AB26" s="1002"/>
      <c r="AC26" s="1002"/>
      <c r="AD26" s="1002"/>
      <c r="AE26" s="1002"/>
      <c r="AF26" s="1055" t="s">
        <v>383</v>
      </c>
      <c r="AG26" s="1008"/>
      <c r="AH26" s="1008"/>
      <c r="AI26" s="1008"/>
      <c r="AJ26" s="1056"/>
      <c r="AK26" s="1002" t="s">
        <v>384</v>
      </c>
      <c r="AL26" s="1002"/>
      <c r="AM26" s="1002"/>
      <c r="AN26" s="1002"/>
      <c r="AO26" s="1003"/>
      <c r="AP26" s="1001" t="s">
        <v>385</v>
      </c>
      <c r="AQ26" s="1002"/>
      <c r="AR26" s="1002"/>
      <c r="AS26" s="1002"/>
      <c r="AT26" s="1003"/>
      <c r="AU26" s="1001" t="s">
        <v>386</v>
      </c>
      <c r="AV26" s="1002"/>
      <c r="AW26" s="1002"/>
      <c r="AX26" s="1002"/>
      <c r="AY26" s="1003"/>
      <c r="AZ26" s="1001" t="s">
        <v>387</v>
      </c>
      <c r="BA26" s="1002"/>
      <c r="BB26" s="1002"/>
      <c r="BC26" s="1002"/>
      <c r="BD26" s="1003"/>
      <c r="BE26" s="1001" t="s">
        <v>364</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388</v>
      </c>
      <c r="C28" s="1048"/>
      <c r="D28" s="1048"/>
      <c r="E28" s="1048"/>
      <c r="F28" s="1048"/>
      <c r="G28" s="1048"/>
      <c r="H28" s="1048"/>
      <c r="I28" s="1048"/>
      <c r="J28" s="1048"/>
      <c r="K28" s="1048"/>
      <c r="L28" s="1048"/>
      <c r="M28" s="1048"/>
      <c r="N28" s="1048"/>
      <c r="O28" s="1048"/>
      <c r="P28" s="1049"/>
      <c r="Q28" s="1050">
        <v>2667</v>
      </c>
      <c r="R28" s="1051"/>
      <c r="S28" s="1051"/>
      <c r="T28" s="1051"/>
      <c r="U28" s="1051"/>
      <c r="V28" s="1051">
        <v>2495</v>
      </c>
      <c r="W28" s="1051"/>
      <c r="X28" s="1051"/>
      <c r="Y28" s="1051"/>
      <c r="Z28" s="1051"/>
      <c r="AA28" s="1051">
        <v>173</v>
      </c>
      <c r="AB28" s="1051"/>
      <c r="AC28" s="1051"/>
      <c r="AD28" s="1051"/>
      <c r="AE28" s="1052"/>
      <c r="AF28" s="1053">
        <v>173</v>
      </c>
      <c r="AG28" s="1051"/>
      <c r="AH28" s="1051"/>
      <c r="AI28" s="1051"/>
      <c r="AJ28" s="1054"/>
      <c r="AK28" s="1042">
        <v>220</v>
      </c>
      <c r="AL28" s="1043"/>
      <c r="AM28" s="1043"/>
      <c r="AN28" s="1043"/>
      <c r="AO28" s="1043"/>
      <c r="AP28" s="1043" t="s">
        <v>552</v>
      </c>
      <c r="AQ28" s="1043"/>
      <c r="AR28" s="1043"/>
      <c r="AS28" s="1043"/>
      <c r="AT28" s="1043"/>
      <c r="AU28" s="1043" t="s">
        <v>552</v>
      </c>
      <c r="AV28" s="1043"/>
      <c r="AW28" s="1043"/>
      <c r="AX28" s="1043"/>
      <c r="AY28" s="1043"/>
      <c r="AZ28" s="1044" t="s">
        <v>552</v>
      </c>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389</v>
      </c>
      <c r="C29" s="1031"/>
      <c r="D29" s="1031"/>
      <c r="E29" s="1031"/>
      <c r="F29" s="1031"/>
      <c r="G29" s="1031"/>
      <c r="H29" s="1031"/>
      <c r="I29" s="1031"/>
      <c r="J29" s="1031"/>
      <c r="K29" s="1031"/>
      <c r="L29" s="1031"/>
      <c r="M29" s="1031"/>
      <c r="N29" s="1031"/>
      <c r="O29" s="1031"/>
      <c r="P29" s="1032"/>
      <c r="Q29" s="1038">
        <v>30</v>
      </c>
      <c r="R29" s="1039"/>
      <c r="S29" s="1039"/>
      <c r="T29" s="1039"/>
      <c r="U29" s="1039"/>
      <c r="V29" s="1039">
        <v>27</v>
      </c>
      <c r="W29" s="1039"/>
      <c r="X29" s="1039"/>
      <c r="Y29" s="1039"/>
      <c r="Z29" s="1039"/>
      <c r="AA29" s="1039">
        <v>4</v>
      </c>
      <c r="AB29" s="1039"/>
      <c r="AC29" s="1039"/>
      <c r="AD29" s="1039"/>
      <c r="AE29" s="1040"/>
      <c r="AF29" s="1035">
        <v>4</v>
      </c>
      <c r="AG29" s="1036"/>
      <c r="AH29" s="1036"/>
      <c r="AI29" s="1036"/>
      <c r="AJ29" s="1037"/>
      <c r="AK29" s="980">
        <v>21</v>
      </c>
      <c r="AL29" s="971"/>
      <c r="AM29" s="971"/>
      <c r="AN29" s="971"/>
      <c r="AO29" s="971"/>
      <c r="AP29" s="971">
        <v>4</v>
      </c>
      <c r="AQ29" s="971"/>
      <c r="AR29" s="971"/>
      <c r="AS29" s="971"/>
      <c r="AT29" s="971"/>
      <c r="AU29" s="971">
        <v>4</v>
      </c>
      <c r="AV29" s="971"/>
      <c r="AW29" s="971"/>
      <c r="AX29" s="971"/>
      <c r="AY29" s="971"/>
      <c r="AZ29" s="1041" t="s">
        <v>552</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390</v>
      </c>
      <c r="C30" s="1031"/>
      <c r="D30" s="1031"/>
      <c r="E30" s="1031"/>
      <c r="F30" s="1031"/>
      <c r="G30" s="1031"/>
      <c r="H30" s="1031"/>
      <c r="I30" s="1031"/>
      <c r="J30" s="1031"/>
      <c r="K30" s="1031"/>
      <c r="L30" s="1031"/>
      <c r="M30" s="1031"/>
      <c r="N30" s="1031"/>
      <c r="O30" s="1031"/>
      <c r="P30" s="1032"/>
      <c r="Q30" s="1038">
        <v>2660</v>
      </c>
      <c r="R30" s="1039"/>
      <c r="S30" s="1039"/>
      <c r="T30" s="1039"/>
      <c r="U30" s="1039"/>
      <c r="V30" s="1039">
        <v>2473</v>
      </c>
      <c r="W30" s="1039"/>
      <c r="X30" s="1039"/>
      <c r="Y30" s="1039"/>
      <c r="Z30" s="1039"/>
      <c r="AA30" s="1039">
        <v>187</v>
      </c>
      <c r="AB30" s="1039"/>
      <c r="AC30" s="1039"/>
      <c r="AD30" s="1039"/>
      <c r="AE30" s="1040"/>
      <c r="AF30" s="1035">
        <v>187</v>
      </c>
      <c r="AG30" s="1036"/>
      <c r="AH30" s="1036"/>
      <c r="AI30" s="1036"/>
      <c r="AJ30" s="1037"/>
      <c r="AK30" s="980">
        <v>393</v>
      </c>
      <c r="AL30" s="971"/>
      <c r="AM30" s="971"/>
      <c r="AN30" s="971"/>
      <c r="AO30" s="971"/>
      <c r="AP30" s="971" t="s">
        <v>552</v>
      </c>
      <c r="AQ30" s="971"/>
      <c r="AR30" s="971"/>
      <c r="AS30" s="971"/>
      <c r="AT30" s="971"/>
      <c r="AU30" s="971" t="s">
        <v>552</v>
      </c>
      <c r="AV30" s="971"/>
      <c r="AW30" s="971"/>
      <c r="AX30" s="971"/>
      <c r="AY30" s="971"/>
      <c r="AZ30" s="1041" t="s">
        <v>552</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391</v>
      </c>
      <c r="C31" s="1031"/>
      <c r="D31" s="1031"/>
      <c r="E31" s="1031"/>
      <c r="F31" s="1031"/>
      <c r="G31" s="1031"/>
      <c r="H31" s="1031"/>
      <c r="I31" s="1031"/>
      <c r="J31" s="1031"/>
      <c r="K31" s="1031"/>
      <c r="L31" s="1031"/>
      <c r="M31" s="1031"/>
      <c r="N31" s="1031"/>
      <c r="O31" s="1031"/>
      <c r="P31" s="1032"/>
      <c r="Q31" s="1038">
        <v>413</v>
      </c>
      <c r="R31" s="1039"/>
      <c r="S31" s="1039"/>
      <c r="T31" s="1039"/>
      <c r="U31" s="1039"/>
      <c r="V31" s="1039">
        <v>413</v>
      </c>
      <c r="W31" s="1039"/>
      <c r="X31" s="1039"/>
      <c r="Y31" s="1039"/>
      <c r="Z31" s="1039"/>
      <c r="AA31" s="1039">
        <v>0</v>
      </c>
      <c r="AB31" s="1039"/>
      <c r="AC31" s="1039"/>
      <c r="AD31" s="1039"/>
      <c r="AE31" s="1040"/>
      <c r="AF31" s="1035">
        <v>0</v>
      </c>
      <c r="AG31" s="1036"/>
      <c r="AH31" s="1036"/>
      <c r="AI31" s="1036"/>
      <c r="AJ31" s="1037"/>
      <c r="AK31" s="980">
        <v>100</v>
      </c>
      <c r="AL31" s="971"/>
      <c r="AM31" s="971"/>
      <c r="AN31" s="971"/>
      <c r="AO31" s="971"/>
      <c r="AP31" s="971" t="s">
        <v>552</v>
      </c>
      <c r="AQ31" s="971"/>
      <c r="AR31" s="971"/>
      <c r="AS31" s="971"/>
      <c r="AT31" s="971"/>
      <c r="AU31" s="971" t="s">
        <v>552</v>
      </c>
      <c r="AV31" s="971"/>
      <c r="AW31" s="971"/>
      <c r="AX31" s="971"/>
      <c r="AY31" s="971"/>
      <c r="AZ31" s="1041" t="s">
        <v>552</v>
      </c>
      <c r="BA31" s="1041"/>
      <c r="BB31" s="1041"/>
      <c r="BC31" s="1041"/>
      <c r="BD31" s="1041"/>
      <c r="BE31" s="972"/>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392</v>
      </c>
      <c r="C32" s="1031"/>
      <c r="D32" s="1031"/>
      <c r="E32" s="1031"/>
      <c r="F32" s="1031"/>
      <c r="G32" s="1031"/>
      <c r="H32" s="1031"/>
      <c r="I32" s="1031"/>
      <c r="J32" s="1031"/>
      <c r="K32" s="1031"/>
      <c r="L32" s="1031"/>
      <c r="M32" s="1031"/>
      <c r="N32" s="1031"/>
      <c r="O32" s="1031"/>
      <c r="P32" s="1032"/>
      <c r="Q32" s="1038">
        <v>1096</v>
      </c>
      <c r="R32" s="1039"/>
      <c r="S32" s="1039"/>
      <c r="T32" s="1039"/>
      <c r="U32" s="1039"/>
      <c r="V32" s="1039">
        <v>1012</v>
      </c>
      <c r="W32" s="1039"/>
      <c r="X32" s="1039"/>
      <c r="Y32" s="1039"/>
      <c r="Z32" s="1039"/>
      <c r="AA32" s="1039">
        <v>84</v>
      </c>
      <c r="AB32" s="1039"/>
      <c r="AC32" s="1039"/>
      <c r="AD32" s="1039"/>
      <c r="AE32" s="1040"/>
      <c r="AF32" s="1035">
        <v>84</v>
      </c>
      <c r="AG32" s="1036"/>
      <c r="AH32" s="1036"/>
      <c r="AI32" s="1036"/>
      <c r="AJ32" s="1037"/>
      <c r="AK32" s="980">
        <v>519</v>
      </c>
      <c r="AL32" s="971"/>
      <c r="AM32" s="971"/>
      <c r="AN32" s="971"/>
      <c r="AO32" s="971"/>
      <c r="AP32" s="971">
        <v>5677</v>
      </c>
      <c r="AQ32" s="971"/>
      <c r="AR32" s="971"/>
      <c r="AS32" s="971"/>
      <c r="AT32" s="971"/>
      <c r="AU32" s="971">
        <v>4826</v>
      </c>
      <c r="AV32" s="971"/>
      <c r="AW32" s="971"/>
      <c r="AX32" s="971"/>
      <c r="AY32" s="971"/>
      <c r="AZ32" s="1041" t="s">
        <v>552</v>
      </c>
      <c r="BA32" s="1041"/>
      <c r="BB32" s="1041"/>
      <c r="BC32" s="1041"/>
      <c r="BD32" s="1041"/>
      <c r="BE32" s="972" t="s">
        <v>393</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c r="C33" s="1031"/>
      <c r="D33" s="1031"/>
      <c r="E33" s="1031"/>
      <c r="F33" s="1031"/>
      <c r="G33" s="1031"/>
      <c r="H33" s="1031"/>
      <c r="I33" s="1031"/>
      <c r="J33" s="1031"/>
      <c r="K33" s="1031"/>
      <c r="L33" s="1031"/>
      <c r="M33" s="1031"/>
      <c r="N33" s="1031"/>
      <c r="O33" s="1031"/>
      <c r="P33" s="1032"/>
      <c r="Q33" s="1038"/>
      <c r="R33" s="1039"/>
      <c r="S33" s="1039"/>
      <c r="T33" s="1039"/>
      <c r="U33" s="1039"/>
      <c r="V33" s="1039"/>
      <c r="W33" s="1039"/>
      <c r="X33" s="1039"/>
      <c r="Y33" s="1039"/>
      <c r="Z33" s="1039"/>
      <c r="AA33" s="1039"/>
      <c r="AB33" s="1039"/>
      <c r="AC33" s="1039"/>
      <c r="AD33" s="1039"/>
      <c r="AE33" s="1040"/>
      <c r="AF33" s="1035"/>
      <c r="AG33" s="1036"/>
      <c r="AH33" s="1036"/>
      <c r="AI33" s="1036"/>
      <c r="AJ33" s="1037"/>
      <c r="AK33" s="980"/>
      <c r="AL33" s="971"/>
      <c r="AM33" s="971"/>
      <c r="AN33" s="971"/>
      <c r="AO33" s="971"/>
      <c r="AP33" s="971"/>
      <c r="AQ33" s="971"/>
      <c r="AR33" s="971"/>
      <c r="AS33" s="971"/>
      <c r="AT33" s="971"/>
      <c r="AU33" s="971"/>
      <c r="AV33" s="971"/>
      <c r="AW33" s="971"/>
      <c r="AX33" s="971"/>
      <c r="AY33" s="971"/>
      <c r="AZ33" s="1041"/>
      <c r="BA33" s="1041"/>
      <c r="BB33" s="1041"/>
      <c r="BC33" s="1041"/>
      <c r="BD33" s="1041"/>
      <c r="BE33" s="972"/>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394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376</v>
      </c>
      <c r="B63" s="937" t="s">
        <v>395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448</v>
      </c>
      <c r="AG63" s="959"/>
      <c r="AH63" s="959"/>
      <c r="AI63" s="959"/>
      <c r="AJ63" s="1022"/>
      <c r="AK63" s="1023"/>
      <c r="AL63" s="963"/>
      <c r="AM63" s="963"/>
      <c r="AN63" s="963"/>
      <c r="AO63" s="963"/>
      <c r="AP63" s="959">
        <f>SUM(AP29,AP32)</f>
        <v>5681</v>
      </c>
      <c r="AQ63" s="959"/>
      <c r="AR63" s="959"/>
      <c r="AS63" s="959"/>
      <c r="AT63" s="959"/>
      <c r="AU63" s="959">
        <f>SUM(AU29,AU32)</f>
        <v>4830</v>
      </c>
      <c r="AV63" s="959"/>
      <c r="AW63" s="959"/>
      <c r="AX63" s="959"/>
      <c r="AY63" s="959"/>
      <c r="AZ63" s="1017"/>
      <c r="BA63" s="1017"/>
      <c r="BB63" s="1017"/>
      <c r="BC63" s="1017"/>
      <c r="BD63" s="1017"/>
      <c r="BE63" s="960"/>
      <c r="BF63" s="960"/>
      <c r="BG63" s="960"/>
      <c r="BH63" s="960"/>
      <c r="BI63" s="961"/>
      <c r="BJ63" s="1018" t="s">
        <v>121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396</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397</v>
      </c>
      <c r="B66" s="996"/>
      <c r="C66" s="996"/>
      <c r="D66" s="996"/>
      <c r="E66" s="996"/>
      <c r="F66" s="996"/>
      <c r="G66" s="996"/>
      <c r="H66" s="996"/>
      <c r="I66" s="996"/>
      <c r="J66" s="996"/>
      <c r="K66" s="996"/>
      <c r="L66" s="996"/>
      <c r="M66" s="996"/>
      <c r="N66" s="996"/>
      <c r="O66" s="996"/>
      <c r="P66" s="997"/>
      <c r="Q66" s="1001" t="s">
        <v>380</v>
      </c>
      <c r="R66" s="1002"/>
      <c r="S66" s="1002"/>
      <c r="T66" s="1002"/>
      <c r="U66" s="1003"/>
      <c r="V66" s="1001" t="s">
        <v>381</v>
      </c>
      <c r="W66" s="1002"/>
      <c r="X66" s="1002"/>
      <c r="Y66" s="1002"/>
      <c r="Z66" s="1003"/>
      <c r="AA66" s="1001" t="s">
        <v>382</v>
      </c>
      <c r="AB66" s="1002"/>
      <c r="AC66" s="1002"/>
      <c r="AD66" s="1002"/>
      <c r="AE66" s="1003"/>
      <c r="AF66" s="1007" t="s">
        <v>383</v>
      </c>
      <c r="AG66" s="1008"/>
      <c r="AH66" s="1008"/>
      <c r="AI66" s="1008"/>
      <c r="AJ66" s="1009"/>
      <c r="AK66" s="1001" t="s">
        <v>384</v>
      </c>
      <c r="AL66" s="996"/>
      <c r="AM66" s="996"/>
      <c r="AN66" s="996"/>
      <c r="AO66" s="997"/>
      <c r="AP66" s="1001" t="s">
        <v>385</v>
      </c>
      <c r="AQ66" s="1002"/>
      <c r="AR66" s="1002"/>
      <c r="AS66" s="1002"/>
      <c r="AT66" s="1003"/>
      <c r="AU66" s="1001" t="s">
        <v>398</v>
      </c>
      <c r="AV66" s="1002"/>
      <c r="AW66" s="1002"/>
      <c r="AX66" s="1002"/>
      <c r="AY66" s="1003"/>
      <c r="AZ66" s="1001" t="s">
        <v>364</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553</v>
      </c>
      <c r="C68" s="986"/>
      <c r="D68" s="986"/>
      <c r="E68" s="986"/>
      <c r="F68" s="986"/>
      <c r="G68" s="986"/>
      <c r="H68" s="986"/>
      <c r="I68" s="986"/>
      <c r="J68" s="986"/>
      <c r="K68" s="986"/>
      <c r="L68" s="986"/>
      <c r="M68" s="986"/>
      <c r="N68" s="986"/>
      <c r="O68" s="986"/>
      <c r="P68" s="987"/>
      <c r="Q68" s="988">
        <v>1339</v>
      </c>
      <c r="R68" s="982"/>
      <c r="S68" s="982"/>
      <c r="T68" s="982"/>
      <c r="U68" s="982"/>
      <c r="V68" s="982">
        <v>1305</v>
      </c>
      <c r="W68" s="982"/>
      <c r="X68" s="982"/>
      <c r="Y68" s="982"/>
      <c r="Z68" s="982"/>
      <c r="AA68" s="982">
        <v>34</v>
      </c>
      <c r="AB68" s="982"/>
      <c r="AC68" s="982"/>
      <c r="AD68" s="982"/>
      <c r="AE68" s="982"/>
      <c r="AF68" s="982">
        <v>34</v>
      </c>
      <c r="AG68" s="982"/>
      <c r="AH68" s="982"/>
      <c r="AI68" s="982"/>
      <c r="AJ68" s="982"/>
      <c r="AK68" s="982">
        <v>99</v>
      </c>
      <c r="AL68" s="982"/>
      <c r="AM68" s="982"/>
      <c r="AN68" s="982"/>
      <c r="AO68" s="982"/>
      <c r="AP68" s="982">
        <v>103</v>
      </c>
      <c r="AQ68" s="982"/>
      <c r="AR68" s="982"/>
      <c r="AS68" s="982"/>
      <c r="AT68" s="982"/>
      <c r="AU68" s="982">
        <v>12</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554</v>
      </c>
      <c r="C69" s="975"/>
      <c r="D69" s="975"/>
      <c r="E69" s="975"/>
      <c r="F69" s="975"/>
      <c r="G69" s="975"/>
      <c r="H69" s="975"/>
      <c r="I69" s="975"/>
      <c r="J69" s="975"/>
      <c r="K69" s="975"/>
      <c r="L69" s="975"/>
      <c r="M69" s="975"/>
      <c r="N69" s="975"/>
      <c r="O69" s="975"/>
      <c r="P69" s="976"/>
      <c r="Q69" s="977">
        <v>341</v>
      </c>
      <c r="R69" s="971"/>
      <c r="S69" s="971"/>
      <c r="T69" s="971"/>
      <c r="U69" s="971"/>
      <c r="V69" s="971">
        <v>326</v>
      </c>
      <c r="W69" s="971"/>
      <c r="X69" s="971"/>
      <c r="Y69" s="971"/>
      <c r="Z69" s="971"/>
      <c r="AA69" s="971">
        <v>16</v>
      </c>
      <c r="AB69" s="971"/>
      <c r="AC69" s="971"/>
      <c r="AD69" s="971"/>
      <c r="AE69" s="971"/>
      <c r="AF69" s="971">
        <v>16</v>
      </c>
      <c r="AG69" s="971"/>
      <c r="AH69" s="971"/>
      <c r="AI69" s="971"/>
      <c r="AJ69" s="971"/>
      <c r="AK69" s="971">
        <v>7</v>
      </c>
      <c r="AL69" s="971"/>
      <c r="AM69" s="971"/>
      <c r="AN69" s="971"/>
      <c r="AO69" s="971"/>
      <c r="AP69" s="971" t="s">
        <v>552</v>
      </c>
      <c r="AQ69" s="971"/>
      <c r="AR69" s="971"/>
      <c r="AS69" s="971"/>
      <c r="AT69" s="971"/>
      <c r="AU69" s="971" t="s">
        <v>552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555</v>
      </c>
      <c r="C70" s="975"/>
      <c r="D70" s="975"/>
      <c r="E70" s="975"/>
      <c r="F70" s="975"/>
      <c r="G70" s="975"/>
      <c r="H70" s="975"/>
      <c r="I70" s="975"/>
      <c r="J70" s="975"/>
      <c r="K70" s="975"/>
      <c r="L70" s="975"/>
      <c r="M70" s="975"/>
      <c r="N70" s="975"/>
      <c r="O70" s="975"/>
      <c r="P70" s="976"/>
      <c r="Q70" s="977">
        <v>1071</v>
      </c>
      <c r="R70" s="971"/>
      <c r="S70" s="971"/>
      <c r="T70" s="971"/>
      <c r="U70" s="971"/>
      <c r="V70" s="971">
        <v>1047</v>
      </c>
      <c r="W70" s="971"/>
      <c r="X70" s="971"/>
      <c r="Y70" s="971"/>
      <c r="Z70" s="971"/>
      <c r="AA70" s="971">
        <v>24</v>
      </c>
      <c r="AB70" s="971"/>
      <c r="AC70" s="971"/>
      <c r="AD70" s="971"/>
      <c r="AE70" s="971"/>
      <c r="AF70" s="971">
        <v>24</v>
      </c>
      <c r="AG70" s="971"/>
      <c r="AH70" s="971"/>
      <c r="AI70" s="971"/>
      <c r="AJ70" s="971"/>
      <c r="AK70" s="971">
        <v>10</v>
      </c>
      <c r="AL70" s="971"/>
      <c r="AM70" s="971"/>
      <c r="AN70" s="971"/>
      <c r="AO70" s="971"/>
      <c r="AP70" s="971" t="s">
        <v>552</v>
      </c>
      <c r="AQ70" s="971"/>
      <c r="AR70" s="971"/>
      <c r="AS70" s="971"/>
      <c r="AT70" s="971"/>
      <c r="AU70" s="971" t="s">
        <v>552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556</v>
      </c>
      <c r="C71" s="975"/>
      <c r="D71" s="975"/>
      <c r="E71" s="975"/>
      <c r="F71" s="975"/>
      <c r="G71" s="975"/>
      <c r="H71" s="975"/>
      <c r="I71" s="975"/>
      <c r="J71" s="975"/>
      <c r="K71" s="975"/>
      <c r="L71" s="975"/>
      <c r="M71" s="975"/>
      <c r="N71" s="975"/>
      <c r="O71" s="975"/>
      <c r="P71" s="976"/>
      <c r="Q71" s="977">
        <v>641</v>
      </c>
      <c r="R71" s="971"/>
      <c r="S71" s="971"/>
      <c r="T71" s="971"/>
      <c r="U71" s="971"/>
      <c r="V71" s="971">
        <v>622</v>
      </c>
      <c r="W71" s="971"/>
      <c r="X71" s="971"/>
      <c r="Y71" s="971"/>
      <c r="Z71" s="971"/>
      <c r="AA71" s="971">
        <v>19</v>
      </c>
      <c r="AB71" s="971"/>
      <c r="AC71" s="971"/>
      <c r="AD71" s="971"/>
      <c r="AE71" s="971"/>
      <c r="AF71" s="971">
        <v>19</v>
      </c>
      <c r="AG71" s="971"/>
      <c r="AH71" s="971"/>
      <c r="AI71" s="971"/>
      <c r="AJ71" s="971"/>
      <c r="AK71" s="971">
        <v>15</v>
      </c>
      <c r="AL71" s="971"/>
      <c r="AM71" s="971"/>
      <c r="AN71" s="971"/>
      <c r="AO71" s="971"/>
      <c r="AP71" s="971">
        <v>797</v>
      </c>
      <c r="AQ71" s="971"/>
      <c r="AR71" s="971"/>
      <c r="AS71" s="971"/>
      <c r="AT71" s="971"/>
      <c r="AU71" s="971">
        <v>311</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557</v>
      </c>
      <c r="C72" s="975"/>
      <c r="D72" s="975"/>
      <c r="E72" s="975"/>
      <c r="F72" s="975"/>
      <c r="G72" s="975"/>
      <c r="H72" s="975"/>
      <c r="I72" s="975"/>
      <c r="J72" s="975"/>
      <c r="K72" s="975"/>
      <c r="L72" s="975"/>
      <c r="M72" s="975"/>
      <c r="N72" s="975"/>
      <c r="O72" s="975"/>
      <c r="P72" s="976"/>
      <c r="Q72" s="977">
        <v>2204</v>
      </c>
      <c r="R72" s="971"/>
      <c r="S72" s="971"/>
      <c r="T72" s="971"/>
      <c r="U72" s="971"/>
      <c r="V72" s="971">
        <v>1937</v>
      </c>
      <c r="W72" s="971"/>
      <c r="X72" s="971"/>
      <c r="Y72" s="971"/>
      <c r="Z72" s="971"/>
      <c r="AA72" s="971">
        <v>267</v>
      </c>
      <c r="AB72" s="971"/>
      <c r="AC72" s="971"/>
      <c r="AD72" s="971"/>
      <c r="AE72" s="971"/>
      <c r="AF72" s="971">
        <v>267</v>
      </c>
      <c r="AG72" s="971"/>
      <c r="AH72" s="971"/>
      <c r="AI72" s="971"/>
      <c r="AJ72" s="971"/>
      <c r="AK72" s="971">
        <v>3</v>
      </c>
      <c r="AL72" s="971"/>
      <c r="AM72" s="971"/>
      <c r="AN72" s="971"/>
      <c r="AO72" s="971"/>
      <c r="AP72" s="971" t="s">
        <v>552</v>
      </c>
      <c r="AQ72" s="971"/>
      <c r="AR72" s="971"/>
      <c r="AS72" s="971"/>
      <c r="AT72" s="971"/>
      <c r="AU72" s="971" t="s">
        <v>552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558</v>
      </c>
      <c r="C73" s="975"/>
      <c r="D73" s="975"/>
      <c r="E73" s="975"/>
      <c r="F73" s="975"/>
      <c r="G73" s="975"/>
      <c r="H73" s="975"/>
      <c r="I73" s="975"/>
      <c r="J73" s="975"/>
      <c r="K73" s="975"/>
      <c r="L73" s="975"/>
      <c r="M73" s="975"/>
      <c r="N73" s="975"/>
      <c r="O73" s="975"/>
      <c r="P73" s="976"/>
      <c r="Q73" s="977">
        <v>838</v>
      </c>
      <c r="R73" s="971"/>
      <c r="S73" s="971"/>
      <c r="T73" s="971"/>
      <c r="U73" s="971"/>
      <c r="V73" s="971">
        <v>645</v>
      </c>
      <c r="W73" s="971"/>
      <c r="X73" s="971"/>
      <c r="Y73" s="971"/>
      <c r="Z73" s="971"/>
      <c r="AA73" s="971">
        <v>193</v>
      </c>
      <c r="AB73" s="971"/>
      <c r="AC73" s="971"/>
      <c r="AD73" s="971"/>
      <c r="AE73" s="971"/>
      <c r="AF73" s="971">
        <v>62</v>
      </c>
      <c r="AG73" s="971"/>
      <c r="AH73" s="971"/>
      <c r="AI73" s="971"/>
      <c r="AJ73" s="971"/>
      <c r="AK73" s="971">
        <v>77</v>
      </c>
      <c r="AL73" s="971"/>
      <c r="AM73" s="971"/>
      <c r="AN73" s="971"/>
      <c r="AO73" s="971"/>
      <c r="AP73" s="971" t="s">
        <v>552</v>
      </c>
      <c r="AQ73" s="971"/>
      <c r="AR73" s="971"/>
      <c r="AS73" s="971"/>
      <c r="AT73" s="971"/>
      <c r="AU73" s="971" t="s">
        <v>552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559</v>
      </c>
      <c r="C74" s="975"/>
      <c r="D74" s="975"/>
      <c r="E74" s="975"/>
      <c r="F74" s="975"/>
      <c r="G74" s="975"/>
      <c r="H74" s="975"/>
      <c r="I74" s="975"/>
      <c r="J74" s="975"/>
      <c r="K74" s="975"/>
      <c r="L74" s="975"/>
      <c r="M74" s="975"/>
      <c r="N74" s="975"/>
      <c r="O74" s="975"/>
      <c r="P74" s="976"/>
      <c r="Q74" s="977">
        <v>156992</v>
      </c>
      <c r="R74" s="971"/>
      <c r="S74" s="971"/>
      <c r="T74" s="971"/>
      <c r="U74" s="971"/>
      <c r="V74" s="971">
        <v>155721</v>
      </c>
      <c r="W74" s="971"/>
      <c r="X74" s="971"/>
      <c r="Y74" s="971"/>
      <c r="Z74" s="971"/>
      <c r="AA74" s="971">
        <v>1271</v>
      </c>
      <c r="AB74" s="971"/>
      <c r="AC74" s="971"/>
      <c r="AD74" s="971"/>
      <c r="AE74" s="971"/>
      <c r="AF74" s="971">
        <v>1271</v>
      </c>
      <c r="AG74" s="971"/>
      <c r="AH74" s="971"/>
      <c r="AI74" s="971"/>
      <c r="AJ74" s="971"/>
      <c r="AK74" s="971">
        <v>1032</v>
      </c>
      <c r="AL74" s="971"/>
      <c r="AM74" s="971"/>
      <c r="AN74" s="971"/>
      <c r="AO74" s="971"/>
      <c r="AP74" s="971" t="s">
        <v>552</v>
      </c>
      <c r="AQ74" s="971"/>
      <c r="AR74" s="971"/>
      <c r="AS74" s="971"/>
      <c r="AT74" s="971"/>
      <c r="AU74" s="971" t="s">
        <v>552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560</v>
      </c>
      <c r="C75" s="975"/>
      <c r="D75" s="975"/>
      <c r="E75" s="975"/>
      <c r="F75" s="975"/>
      <c r="G75" s="975"/>
      <c r="H75" s="975"/>
      <c r="I75" s="975"/>
      <c r="J75" s="975"/>
      <c r="K75" s="975"/>
      <c r="L75" s="975"/>
      <c r="M75" s="975"/>
      <c r="N75" s="975"/>
      <c r="O75" s="975"/>
      <c r="P75" s="976"/>
      <c r="Q75" s="978">
        <v>21438</v>
      </c>
      <c r="R75" s="979"/>
      <c r="S75" s="979"/>
      <c r="T75" s="979"/>
      <c r="U75" s="980"/>
      <c r="V75" s="981">
        <v>20591</v>
      </c>
      <c r="W75" s="979"/>
      <c r="X75" s="979"/>
      <c r="Y75" s="979"/>
      <c r="Z75" s="980"/>
      <c r="AA75" s="981">
        <v>847</v>
      </c>
      <c r="AB75" s="979"/>
      <c r="AC75" s="979"/>
      <c r="AD75" s="979"/>
      <c r="AE75" s="980"/>
      <c r="AF75" s="981">
        <v>27209</v>
      </c>
      <c r="AG75" s="979"/>
      <c r="AH75" s="979"/>
      <c r="AI75" s="979"/>
      <c r="AJ75" s="980"/>
      <c r="AK75" s="981" t="s">
        <v>552</v>
      </c>
      <c r="AL75" s="979"/>
      <c r="AM75" s="979"/>
      <c r="AN75" s="979"/>
      <c r="AO75" s="980"/>
      <c r="AP75" s="981">
        <v>52720</v>
      </c>
      <c r="AQ75" s="979"/>
      <c r="AR75" s="979"/>
      <c r="AS75" s="979"/>
      <c r="AT75" s="980"/>
      <c r="AU75" s="981">
        <v>369</v>
      </c>
      <c r="AV75" s="979"/>
      <c r="AW75" s="979"/>
      <c r="AX75" s="979"/>
      <c r="AY75" s="980"/>
      <c r="AZ75" s="972" t="s">
        <v>564</v>
      </c>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t="s">
        <v>561</v>
      </c>
      <c r="C76" s="975"/>
      <c r="D76" s="975"/>
      <c r="E76" s="975"/>
      <c r="F76" s="975"/>
      <c r="G76" s="975"/>
      <c r="H76" s="975"/>
      <c r="I76" s="975"/>
      <c r="J76" s="975"/>
      <c r="K76" s="975"/>
      <c r="L76" s="975"/>
      <c r="M76" s="975"/>
      <c r="N76" s="975"/>
      <c r="O76" s="975"/>
      <c r="P76" s="976"/>
      <c r="Q76" s="978">
        <v>733</v>
      </c>
      <c r="R76" s="979"/>
      <c r="S76" s="979"/>
      <c r="T76" s="979"/>
      <c r="U76" s="980"/>
      <c r="V76" s="981">
        <v>562</v>
      </c>
      <c r="W76" s="979"/>
      <c r="X76" s="979"/>
      <c r="Y76" s="979"/>
      <c r="Z76" s="980"/>
      <c r="AA76" s="981">
        <v>171</v>
      </c>
      <c r="AB76" s="979"/>
      <c r="AC76" s="979"/>
      <c r="AD76" s="979"/>
      <c r="AE76" s="980"/>
      <c r="AF76" s="981">
        <v>1939</v>
      </c>
      <c r="AG76" s="979"/>
      <c r="AH76" s="979"/>
      <c r="AI76" s="979"/>
      <c r="AJ76" s="980"/>
      <c r="AK76" s="981" t="s">
        <v>552</v>
      </c>
      <c r="AL76" s="979"/>
      <c r="AM76" s="979"/>
      <c r="AN76" s="979"/>
      <c r="AO76" s="980"/>
      <c r="AP76" s="981">
        <v>1130</v>
      </c>
      <c r="AQ76" s="979"/>
      <c r="AR76" s="979"/>
      <c r="AS76" s="979"/>
      <c r="AT76" s="980"/>
      <c r="AU76" s="981" t="s">
        <v>552</v>
      </c>
      <c r="AV76" s="979"/>
      <c r="AW76" s="979"/>
      <c r="AX76" s="979"/>
      <c r="AY76" s="980"/>
      <c r="AZ76" s="972" t="s">
        <v>564</v>
      </c>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376</v>
      </c>
      <c r="B88" s="937" t="s">
        <v>399</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f>SUM(AF68:AJ76)</f>
        <v>30841</v>
      </c>
      <c r="AG88" s="959"/>
      <c r="AH88" s="959"/>
      <c r="AI88" s="959"/>
      <c r="AJ88" s="959"/>
      <c r="AK88" s="963"/>
      <c r="AL88" s="963"/>
      <c r="AM88" s="963"/>
      <c r="AN88" s="963"/>
      <c r="AO88" s="963"/>
      <c r="AP88" s="959">
        <f>SUM(AP68,AP71,AP75,AP76)</f>
        <v>54750</v>
      </c>
      <c r="AQ88" s="959"/>
      <c r="AR88" s="959"/>
      <c r="AS88" s="959"/>
      <c r="AT88" s="959"/>
      <c r="AU88" s="959">
        <f>SUM(AU68,AU71,AU75)</f>
        <v>692</v>
      </c>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937" t="s">
        <v>400</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f>SUM(CR7:CV8)</f>
        <v>105</v>
      </c>
      <c r="CS102" s="953"/>
      <c r="CT102" s="953"/>
      <c r="CU102" s="953"/>
      <c r="CV102" s="954"/>
      <c r="CW102" s="952">
        <f t="shared" ref="CW102" si="0">SUM(CW7:DA8)</f>
        <v>3</v>
      </c>
      <c r="CX102" s="953"/>
      <c r="CY102" s="953"/>
      <c r="CZ102" s="953"/>
      <c r="DA102" s="954"/>
      <c r="DB102" s="952" t="s">
        <v>552</v>
      </c>
      <c r="DC102" s="953"/>
      <c r="DD102" s="953"/>
      <c r="DE102" s="953"/>
      <c r="DF102" s="954"/>
      <c r="DG102" s="952">
        <f t="shared" ref="DG102" si="1">SUM(DG7:DK8)</f>
        <v>613</v>
      </c>
      <c r="DH102" s="953"/>
      <c r="DI102" s="953"/>
      <c r="DJ102" s="953"/>
      <c r="DK102" s="954"/>
      <c r="DL102" s="952" t="s">
        <v>552</v>
      </c>
      <c r="DM102" s="953"/>
      <c r="DN102" s="953"/>
      <c r="DO102" s="953"/>
      <c r="DP102" s="954"/>
      <c r="DQ102" s="952">
        <f t="shared" ref="DQ102" si="2">SUM(DQ7:DU8)</f>
        <v>598</v>
      </c>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401</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402</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405</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406</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407</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408</v>
      </c>
      <c r="AB109" s="896"/>
      <c r="AC109" s="896"/>
      <c r="AD109" s="896"/>
      <c r="AE109" s="897"/>
      <c r="AF109" s="898" t="s">
        <v>409</v>
      </c>
      <c r="AG109" s="896"/>
      <c r="AH109" s="896"/>
      <c r="AI109" s="896"/>
      <c r="AJ109" s="897"/>
      <c r="AK109" s="898" t="s">
        <v>294</v>
      </c>
      <c r="AL109" s="896"/>
      <c r="AM109" s="896"/>
      <c r="AN109" s="896"/>
      <c r="AO109" s="897"/>
      <c r="AP109" s="898" t="s">
        <v>410</v>
      </c>
      <c r="AQ109" s="896"/>
      <c r="AR109" s="896"/>
      <c r="AS109" s="896"/>
      <c r="AT109" s="929"/>
      <c r="AU109" s="895" t="s">
        <v>407</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408</v>
      </c>
      <c r="BR109" s="896"/>
      <c r="BS109" s="896"/>
      <c r="BT109" s="896"/>
      <c r="BU109" s="897"/>
      <c r="BV109" s="898" t="s">
        <v>409</v>
      </c>
      <c r="BW109" s="896"/>
      <c r="BX109" s="896"/>
      <c r="BY109" s="896"/>
      <c r="BZ109" s="897"/>
      <c r="CA109" s="898" t="s">
        <v>294</v>
      </c>
      <c r="CB109" s="896"/>
      <c r="CC109" s="896"/>
      <c r="CD109" s="896"/>
      <c r="CE109" s="897"/>
      <c r="CF109" s="936" t="s">
        <v>410</v>
      </c>
      <c r="CG109" s="936"/>
      <c r="CH109" s="936"/>
      <c r="CI109" s="936"/>
      <c r="CJ109" s="936"/>
      <c r="CK109" s="898" t="s">
        <v>411</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408</v>
      </c>
      <c r="DH109" s="896"/>
      <c r="DI109" s="896"/>
      <c r="DJ109" s="896"/>
      <c r="DK109" s="897"/>
      <c r="DL109" s="898" t="s">
        <v>409</v>
      </c>
      <c r="DM109" s="896"/>
      <c r="DN109" s="896"/>
      <c r="DO109" s="896"/>
      <c r="DP109" s="897"/>
      <c r="DQ109" s="898" t="s">
        <v>294</v>
      </c>
      <c r="DR109" s="896"/>
      <c r="DS109" s="896"/>
      <c r="DT109" s="896"/>
      <c r="DU109" s="897"/>
      <c r="DV109" s="898" t="s">
        <v>410</v>
      </c>
      <c r="DW109" s="896"/>
      <c r="DX109" s="896"/>
      <c r="DY109" s="896"/>
      <c r="DZ109" s="929"/>
    </row>
    <row r="110" spans="1:131" s="230" customFormat="1" ht="26.25" customHeight="1" x14ac:dyDescent="0.15">
      <c r="A110" s="807" t="s">
        <v>412</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1010501</v>
      </c>
      <c r="AB110" s="889"/>
      <c r="AC110" s="889"/>
      <c r="AD110" s="889"/>
      <c r="AE110" s="890"/>
      <c r="AF110" s="891">
        <v>1041538</v>
      </c>
      <c r="AG110" s="889"/>
      <c r="AH110" s="889"/>
      <c r="AI110" s="889"/>
      <c r="AJ110" s="890"/>
      <c r="AK110" s="891">
        <v>1040730</v>
      </c>
      <c r="AL110" s="889"/>
      <c r="AM110" s="889"/>
      <c r="AN110" s="889"/>
      <c r="AO110" s="890"/>
      <c r="AP110" s="892">
        <v>21.3</v>
      </c>
      <c r="AQ110" s="893"/>
      <c r="AR110" s="893"/>
      <c r="AS110" s="893"/>
      <c r="AT110" s="894"/>
      <c r="AU110" s="930" t="s">
        <v>69</v>
      </c>
      <c r="AV110" s="931"/>
      <c r="AW110" s="931"/>
      <c r="AX110" s="931"/>
      <c r="AY110" s="931"/>
      <c r="AZ110" s="860" t="s">
        <v>413</v>
      </c>
      <c r="BA110" s="808"/>
      <c r="BB110" s="808"/>
      <c r="BC110" s="808"/>
      <c r="BD110" s="808"/>
      <c r="BE110" s="808"/>
      <c r="BF110" s="808"/>
      <c r="BG110" s="808"/>
      <c r="BH110" s="808"/>
      <c r="BI110" s="808"/>
      <c r="BJ110" s="808"/>
      <c r="BK110" s="808"/>
      <c r="BL110" s="808"/>
      <c r="BM110" s="808"/>
      <c r="BN110" s="808"/>
      <c r="BO110" s="808"/>
      <c r="BP110" s="809"/>
      <c r="BQ110" s="861">
        <v>15176170</v>
      </c>
      <c r="BR110" s="842"/>
      <c r="BS110" s="842"/>
      <c r="BT110" s="842"/>
      <c r="BU110" s="842"/>
      <c r="BV110" s="842">
        <v>14826148</v>
      </c>
      <c r="BW110" s="842"/>
      <c r="BX110" s="842"/>
      <c r="BY110" s="842"/>
      <c r="BZ110" s="842"/>
      <c r="CA110" s="842">
        <v>14308004</v>
      </c>
      <c r="CB110" s="842"/>
      <c r="CC110" s="842"/>
      <c r="CD110" s="842"/>
      <c r="CE110" s="842"/>
      <c r="CF110" s="866">
        <v>292.2</v>
      </c>
      <c r="CG110" s="867"/>
      <c r="CH110" s="867"/>
      <c r="CI110" s="867"/>
      <c r="CJ110" s="867"/>
      <c r="CK110" s="926" t="s">
        <v>414</v>
      </c>
      <c r="CL110" s="819"/>
      <c r="CM110" s="860" t="s">
        <v>415</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v>199684</v>
      </c>
      <c r="DH110" s="842"/>
      <c r="DI110" s="842"/>
      <c r="DJ110" s="842"/>
      <c r="DK110" s="842"/>
      <c r="DL110" s="842">
        <v>183748</v>
      </c>
      <c r="DM110" s="842"/>
      <c r="DN110" s="842"/>
      <c r="DO110" s="842"/>
      <c r="DP110" s="842"/>
      <c r="DQ110" s="842">
        <v>167805</v>
      </c>
      <c r="DR110" s="842"/>
      <c r="DS110" s="842"/>
      <c r="DT110" s="842"/>
      <c r="DU110" s="842"/>
      <c r="DV110" s="843">
        <v>3.4</v>
      </c>
      <c r="DW110" s="843"/>
      <c r="DX110" s="843"/>
      <c r="DY110" s="843"/>
      <c r="DZ110" s="844"/>
    </row>
    <row r="111" spans="1:131" s="230" customFormat="1" ht="26.25" customHeight="1" x14ac:dyDescent="0.15">
      <c r="A111" s="774" t="s">
        <v>416</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121</v>
      </c>
      <c r="AB111" s="919"/>
      <c r="AC111" s="919"/>
      <c r="AD111" s="919"/>
      <c r="AE111" s="920"/>
      <c r="AF111" s="921" t="s">
        <v>121</v>
      </c>
      <c r="AG111" s="919"/>
      <c r="AH111" s="919"/>
      <c r="AI111" s="919"/>
      <c r="AJ111" s="920"/>
      <c r="AK111" s="921" t="s">
        <v>121</v>
      </c>
      <c r="AL111" s="919"/>
      <c r="AM111" s="919"/>
      <c r="AN111" s="919"/>
      <c r="AO111" s="920"/>
      <c r="AP111" s="922" t="s">
        <v>121</v>
      </c>
      <c r="AQ111" s="923"/>
      <c r="AR111" s="923"/>
      <c r="AS111" s="923"/>
      <c r="AT111" s="924"/>
      <c r="AU111" s="932"/>
      <c r="AV111" s="933"/>
      <c r="AW111" s="933"/>
      <c r="AX111" s="933"/>
      <c r="AY111" s="933"/>
      <c r="AZ111" s="815" t="s">
        <v>417</v>
      </c>
      <c r="BA111" s="752"/>
      <c r="BB111" s="752"/>
      <c r="BC111" s="752"/>
      <c r="BD111" s="752"/>
      <c r="BE111" s="752"/>
      <c r="BF111" s="752"/>
      <c r="BG111" s="752"/>
      <c r="BH111" s="752"/>
      <c r="BI111" s="752"/>
      <c r="BJ111" s="752"/>
      <c r="BK111" s="752"/>
      <c r="BL111" s="752"/>
      <c r="BM111" s="752"/>
      <c r="BN111" s="752"/>
      <c r="BO111" s="752"/>
      <c r="BP111" s="753"/>
      <c r="BQ111" s="816">
        <v>673546</v>
      </c>
      <c r="BR111" s="817"/>
      <c r="BS111" s="817"/>
      <c r="BT111" s="817"/>
      <c r="BU111" s="817"/>
      <c r="BV111" s="817">
        <v>635848</v>
      </c>
      <c r="BW111" s="817"/>
      <c r="BX111" s="817"/>
      <c r="BY111" s="817"/>
      <c r="BZ111" s="817"/>
      <c r="CA111" s="817">
        <v>581150</v>
      </c>
      <c r="CB111" s="817"/>
      <c r="CC111" s="817"/>
      <c r="CD111" s="817"/>
      <c r="CE111" s="817"/>
      <c r="CF111" s="875">
        <v>11.9</v>
      </c>
      <c r="CG111" s="876"/>
      <c r="CH111" s="876"/>
      <c r="CI111" s="876"/>
      <c r="CJ111" s="876"/>
      <c r="CK111" s="927"/>
      <c r="CL111" s="821"/>
      <c r="CM111" s="815" t="s">
        <v>418</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121</v>
      </c>
      <c r="DH111" s="817"/>
      <c r="DI111" s="817"/>
      <c r="DJ111" s="817"/>
      <c r="DK111" s="817"/>
      <c r="DL111" s="817" t="s">
        <v>121</v>
      </c>
      <c r="DM111" s="817"/>
      <c r="DN111" s="817"/>
      <c r="DO111" s="817"/>
      <c r="DP111" s="817"/>
      <c r="DQ111" s="817" t="s">
        <v>121</v>
      </c>
      <c r="DR111" s="817"/>
      <c r="DS111" s="817"/>
      <c r="DT111" s="817"/>
      <c r="DU111" s="817"/>
      <c r="DV111" s="794" t="s">
        <v>121</v>
      </c>
      <c r="DW111" s="794"/>
      <c r="DX111" s="794"/>
      <c r="DY111" s="794"/>
      <c r="DZ111" s="795"/>
    </row>
    <row r="112" spans="1:131" s="230" customFormat="1" ht="26.25" customHeight="1" x14ac:dyDescent="0.15">
      <c r="A112" s="912" t="s">
        <v>419</v>
      </c>
      <c r="B112" s="913"/>
      <c r="C112" s="752" t="s">
        <v>420</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121</v>
      </c>
      <c r="AB112" s="780"/>
      <c r="AC112" s="780"/>
      <c r="AD112" s="780"/>
      <c r="AE112" s="781"/>
      <c r="AF112" s="782" t="s">
        <v>121</v>
      </c>
      <c r="AG112" s="780"/>
      <c r="AH112" s="780"/>
      <c r="AI112" s="780"/>
      <c r="AJ112" s="781"/>
      <c r="AK112" s="782" t="s">
        <v>121</v>
      </c>
      <c r="AL112" s="780"/>
      <c r="AM112" s="780"/>
      <c r="AN112" s="780"/>
      <c r="AO112" s="781"/>
      <c r="AP112" s="824" t="s">
        <v>121</v>
      </c>
      <c r="AQ112" s="825"/>
      <c r="AR112" s="825"/>
      <c r="AS112" s="825"/>
      <c r="AT112" s="826"/>
      <c r="AU112" s="932"/>
      <c r="AV112" s="933"/>
      <c r="AW112" s="933"/>
      <c r="AX112" s="933"/>
      <c r="AY112" s="933"/>
      <c r="AZ112" s="815" t="s">
        <v>421</v>
      </c>
      <c r="BA112" s="752"/>
      <c r="BB112" s="752"/>
      <c r="BC112" s="752"/>
      <c r="BD112" s="752"/>
      <c r="BE112" s="752"/>
      <c r="BF112" s="752"/>
      <c r="BG112" s="752"/>
      <c r="BH112" s="752"/>
      <c r="BI112" s="752"/>
      <c r="BJ112" s="752"/>
      <c r="BK112" s="752"/>
      <c r="BL112" s="752"/>
      <c r="BM112" s="752"/>
      <c r="BN112" s="752"/>
      <c r="BO112" s="752"/>
      <c r="BP112" s="753"/>
      <c r="BQ112" s="816">
        <v>5138146</v>
      </c>
      <c r="BR112" s="817"/>
      <c r="BS112" s="817"/>
      <c r="BT112" s="817"/>
      <c r="BU112" s="817"/>
      <c r="BV112" s="817">
        <v>4631628</v>
      </c>
      <c r="BW112" s="817"/>
      <c r="BX112" s="817"/>
      <c r="BY112" s="817"/>
      <c r="BZ112" s="817"/>
      <c r="CA112" s="817">
        <v>4830093</v>
      </c>
      <c r="CB112" s="817"/>
      <c r="CC112" s="817"/>
      <c r="CD112" s="817"/>
      <c r="CE112" s="817"/>
      <c r="CF112" s="875">
        <v>98.7</v>
      </c>
      <c r="CG112" s="876"/>
      <c r="CH112" s="876"/>
      <c r="CI112" s="876"/>
      <c r="CJ112" s="876"/>
      <c r="CK112" s="927"/>
      <c r="CL112" s="821"/>
      <c r="CM112" s="815" t="s">
        <v>422</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121</v>
      </c>
      <c r="DH112" s="817"/>
      <c r="DI112" s="817"/>
      <c r="DJ112" s="817"/>
      <c r="DK112" s="817"/>
      <c r="DL112" s="817" t="s">
        <v>121</v>
      </c>
      <c r="DM112" s="817"/>
      <c r="DN112" s="817"/>
      <c r="DO112" s="817"/>
      <c r="DP112" s="817"/>
      <c r="DQ112" s="817" t="s">
        <v>121</v>
      </c>
      <c r="DR112" s="817"/>
      <c r="DS112" s="817"/>
      <c r="DT112" s="817"/>
      <c r="DU112" s="817"/>
      <c r="DV112" s="794" t="s">
        <v>121</v>
      </c>
      <c r="DW112" s="794"/>
      <c r="DX112" s="794"/>
      <c r="DY112" s="794"/>
      <c r="DZ112" s="795"/>
    </row>
    <row r="113" spans="1:130" s="230" customFormat="1" ht="26.25" customHeight="1" x14ac:dyDescent="0.15">
      <c r="A113" s="914"/>
      <c r="B113" s="915"/>
      <c r="C113" s="752" t="s">
        <v>423</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375690</v>
      </c>
      <c r="AB113" s="919"/>
      <c r="AC113" s="919"/>
      <c r="AD113" s="919"/>
      <c r="AE113" s="920"/>
      <c r="AF113" s="921">
        <v>352748</v>
      </c>
      <c r="AG113" s="919"/>
      <c r="AH113" s="919"/>
      <c r="AI113" s="919"/>
      <c r="AJ113" s="920"/>
      <c r="AK113" s="921">
        <v>406530</v>
      </c>
      <c r="AL113" s="919"/>
      <c r="AM113" s="919"/>
      <c r="AN113" s="919"/>
      <c r="AO113" s="920"/>
      <c r="AP113" s="922">
        <v>8.3000000000000007</v>
      </c>
      <c r="AQ113" s="923"/>
      <c r="AR113" s="923"/>
      <c r="AS113" s="923"/>
      <c r="AT113" s="924"/>
      <c r="AU113" s="932"/>
      <c r="AV113" s="933"/>
      <c r="AW113" s="933"/>
      <c r="AX113" s="933"/>
      <c r="AY113" s="933"/>
      <c r="AZ113" s="815" t="s">
        <v>424</v>
      </c>
      <c r="BA113" s="752"/>
      <c r="BB113" s="752"/>
      <c r="BC113" s="752"/>
      <c r="BD113" s="752"/>
      <c r="BE113" s="752"/>
      <c r="BF113" s="752"/>
      <c r="BG113" s="752"/>
      <c r="BH113" s="752"/>
      <c r="BI113" s="752"/>
      <c r="BJ113" s="752"/>
      <c r="BK113" s="752"/>
      <c r="BL113" s="752"/>
      <c r="BM113" s="752"/>
      <c r="BN113" s="752"/>
      <c r="BO113" s="752"/>
      <c r="BP113" s="753"/>
      <c r="BQ113" s="816">
        <v>952795</v>
      </c>
      <c r="BR113" s="817"/>
      <c r="BS113" s="817"/>
      <c r="BT113" s="817"/>
      <c r="BU113" s="817"/>
      <c r="BV113" s="817">
        <v>787423</v>
      </c>
      <c r="BW113" s="817"/>
      <c r="BX113" s="817"/>
      <c r="BY113" s="817"/>
      <c r="BZ113" s="817"/>
      <c r="CA113" s="817">
        <v>692149</v>
      </c>
      <c r="CB113" s="817"/>
      <c r="CC113" s="817"/>
      <c r="CD113" s="817"/>
      <c r="CE113" s="817"/>
      <c r="CF113" s="875">
        <v>14.1</v>
      </c>
      <c r="CG113" s="876"/>
      <c r="CH113" s="876"/>
      <c r="CI113" s="876"/>
      <c r="CJ113" s="876"/>
      <c r="CK113" s="927"/>
      <c r="CL113" s="821"/>
      <c r="CM113" s="815" t="s">
        <v>425</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121</v>
      </c>
      <c r="DH113" s="780"/>
      <c r="DI113" s="780"/>
      <c r="DJ113" s="780"/>
      <c r="DK113" s="781"/>
      <c r="DL113" s="782" t="s">
        <v>121</v>
      </c>
      <c r="DM113" s="780"/>
      <c r="DN113" s="780"/>
      <c r="DO113" s="780"/>
      <c r="DP113" s="781"/>
      <c r="DQ113" s="782" t="s">
        <v>121</v>
      </c>
      <c r="DR113" s="780"/>
      <c r="DS113" s="780"/>
      <c r="DT113" s="780"/>
      <c r="DU113" s="781"/>
      <c r="DV113" s="824" t="s">
        <v>121</v>
      </c>
      <c r="DW113" s="825"/>
      <c r="DX113" s="825"/>
      <c r="DY113" s="825"/>
      <c r="DZ113" s="826"/>
    </row>
    <row r="114" spans="1:130" s="230" customFormat="1" ht="26.25" customHeight="1" x14ac:dyDescent="0.15">
      <c r="A114" s="914"/>
      <c r="B114" s="915"/>
      <c r="C114" s="752" t="s">
        <v>426</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126083</v>
      </c>
      <c r="AB114" s="780"/>
      <c r="AC114" s="780"/>
      <c r="AD114" s="780"/>
      <c r="AE114" s="781"/>
      <c r="AF114" s="782">
        <v>105626</v>
      </c>
      <c r="AG114" s="780"/>
      <c r="AH114" s="780"/>
      <c r="AI114" s="780"/>
      <c r="AJ114" s="781"/>
      <c r="AK114" s="782">
        <v>120636</v>
      </c>
      <c r="AL114" s="780"/>
      <c r="AM114" s="780"/>
      <c r="AN114" s="780"/>
      <c r="AO114" s="781"/>
      <c r="AP114" s="824">
        <v>2.5</v>
      </c>
      <c r="AQ114" s="825"/>
      <c r="AR114" s="825"/>
      <c r="AS114" s="825"/>
      <c r="AT114" s="826"/>
      <c r="AU114" s="932"/>
      <c r="AV114" s="933"/>
      <c r="AW114" s="933"/>
      <c r="AX114" s="933"/>
      <c r="AY114" s="933"/>
      <c r="AZ114" s="815" t="s">
        <v>427</v>
      </c>
      <c r="BA114" s="752"/>
      <c r="BB114" s="752"/>
      <c r="BC114" s="752"/>
      <c r="BD114" s="752"/>
      <c r="BE114" s="752"/>
      <c r="BF114" s="752"/>
      <c r="BG114" s="752"/>
      <c r="BH114" s="752"/>
      <c r="BI114" s="752"/>
      <c r="BJ114" s="752"/>
      <c r="BK114" s="752"/>
      <c r="BL114" s="752"/>
      <c r="BM114" s="752"/>
      <c r="BN114" s="752"/>
      <c r="BO114" s="752"/>
      <c r="BP114" s="753"/>
      <c r="BQ114" s="816">
        <v>1258067</v>
      </c>
      <c r="BR114" s="817"/>
      <c r="BS114" s="817"/>
      <c r="BT114" s="817"/>
      <c r="BU114" s="817"/>
      <c r="BV114" s="817">
        <v>1152544</v>
      </c>
      <c r="BW114" s="817"/>
      <c r="BX114" s="817"/>
      <c r="BY114" s="817"/>
      <c r="BZ114" s="817"/>
      <c r="CA114" s="817">
        <v>1120719</v>
      </c>
      <c r="CB114" s="817"/>
      <c r="CC114" s="817"/>
      <c r="CD114" s="817"/>
      <c r="CE114" s="817"/>
      <c r="CF114" s="875">
        <v>22.9</v>
      </c>
      <c r="CG114" s="876"/>
      <c r="CH114" s="876"/>
      <c r="CI114" s="876"/>
      <c r="CJ114" s="876"/>
      <c r="CK114" s="927"/>
      <c r="CL114" s="821"/>
      <c r="CM114" s="815" t="s">
        <v>428</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121</v>
      </c>
      <c r="DH114" s="780"/>
      <c r="DI114" s="780"/>
      <c r="DJ114" s="780"/>
      <c r="DK114" s="781"/>
      <c r="DL114" s="782" t="s">
        <v>121</v>
      </c>
      <c r="DM114" s="780"/>
      <c r="DN114" s="780"/>
      <c r="DO114" s="780"/>
      <c r="DP114" s="781"/>
      <c r="DQ114" s="782" t="s">
        <v>121</v>
      </c>
      <c r="DR114" s="780"/>
      <c r="DS114" s="780"/>
      <c r="DT114" s="780"/>
      <c r="DU114" s="781"/>
      <c r="DV114" s="824" t="s">
        <v>121</v>
      </c>
      <c r="DW114" s="825"/>
      <c r="DX114" s="825"/>
      <c r="DY114" s="825"/>
      <c r="DZ114" s="826"/>
    </row>
    <row r="115" spans="1:130" s="230" customFormat="1" ht="26.25" customHeight="1" x14ac:dyDescent="0.15">
      <c r="A115" s="914"/>
      <c r="B115" s="915"/>
      <c r="C115" s="752" t="s">
        <v>429</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18872</v>
      </c>
      <c r="AB115" s="919"/>
      <c r="AC115" s="919"/>
      <c r="AD115" s="919"/>
      <c r="AE115" s="920"/>
      <c r="AF115" s="921">
        <v>37991</v>
      </c>
      <c r="AG115" s="919"/>
      <c r="AH115" s="919"/>
      <c r="AI115" s="919"/>
      <c r="AJ115" s="920"/>
      <c r="AK115" s="921">
        <v>56021</v>
      </c>
      <c r="AL115" s="919"/>
      <c r="AM115" s="919"/>
      <c r="AN115" s="919"/>
      <c r="AO115" s="920"/>
      <c r="AP115" s="922">
        <v>1.1000000000000001</v>
      </c>
      <c r="AQ115" s="923"/>
      <c r="AR115" s="923"/>
      <c r="AS115" s="923"/>
      <c r="AT115" s="924"/>
      <c r="AU115" s="932"/>
      <c r="AV115" s="933"/>
      <c r="AW115" s="933"/>
      <c r="AX115" s="933"/>
      <c r="AY115" s="933"/>
      <c r="AZ115" s="815" t="s">
        <v>430</v>
      </c>
      <c r="BA115" s="752"/>
      <c r="BB115" s="752"/>
      <c r="BC115" s="752"/>
      <c r="BD115" s="752"/>
      <c r="BE115" s="752"/>
      <c r="BF115" s="752"/>
      <c r="BG115" s="752"/>
      <c r="BH115" s="752"/>
      <c r="BI115" s="752"/>
      <c r="BJ115" s="752"/>
      <c r="BK115" s="752"/>
      <c r="BL115" s="752"/>
      <c r="BM115" s="752"/>
      <c r="BN115" s="752"/>
      <c r="BO115" s="752"/>
      <c r="BP115" s="753"/>
      <c r="BQ115" s="816">
        <v>816271</v>
      </c>
      <c r="BR115" s="817"/>
      <c r="BS115" s="817"/>
      <c r="BT115" s="817"/>
      <c r="BU115" s="817"/>
      <c r="BV115" s="817">
        <v>706919</v>
      </c>
      <c r="BW115" s="817"/>
      <c r="BX115" s="817"/>
      <c r="BY115" s="817"/>
      <c r="BZ115" s="817"/>
      <c r="CA115" s="817">
        <v>597510</v>
      </c>
      <c r="CB115" s="817"/>
      <c r="CC115" s="817"/>
      <c r="CD115" s="817"/>
      <c r="CE115" s="817"/>
      <c r="CF115" s="875">
        <v>12.2</v>
      </c>
      <c r="CG115" s="876"/>
      <c r="CH115" s="876"/>
      <c r="CI115" s="876"/>
      <c r="CJ115" s="876"/>
      <c r="CK115" s="927"/>
      <c r="CL115" s="821"/>
      <c r="CM115" s="815" t="s">
        <v>431</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121</v>
      </c>
      <c r="DH115" s="780"/>
      <c r="DI115" s="780"/>
      <c r="DJ115" s="780"/>
      <c r="DK115" s="781"/>
      <c r="DL115" s="782" t="s">
        <v>121</v>
      </c>
      <c r="DM115" s="780"/>
      <c r="DN115" s="780"/>
      <c r="DO115" s="780"/>
      <c r="DP115" s="781"/>
      <c r="DQ115" s="782" t="s">
        <v>121</v>
      </c>
      <c r="DR115" s="780"/>
      <c r="DS115" s="780"/>
      <c r="DT115" s="780"/>
      <c r="DU115" s="781"/>
      <c r="DV115" s="824" t="s">
        <v>121</v>
      </c>
      <c r="DW115" s="825"/>
      <c r="DX115" s="825"/>
      <c r="DY115" s="825"/>
      <c r="DZ115" s="826"/>
    </row>
    <row r="116" spans="1:130" s="230" customFormat="1" ht="26.25" customHeight="1" x14ac:dyDescent="0.15">
      <c r="A116" s="916"/>
      <c r="B116" s="917"/>
      <c r="C116" s="839" t="s">
        <v>432</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2818</v>
      </c>
      <c r="AB116" s="780"/>
      <c r="AC116" s="780"/>
      <c r="AD116" s="780"/>
      <c r="AE116" s="781"/>
      <c r="AF116" s="782">
        <v>28</v>
      </c>
      <c r="AG116" s="780"/>
      <c r="AH116" s="780"/>
      <c r="AI116" s="780"/>
      <c r="AJ116" s="781"/>
      <c r="AK116" s="782">
        <v>358</v>
      </c>
      <c r="AL116" s="780"/>
      <c r="AM116" s="780"/>
      <c r="AN116" s="780"/>
      <c r="AO116" s="781"/>
      <c r="AP116" s="824">
        <v>0</v>
      </c>
      <c r="AQ116" s="825"/>
      <c r="AR116" s="825"/>
      <c r="AS116" s="825"/>
      <c r="AT116" s="826"/>
      <c r="AU116" s="932"/>
      <c r="AV116" s="933"/>
      <c r="AW116" s="933"/>
      <c r="AX116" s="933"/>
      <c r="AY116" s="933"/>
      <c r="AZ116" s="909" t="s">
        <v>433</v>
      </c>
      <c r="BA116" s="910"/>
      <c r="BB116" s="910"/>
      <c r="BC116" s="910"/>
      <c r="BD116" s="910"/>
      <c r="BE116" s="910"/>
      <c r="BF116" s="910"/>
      <c r="BG116" s="910"/>
      <c r="BH116" s="910"/>
      <c r="BI116" s="910"/>
      <c r="BJ116" s="910"/>
      <c r="BK116" s="910"/>
      <c r="BL116" s="910"/>
      <c r="BM116" s="910"/>
      <c r="BN116" s="910"/>
      <c r="BO116" s="910"/>
      <c r="BP116" s="911"/>
      <c r="BQ116" s="816" t="s">
        <v>121</v>
      </c>
      <c r="BR116" s="817"/>
      <c r="BS116" s="817"/>
      <c r="BT116" s="817"/>
      <c r="BU116" s="817"/>
      <c r="BV116" s="817" t="s">
        <v>121</v>
      </c>
      <c r="BW116" s="817"/>
      <c r="BX116" s="817"/>
      <c r="BY116" s="817"/>
      <c r="BZ116" s="817"/>
      <c r="CA116" s="817" t="s">
        <v>121</v>
      </c>
      <c r="CB116" s="817"/>
      <c r="CC116" s="817"/>
      <c r="CD116" s="817"/>
      <c r="CE116" s="817"/>
      <c r="CF116" s="875" t="s">
        <v>121</v>
      </c>
      <c r="CG116" s="876"/>
      <c r="CH116" s="876"/>
      <c r="CI116" s="876"/>
      <c r="CJ116" s="876"/>
      <c r="CK116" s="927"/>
      <c r="CL116" s="821"/>
      <c r="CM116" s="815" t="s">
        <v>434</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121</v>
      </c>
      <c r="DH116" s="780"/>
      <c r="DI116" s="780"/>
      <c r="DJ116" s="780"/>
      <c r="DK116" s="781"/>
      <c r="DL116" s="782" t="s">
        <v>121</v>
      </c>
      <c r="DM116" s="780"/>
      <c r="DN116" s="780"/>
      <c r="DO116" s="780"/>
      <c r="DP116" s="781"/>
      <c r="DQ116" s="782" t="s">
        <v>121</v>
      </c>
      <c r="DR116" s="780"/>
      <c r="DS116" s="780"/>
      <c r="DT116" s="780"/>
      <c r="DU116" s="781"/>
      <c r="DV116" s="824" t="s">
        <v>121</v>
      </c>
      <c r="DW116" s="825"/>
      <c r="DX116" s="825"/>
      <c r="DY116" s="825"/>
      <c r="DZ116" s="826"/>
    </row>
    <row r="117" spans="1:130" s="230" customFormat="1" ht="26.25" customHeight="1" x14ac:dyDescent="0.15">
      <c r="A117" s="895" t="s">
        <v>177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435</v>
      </c>
      <c r="Z117" s="897"/>
      <c r="AA117" s="902">
        <v>1533964</v>
      </c>
      <c r="AB117" s="903"/>
      <c r="AC117" s="903"/>
      <c r="AD117" s="903"/>
      <c r="AE117" s="904"/>
      <c r="AF117" s="905">
        <v>1537931</v>
      </c>
      <c r="AG117" s="903"/>
      <c r="AH117" s="903"/>
      <c r="AI117" s="903"/>
      <c r="AJ117" s="904"/>
      <c r="AK117" s="905">
        <v>1624275</v>
      </c>
      <c r="AL117" s="903"/>
      <c r="AM117" s="903"/>
      <c r="AN117" s="903"/>
      <c r="AO117" s="904"/>
      <c r="AP117" s="906"/>
      <c r="AQ117" s="907"/>
      <c r="AR117" s="907"/>
      <c r="AS117" s="907"/>
      <c r="AT117" s="908"/>
      <c r="AU117" s="932"/>
      <c r="AV117" s="933"/>
      <c r="AW117" s="933"/>
      <c r="AX117" s="933"/>
      <c r="AY117" s="933"/>
      <c r="AZ117" s="863" t="s">
        <v>436</v>
      </c>
      <c r="BA117" s="864"/>
      <c r="BB117" s="864"/>
      <c r="BC117" s="864"/>
      <c r="BD117" s="864"/>
      <c r="BE117" s="864"/>
      <c r="BF117" s="864"/>
      <c r="BG117" s="864"/>
      <c r="BH117" s="864"/>
      <c r="BI117" s="864"/>
      <c r="BJ117" s="864"/>
      <c r="BK117" s="864"/>
      <c r="BL117" s="864"/>
      <c r="BM117" s="864"/>
      <c r="BN117" s="864"/>
      <c r="BO117" s="864"/>
      <c r="BP117" s="865"/>
      <c r="BQ117" s="816" t="s">
        <v>121</v>
      </c>
      <c r="BR117" s="817"/>
      <c r="BS117" s="817"/>
      <c r="BT117" s="817"/>
      <c r="BU117" s="817"/>
      <c r="BV117" s="817" t="s">
        <v>121</v>
      </c>
      <c r="BW117" s="817"/>
      <c r="BX117" s="817"/>
      <c r="BY117" s="817"/>
      <c r="BZ117" s="817"/>
      <c r="CA117" s="817" t="s">
        <v>121</v>
      </c>
      <c r="CB117" s="817"/>
      <c r="CC117" s="817"/>
      <c r="CD117" s="817"/>
      <c r="CE117" s="817"/>
      <c r="CF117" s="875" t="s">
        <v>121</v>
      </c>
      <c r="CG117" s="876"/>
      <c r="CH117" s="876"/>
      <c r="CI117" s="876"/>
      <c r="CJ117" s="876"/>
      <c r="CK117" s="927"/>
      <c r="CL117" s="821"/>
      <c r="CM117" s="815" t="s">
        <v>437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121</v>
      </c>
      <c r="DH117" s="780"/>
      <c r="DI117" s="780"/>
      <c r="DJ117" s="780"/>
      <c r="DK117" s="781"/>
      <c r="DL117" s="782" t="s">
        <v>121</v>
      </c>
      <c r="DM117" s="780"/>
      <c r="DN117" s="780"/>
      <c r="DO117" s="780"/>
      <c r="DP117" s="781"/>
      <c r="DQ117" s="782" t="s">
        <v>121</v>
      </c>
      <c r="DR117" s="780"/>
      <c r="DS117" s="780"/>
      <c r="DT117" s="780"/>
      <c r="DU117" s="781"/>
      <c r="DV117" s="824" t="s">
        <v>121</v>
      </c>
      <c r="DW117" s="825"/>
      <c r="DX117" s="825"/>
      <c r="DY117" s="825"/>
      <c r="DZ117" s="826"/>
    </row>
    <row r="118" spans="1:130" s="230" customFormat="1" ht="26.25" customHeight="1" x14ac:dyDescent="0.15">
      <c r="A118" s="895" t="s">
        <v>411</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408</v>
      </c>
      <c r="AB118" s="896"/>
      <c r="AC118" s="896"/>
      <c r="AD118" s="896"/>
      <c r="AE118" s="897"/>
      <c r="AF118" s="898" t="s">
        <v>409</v>
      </c>
      <c r="AG118" s="896"/>
      <c r="AH118" s="896"/>
      <c r="AI118" s="896"/>
      <c r="AJ118" s="897"/>
      <c r="AK118" s="898" t="s">
        <v>294</v>
      </c>
      <c r="AL118" s="896"/>
      <c r="AM118" s="896"/>
      <c r="AN118" s="896"/>
      <c r="AO118" s="897"/>
      <c r="AP118" s="899" t="s">
        <v>410</v>
      </c>
      <c r="AQ118" s="900"/>
      <c r="AR118" s="900"/>
      <c r="AS118" s="900"/>
      <c r="AT118" s="901"/>
      <c r="AU118" s="932"/>
      <c r="AV118" s="933"/>
      <c r="AW118" s="933"/>
      <c r="AX118" s="933"/>
      <c r="AY118" s="933"/>
      <c r="AZ118" s="838" t="s">
        <v>438</v>
      </c>
      <c r="BA118" s="839"/>
      <c r="BB118" s="839"/>
      <c r="BC118" s="839"/>
      <c r="BD118" s="839"/>
      <c r="BE118" s="839"/>
      <c r="BF118" s="839"/>
      <c r="BG118" s="839"/>
      <c r="BH118" s="839"/>
      <c r="BI118" s="839"/>
      <c r="BJ118" s="839"/>
      <c r="BK118" s="839"/>
      <c r="BL118" s="839"/>
      <c r="BM118" s="839"/>
      <c r="BN118" s="839"/>
      <c r="BO118" s="839"/>
      <c r="BP118" s="840"/>
      <c r="BQ118" s="879" t="s">
        <v>121</v>
      </c>
      <c r="BR118" s="845"/>
      <c r="BS118" s="845"/>
      <c r="BT118" s="845"/>
      <c r="BU118" s="845"/>
      <c r="BV118" s="845" t="s">
        <v>121</v>
      </c>
      <c r="BW118" s="845"/>
      <c r="BX118" s="845"/>
      <c r="BY118" s="845"/>
      <c r="BZ118" s="845"/>
      <c r="CA118" s="845" t="s">
        <v>121</v>
      </c>
      <c r="CB118" s="845"/>
      <c r="CC118" s="845"/>
      <c r="CD118" s="845"/>
      <c r="CE118" s="845"/>
      <c r="CF118" s="875" t="s">
        <v>121</v>
      </c>
      <c r="CG118" s="876"/>
      <c r="CH118" s="876"/>
      <c r="CI118" s="876"/>
      <c r="CJ118" s="876"/>
      <c r="CK118" s="927"/>
      <c r="CL118" s="821"/>
      <c r="CM118" s="815" t="s">
        <v>439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121</v>
      </c>
      <c r="DH118" s="780"/>
      <c r="DI118" s="780"/>
      <c r="DJ118" s="780"/>
      <c r="DK118" s="781"/>
      <c r="DL118" s="782" t="s">
        <v>121</v>
      </c>
      <c r="DM118" s="780"/>
      <c r="DN118" s="780"/>
      <c r="DO118" s="780"/>
      <c r="DP118" s="781"/>
      <c r="DQ118" s="782" t="s">
        <v>121</v>
      </c>
      <c r="DR118" s="780"/>
      <c r="DS118" s="780"/>
      <c r="DT118" s="780"/>
      <c r="DU118" s="781"/>
      <c r="DV118" s="824" t="s">
        <v>121</v>
      </c>
      <c r="DW118" s="825"/>
      <c r="DX118" s="825"/>
      <c r="DY118" s="825"/>
      <c r="DZ118" s="826"/>
    </row>
    <row r="119" spans="1:130" s="230" customFormat="1" ht="26.25" customHeight="1" x14ac:dyDescent="0.15">
      <c r="A119" s="818" t="s">
        <v>414</v>
      </c>
      <c r="B119" s="819"/>
      <c r="C119" s="860" t="s">
        <v>415</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v>18028</v>
      </c>
      <c r="AB119" s="889"/>
      <c r="AC119" s="889"/>
      <c r="AD119" s="889"/>
      <c r="AE119" s="890"/>
      <c r="AF119" s="891">
        <v>36348</v>
      </c>
      <c r="AG119" s="889"/>
      <c r="AH119" s="889"/>
      <c r="AI119" s="889"/>
      <c r="AJ119" s="890"/>
      <c r="AK119" s="891">
        <v>54379</v>
      </c>
      <c r="AL119" s="889"/>
      <c r="AM119" s="889"/>
      <c r="AN119" s="889"/>
      <c r="AO119" s="890"/>
      <c r="AP119" s="892">
        <v>1.1000000000000001</v>
      </c>
      <c r="AQ119" s="893"/>
      <c r="AR119" s="893"/>
      <c r="AS119" s="893"/>
      <c r="AT119" s="894"/>
      <c r="AU119" s="934"/>
      <c r="AV119" s="935"/>
      <c r="AW119" s="935"/>
      <c r="AX119" s="935"/>
      <c r="AY119" s="935"/>
      <c r="AZ119" s="251" t="s">
        <v>177</v>
      </c>
      <c r="BA119" s="251"/>
      <c r="BB119" s="251"/>
      <c r="BC119" s="251"/>
      <c r="BD119" s="251"/>
      <c r="BE119" s="251"/>
      <c r="BF119" s="251"/>
      <c r="BG119" s="251"/>
      <c r="BH119" s="251"/>
      <c r="BI119" s="251"/>
      <c r="BJ119" s="251"/>
      <c r="BK119" s="251"/>
      <c r="BL119" s="251"/>
      <c r="BM119" s="251"/>
      <c r="BN119" s="251"/>
      <c r="BO119" s="877" t="s">
        <v>440</v>
      </c>
      <c r="BP119" s="878"/>
      <c r="BQ119" s="879">
        <v>24014995</v>
      </c>
      <c r="BR119" s="845"/>
      <c r="BS119" s="845"/>
      <c r="BT119" s="845"/>
      <c r="BU119" s="845"/>
      <c r="BV119" s="845">
        <v>22740510</v>
      </c>
      <c r="BW119" s="845"/>
      <c r="BX119" s="845"/>
      <c r="BY119" s="845"/>
      <c r="BZ119" s="845"/>
      <c r="CA119" s="845">
        <v>22129625</v>
      </c>
      <c r="CB119" s="845"/>
      <c r="CC119" s="845"/>
      <c r="CD119" s="845"/>
      <c r="CE119" s="845"/>
      <c r="CF119" s="748"/>
      <c r="CG119" s="749"/>
      <c r="CH119" s="749"/>
      <c r="CI119" s="749"/>
      <c r="CJ119" s="834"/>
      <c r="CK119" s="928"/>
      <c r="CL119" s="823"/>
      <c r="CM119" s="838" t="s">
        <v>441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v>473862</v>
      </c>
      <c r="DH119" s="764"/>
      <c r="DI119" s="764"/>
      <c r="DJ119" s="764"/>
      <c r="DK119" s="765"/>
      <c r="DL119" s="766">
        <v>452100</v>
      </c>
      <c r="DM119" s="764"/>
      <c r="DN119" s="764"/>
      <c r="DO119" s="764"/>
      <c r="DP119" s="765"/>
      <c r="DQ119" s="766">
        <v>413345</v>
      </c>
      <c r="DR119" s="764"/>
      <c r="DS119" s="764"/>
      <c r="DT119" s="764"/>
      <c r="DU119" s="765"/>
      <c r="DV119" s="848">
        <v>8.4</v>
      </c>
      <c r="DW119" s="849"/>
      <c r="DX119" s="849"/>
      <c r="DY119" s="849"/>
      <c r="DZ119" s="850"/>
    </row>
    <row r="120" spans="1:130" s="230" customFormat="1" ht="26.25" customHeight="1" x14ac:dyDescent="0.15">
      <c r="A120" s="820"/>
      <c r="B120" s="821"/>
      <c r="C120" s="815" t="s">
        <v>418</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121</v>
      </c>
      <c r="AB120" s="780"/>
      <c r="AC120" s="780"/>
      <c r="AD120" s="780"/>
      <c r="AE120" s="781"/>
      <c r="AF120" s="782" t="s">
        <v>121</v>
      </c>
      <c r="AG120" s="780"/>
      <c r="AH120" s="780"/>
      <c r="AI120" s="780"/>
      <c r="AJ120" s="781"/>
      <c r="AK120" s="782" t="s">
        <v>121</v>
      </c>
      <c r="AL120" s="780"/>
      <c r="AM120" s="780"/>
      <c r="AN120" s="780"/>
      <c r="AO120" s="781"/>
      <c r="AP120" s="824" t="s">
        <v>121</v>
      </c>
      <c r="AQ120" s="825"/>
      <c r="AR120" s="825"/>
      <c r="AS120" s="825"/>
      <c r="AT120" s="826"/>
      <c r="AU120" s="880" t="s">
        <v>442</v>
      </c>
      <c r="AV120" s="881"/>
      <c r="AW120" s="881"/>
      <c r="AX120" s="881"/>
      <c r="AY120" s="882"/>
      <c r="AZ120" s="860" t="s">
        <v>443</v>
      </c>
      <c r="BA120" s="808"/>
      <c r="BB120" s="808"/>
      <c r="BC120" s="808"/>
      <c r="BD120" s="808"/>
      <c r="BE120" s="808"/>
      <c r="BF120" s="808"/>
      <c r="BG120" s="808"/>
      <c r="BH120" s="808"/>
      <c r="BI120" s="808"/>
      <c r="BJ120" s="808"/>
      <c r="BK120" s="808"/>
      <c r="BL120" s="808"/>
      <c r="BM120" s="808"/>
      <c r="BN120" s="808"/>
      <c r="BO120" s="808"/>
      <c r="BP120" s="809"/>
      <c r="BQ120" s="861">
        <v>2172402</v>
      </c>
      <c r="BR120" s="842"/>
      <c r="BS120" s="842"/>
      <c r="BT120" s="842"/>
      <c r="BU120" s="842"/>
      <c r="BV120" s="842">
        <v>2278425</v>
      </c>
      <c r="BW120" s="842"/>
      <c r="BX120" s="842"/>
      <c r="BY120" s="842"/>
      <c r="BZ120" s="842"/>
      <c r="CA120" s="842">
        <v>2386544</v>
      </c>
      <c r="CB120" s="842"/>
      <c r="CC120" s="842"/>
      <c r="CD120" s="842"/>
      <c r="CE120" s="842"/>
      <c r="CF120" s="866">
        <v>48.7</v>
      </c>
      <c r="CG120" s="867"/>
      <c r="CH120" s="867"/>
      <c r="CI120" s="867"/>
      <c r="CJ120" s="867"/>
      <c r="CK120" s="868" t="s">
        <v>444</v>
      </c>
      <c r="CL120" s="852"/>
      <c r="CM120" s="852"/>
      <c r="CN120" s="852"/>
      <c r="CO120" s="853"/>
      <c r="CP120" s="872" t="s">
        <v>392</v>
      </c>
      <c r="CQ120" s="873"/>
      <c r="CR120" s="873"/>
      <c r="CS120" s="873"/>
      <c r="CT120" s="873"/>
      <c r="CU120" s="873"/>
      <c r="CV120" s="873"/>
      <c r="CW120" s="873"/>
      <c r="CX120" s="873"/>
      <c r="CY120" s="873"/>
      <c r="CZ120" s="873"/>
      <c r="DA120" s="873"/>
      <c r="DB120" s="873"/>
      <c r="DC120" s="873"/>
      <c r="DD120" s="873"/>
      <c r="DE120" s="873"/>
      <c r="DF120" s="874"/>
      <c r="DG120" s="861">
        <v>5138146</v>
      </c>
      <c r="DH120" s="842"/>
      <c r="DI120" s="842"/>
      <c r="DJ120" s="842"/>
      <c r="DK120" s="842"/>
      <c r="DL120" s="842">
        <v>4627228</v>
      </c>
      <c r="DM120" s="842"/>
      <c r="DN120" s="842"/>
      <c r="DO120" s="842"/>
      <c r="DP120" s="842"/>
      <c r="DQ120" s="842">
        <v>4825693</v>
      </c>
      <c r="DR120" s="842"/>
      <c r="DS120" s="842"/>
      <c r="DT120" s="842"/>
      <c r="DU120" s="842"/>
      <c r="DV120" s="843">
        <v>98.6</v>
      </c>
      <c r="DW120" s="843"/>
      <c r="DX120" s="843"/>
      <c r="DY120" s="843"/>
      <c r="DZ120" s="844"/>
    </row>
    <row r="121" spans="1:130" s="230" customFormat="1" ht="26.25" customHeight="1" x14ac:dyDescent="0.15">
      <c r="A121" s="820"/>
      <c r="B121" s="821"/>
      <c r="C121" s="863" t="s">
        <v>445</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121</v>
      </c>
      <c r="AB121" s="780"/>
      <c r="AC121" s="780"/>
      <c r="AD121" s="780"/>
      <c r="AE121" s="781"/>
      <c r="AF121" s="782" t="s">
        <v>121</v>
      </c>
      <c r="AG121" s="780"/>
      <c r="AH121" s="780"/>
      <c r="AI121" s="780"/>
      <c r="AJ121" s="781"/>
      <c r="AK121" s="782" t="s">
        <v>121</v>
      </c>
      <c r="AL121" s="780"/>
      <c r="AM121" s="780"/>
      <c r="AN121" s="780"/>
      <c r="AO121" s="781"/>
      <c r="AP121" s="824" t="s">
        <v>121</v>
      </c>
      <c r="AQ121" s="825"/>
      <c r="AR121" s="825"/>
      <c r="AS121" s="825"/>
      <c r="AT121" s="826"/>
      <c r="AU121" s="883"/>
      <c r="AV121" s="884"/>
      <c r="AW121" s="884"/>
      <c r="AX121" s="884"/>
      <c r="AY121" s="885"/>
      <c r="AZ121" s="815" t="s">
        <v>446</v>
      </c>
      <c r="BA121" s="752"/>
      <c r="BB121" s="752"/>
      <c r="BC121" s="752"/>
      <c r="BD121" s="752"/>
      <c r="BE121" s="752"/>
      <c r="BF121" s="752"/>
      <c r="BG121" s="752"/>
      <c r="BH121" s="752"/>
      <c r="BI121" s="752"/>
      <c r="BJ121" s="752"/>
      <c r="BK121" s="752"/>
      <c r="BL121" s="752"/>
      <c r="BM121" s="752"/>
      <c r="BN121" s="752"/>
      <c r="BO121" s="752"/>
      <c r="BP121" s="753"/>
      <c r="BQ121" s="816">
        <v>794234</v>
      </c>
      <c r="BR121" s="817"/>
      <c r="BS121" s="817"/>
      <c r="BT121" s="817"/>
      <c r="BU121" s="817"/>
      <c r="BV121" s="817">
        <v>742901</v>
      </c>
      <c r="BW121" s="817"/>
      <c r="BX121" s="817"/>
      <c r="BY121" s="817"/>
      <c r="BZ121" s="817"/>
      <c r="CA121" s="817">
        <v>702434</v>
      </c>
      <c r="CB121" s="817"/>
      <c r="CC121" s="817"/>
      <c r="CD121" s="817"/>
      <c r="CE121" s="817"/>
      <c r="CF121" s="875">
        <v>14.3</v>
      </c>
      <c r="CG121" s="876"/>
      <c r="CH121" s="876"/>
      <c r="CI121" s="876"/>
      <c r="CJ121" s="876"/>
      <c r="CK121" s="869"/>
      <c r="CL121" s="855"/>
      <c r="CM121" s="855"/>
      <c r="CN121" s="855"/>
      <c r="CO121" s="856"/>
      <c r="CP121" s="835" t="s">
        <v>389</v>
      </c>
      <c r="CQ121" s="836"/>
      <c r="CR121" s="836"/>
      <c r="CS121" s="836"/>
      <c r="CT121" s="836"/>
      <c r="CU121" s="836"/>
      <c r="CV121" s="836"/>
      <c r="CW121" s="836"/>
      <c r="CX121" s="836"/>
      <c r="CY121" s="836"/>
      <c r="CZ121" s="836"/>
      <c r="DA121" s="836"/>
      <c r="DB121" s="836"/>
      <c r="DC121" s="836"/>
      <c r="DD121" s="836"/>
      <c r="DE121" s="836"/>
      <c r="DF121" s="837"/>
      <c r="DG121" s="816" t="s">
        <v>121</v>
      </c>
      <c r="DH121" s="817"/>
      <c r="DI121" s="817"/>
      <c r="DJ121" s="817"/>
      <c r="DK121" s="817"/>
      <c r="DL121" s="817">
        <v>4400</v>
      </c>
      <c r="DM121" s="817"/>
      <c r="DN121" s="817"/>
      <c r="DO121" s="817"/>
      <c r="DP121" s="817"/>
      <c r="DQ121" s="817">
        <v>4400</v>
      </c>
      <c r="DR121" s="817"/>
      <c r="DS121" s="817"/>
      <c r="DT121" s="817"/>
      <c r="DU121" s="817"/>
      <c r="DV121" s="794">
        <v>0.1</v>
      </c>
      <c r="DW121" s="794"/>
      <c r="DX121" s="794"/>
      <c r="DY121" s="794"/>
      <c r="DZ121" s="795"/>
    </row>
    <row r="122" spans="1:130" s="230" customFormat="1" ht="26.25" customHeight="1" x14ac:dyDescent="0.15">
      <c r="A122" s="820"/>
      <c r="B122" s="821"/>
      <c r="C122" s="815" t="s">
        <v>428</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121</v>
      </c>
      <c r="AB122" s="780"/>
      <c r="AC122" s="780"/>
      <c r="AD122" s="780"/>
      <c r="AE122" s="781"/>
      <c r="AF122" s="782" t="s">
        <v>121</v>
      </c>
      <c r="AG122" s="780"/>
      <c r="AH122" s="780"/>
      <c r="AI122" s="780"/>
      <c r="AJ122" s="781"/>
      <c r="AK122" s="782" t="s">
        <v>121</v>
      </c>
      <c r="AL122" s="780"/>
      <c r="AM122" s="780"/>
      <c r="AN122" s="780"/>
      <c r="AO122" s="781"/>
      <c r="AP122" s="824" t="s">
        <v>121</v>
      </c>
      <c r="AQ122" s="825"/>
      <c r="AR122" s="825"/>
      <c r="AS122" s="825"/>
      <c r="AT122" s="826"/>
      <c r="AU122" s="883"/>
      <c r="AV122" s="884"/>
      <c r="AW122" s="884"/>
      <c r="AX122" s="884"/>
      <c r="AY122" s="885"/>
      <c r="AZ122" s="838" t="s">
        <v>447</v>
      </c>
      <c r="BA122" s="839"/>
      <c r="BB122" s="839"/>
      <c r="BC122" s="839"/>
      <c r="BD122" s="839"/>
      <c r="BE122" s="839"/>
      <c r="BF122" s="839"/>
      <c r="BG122" s="839"/>
      <c r="BH122" s="839"/>
      <c r="BI122" s="839"/>
      <c r="BJ122" s="839"/>
      <c r="BK122" s="839"/>
      <c r="BL122" s="839"/>
      <c r="BM122" s="839"/>
      <c r="BN122" s="839"/>
      <c r="BO122" s="839"/>
      <c r="BP122" s="840"/>
      <c r="BQ122" s="879">
        <v>11942402</v>
      </c>
      <c r="BR122" s="845"/>
      <c r="BS122" s="845"/>
      <c r="BT122" s="845"/>
      <c r="BU122" s="845"/>
      <c r="BV122" s="845">
        <v>11398288</v>
      </c>
      <c r="BW122" s="845"/>
      <c r="BX122" s="845"/>
      <c r="BY122" s="845"/>
      <c r="BZ122" s="845"/>
      <c r="CA122" s="845">
        <v>10765885</v>
      </c>
      <c r="CB122" s="845"/>
      <c r="CC122" s="845"/>
      <c r="CD122" s="845"/>
      <c r="CE122" s="845"/>
      <c r="CF122" s="846">
        <v>219.9</v>
      </c>
      <c r="CG122" s="847"/>
      <c r="CH122" s="847"/>
      <c r="CI122" s="847"/>
      <c r="CJ122" s="847"/>
      <c r="CK122" s="869"/>
      <c r="CL122" s="855"/>
      <c r="CM122" s="855"/>
      <c r="CN122" s="855"/>
      <c r="CO122" s="856"/>
      <c r="CP122" s="835" t="s">
        <v>390</v>
      </c>
      <c r="CQ122" s="836"/>
      <c r="CR122" s="836"/>
      <c r="CS122" s="836"/>
      <c r="CT122" s="836"/>
      <c r="CU122" s="836"/>
      <c r="CV122" s="836"/>
      <c r="CW122" s="836"/>
      <c r="CX122" s="836"/>
      <c r="CY122" s="836"/>
      <c r="CZ122" s="836"/>
      <c r="DA122" s="836"/>
      <c r="DB122" s="836"/>
      <c r="DC122" s="836"/>
      <c r="DD122" s="836"/>
      <c r="DE122" s="836"/>
      <c r="DF122" s="837"/>
      <c r="DG122" s="816" t="s">
        <v>121</v>
      </c>
      <c r="DH122" s="817"/>
      <c r="DI122" s="817"/>
      <c r="DJ122" s="817"/>
      <c r="DK122" s="817"/>
      <c r="DL122" s="817" t="s">
        <v>121</v>
      </c>
      <c r="DM122" s="817"/>
      <c r="DN122" s="817"/>
      <c r="DO122" s="817"/>
      <c r="DP122" s="817"/>
      <c r="DQ122" s="817" t="s">
        <v>121</v>
      </c>
      <c r="DR122" s="817"/>
      <c r="DS122" s="817"/>
      <c r="DT122" s="817"/>
      <c r="DU122" s="817"/>
      <c r="DV122" s="794" t="s">
        <v>121</v>
      </c>
      <c r="DW122" s="794"/>
      <c r="DX122" s="794"/>
      <c r="DY122" s="794"/>
      <c r="DZ122" s="795"/>
    </row>
    <row r="123" spans="1:130" s="230" customFormat="1" ht="26.25" customHeight="1" x14ac:dyDescent="0.15">
      <c r="A123" s="820"/>
      <c r="B123" s="821"/>
      <c r="C123" s="815" t="s">
        <v>434</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121</v>
      </c>
      <c r="AB123" s="780"/>
      <c r="AC123" s="780"/>
      <c r="AD123" s="780"/>
      <c r="AE123" s="781"/>
      <c r="AF123" s="782" t="s">
        <v>121</v>
      </c>
      <c r="AG123" s="780"/>
      <c r="AH123" s="780"/>
      <c r="AI123" s="780"/>
      <c r="AJ123" s="781"/>
      <c r="AK123" s="782" t="s">
        <v>121</v>
      </c>
      <c r="AL123" s="780"/>
      <c r="AM123" s="780"/>
      <c r="AN123" s="780"/>
      <c r="AO123" s="781"/>
      <c r="AP123" s="824" t="s">
        <v>121</v>
      </c>
      <c r="AQ123" s="825"/>
      <c r="AR123" s="825"/>
      <c r="AS123" s="825"/>
      <c r="AT123" s="826"/>
      <c r="AU123" s="886"/>
      <c r="AV123" s="887"/>
      <c r="AW123" s="887"/>
      <c r="AX123" s="887"/>
      <c r="AY123" s="887"/>
      <c r="AZ123" s="251" t="s">
        <v>177</v>
      </c>
      <c r="BA123" s="251"/>
      <c r="BB123" s="251"/>
      <c r="BC123" s="251"/>
      <c r="BD123" s="251"/>
      <c r="BE123" s="251"/>
      <c r="BF123" s="251"/>
      <c r="BG123" s="251"/>
      <c r="BH123" s="251"/>
      <c r="BI123" s="251"/>
      <c r="BJ123" s="251"/>
      <c r="BK123" s="251"/>
      <c r="BL123" s="251"/>
      <c r="BM123" s="251"/>
      <c r="BN123" s="251"/>
      <c r="BO123" s="877" t="s">
        <v>448</v>
      </c>
      <c r="BP123" s="878"/>
      <c r="BQ123" s="832">
        <v>14909038</v>
      </c>
      <c r="BR123" s="833"/>
      <c r="BS123" s="833"/>
      <c r="BT123" s="833"/>
      <c r="BU123" s="833"/>
      <c r="BV123" s="833">
        <v>14419614</v>
      </c>
      <c r="BW123" s="833"/>
      <c r="BX123" s="833"/>
      <c r="BY123" s="833"/>
      <c r="BZ123" s="833"/>
      <c r="CA123" s="833">
        <v>13854863</v>
      </c>
      <c r="CB123" s="833"/>
      <c r="CC123" s="833"/>
      <c r="CD123" s="833"/>
      <c r="CE123" s="833"/>
      <c r="CF123" s="748"/>
      <c r="CG123" s="749"/>
      <c r="CH123" s="749"/>
      <c r="CI123" s="749"/>
      <c r="CJ123" s="834"/>
      <c r="CK123" s="869"/>
      <c r="CL123" s="855"/>
      <c r="CM123" s="855"/>
      <c r="CN123" s="855"/>
      <c r="CO123" s="856"/>
      <c r="CP123" s="835" t="s">
        <v>391</v>
      </c>
      <c r="CQ123" s="836"/>
      <c r="CR123" s="836"/>
      <c r="CS123" s="836"/>
      <c r="CT123" s="836"/>
      <c r="CU123" s="836"/>
      <c r="CV123" s="836"/>
      <c r="CW123" s="836"/>
      <c r="CX123" s="836"/>
      <c r="CY123" s="836"/>
      <c r="CZ123" s="836"/>
      <c r="DA123" s="836"/>
      <c r="DB123" s="836"/>
      <c r="DC123" s="836"/>
      <c r="DD123" s="836"/>
      <c r="DE123" s="836"/>
      <c r="DF123" s="837"/>
      <c r="DG123" s="779" t="s">
        <v>121</v>
      </c>
      <c r="DH123" s="780"/>
      <c r="DI123" s="780"/>
      <c r="DJ123" s="780"/>
      <c r="DK123" s="781"/>
      <c r="DL123" s="782" t="s">
        <v>121</v>
      </c>
      <c r="DM123" s="780"/>
      <c r="DN123" s="780"/>
      <c r="DO123" s="780"/>
      <c r="DP123" s="781"/>
      <c r="DQ123" s="782" t="s">
        <v>121</v>
      </c>
      <c r="DR123" s="780"/>
      <c r="DS123" s="780"/>
      <c r="DT123" s="780"/>
      <c r="DU123" s="781"/>
      <c r="DV123" s="824" t="s">
        <v>121</v>
      </c>
      <c r="DW123" s="825"/>
      <c r="DX123" s="825"/>
      <c r="DY123" s="825"/>
      <c r="DZ123" s="826"/>
    </row>
    <row r="124" spans="1:130" s="230" customFormat="1" ht="26.25" customHeight="1" thickBot="1" x14ac:dyDescent="0.2">
      <c r="A124" s="820"/>
      <c r="B124" s="821"/>
      <c r="C124" s="815" t="s">
        <v>437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121</v>
      </c>
      <c r="AB124" s="780"/>
      <c r="AC124" s="780"/>
      <c r="AD124" s="780"/>
      <c r="AE124" s="781"/>
      <c r="AF124" s="782" t="s">
        <v>121</v>
      </c>
      <c r="AG124" s="780"/>
      <c r="AH124" s="780"/>
      <c r="AI124" s="780"/>
      <c r="AJ124" s="781"/>
      <c r="AK124" s="782" t="s">
        <v>121</v>
      </c>
      <c r="AL124" s="780"/>
      <c r="AM124" s="780"/>
      <c r="AN124" s="780"/>
      <c r="AO124" s="781"/>
      <c r="AP124" s="824" t="s">
        <v>121</v>
      </c>
      <c r="AQ124" s="825"/>
      <c r="AR124" s="825"/>
      <c r="AS124" s="825"/>
      <c r="AT124" s="826"/>
      <c r="AU124" s="827" t="s">
        <v>449</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182.4</v>
      </c>
      <c r="BR124" s="831"/>
      <c r="BS124" s="831"/>
      <c r="BT124" s="831"/>
      <c r="BU124" s="831"/>
      <c r="BV124" s="831">
        <v>173.1</v>
      </c>
      <c r="BW124" s="831"/>
      <c r="BX124" s="831"/>
      <c r="BY124" s="831"/>
      <c r="BZ124" s="831"/>
      <c r="CA124" s="831">
        <v>169</v>
      </c>
      <c r="CB124" s="831"/>
      <c r="CC124" s="831"/>
      <c r="CD124" s="831"/>
      <c r="CE124" s="831"/>
      <c r="CF124" s="726"/>
      <c r="CG124" s="727"/>
      <c r="CH124" s="727"/>
      <c r="CI124" s="727"/>
      <c r="CJ124" s="862"/>
      <c r="CK124" s="870"/>
      <c r="CL124" s="870"/>
      <c r="CM124" s="870"/>
      <c r="CN124" s="870"/>
      <c r="CO124" s="871"/>
      <c r="CP124" s="835" t="s">
        <v>450</v>
      </c>
      <c r="CQ124" s="836"/>
      <c r="CR124" s="836"/>
      <c r="CS124" s="836"/>
      <c r="CT124" s="836"/>
      <c r="CU124" s="836"/>
      <c r="CV124" s="836"/>
      <c r="CW124" s="836"/>
      <c r="CX124" s="836"/>
      <c r="CY124" s="836"/>
      <c r="CZ124" s="836"/>
      <c r="DA124" s="836"/>
      <c r="DB124" s="836"/>
      <c r="DC124" s="836"/>
      <c r="DD124" s="836"/>
      <c r="DE124" s="836"/>
      <c r="DF124" s="837"/>
      <c r="DG124" s="763" t="s">
        <v>121</v>
      </c>
      <c r="DH124" s="764"/>
      <c r="DI124" s="764"/>
      <c r="DJ124" s="764"/>
      <c r="DK124" s="765"/>
      <c r="DL124" s="766" t="s">
        <v>121</v>
      </c>
      <c r="DM124" s="764"/>
      <c r="DN124" s="764"/>
      <c r="DO124" s="764"/>
      <c r="DP124" s="765"/>
      <c r="DQ124" s="766" t="s">
        <v>121</v>
      </c>
      <c r="DR124" s="764"/>
      <c r="DS124" s="764"/>
      <c r="DT124" s="764"/>
      <c r="DU124" s="765"/>
      <c r="DV124" s="848" t="s">
        <v>121</v>
      </c>
      <c r="DW124" s="849"/>
      <c r="DX124" s="849"/>
      <c r="DY124" s="849"/>
      <c r="DZ124" s="850"/>
    </row>
    <row r="125" spans="1:130" s="230" customFormat="1" ht="26.25" customHeight="1" x14ac:dyDescent="0.15">
      <c r="A125" s="820"/>
      <c r="B125" s="821"/>
      <c r="C125" s="815" t="s">
        <v>439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121</v>
      </c>
      <c r="AB125" s="780"/>
      <c r="AC125" s="780"/>
      <c r="AD125" s="780"/>
      <c r="AE125" s="781"/>
      <c r="AF125" s="782" t="s">
        <v>121</v>
      </c>
      <c r="AG125" s="780"/>
      <c r="AH125" s="780"/>
      <c r="AI125" s="780"/>
      <c r="AJ125" s="781"/>
      <c r="AK125" s="782" t="s">
        <v>121</v>
      </c>
      <c r="AL125" s="780"/>
      <c r="AM125" s="780"/>
      <c r="AN125" s="780"/>
      <c r="AO125" s="781"/>
      <c r="AP125" s="824" t="s">
        <v>121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451</v>
      </c>
      <c r="CL125" s="852"/>
      <c r="CM125" s="852"/>
      <c r="CN125" s="852"/>
      <c r="CO125" s="853"/>
      <c r="CP125" s="860" t="s">
        <v>452</v>
      </c>
      <c r="CQ125" s="808"/>
      <c r="CR125" s="808"/>
      <c r="CS125" s="808"/>
      <c r="CT125" s="808"/>
      <c r="CU125" s="808"/>
      <c r="CV125" s="808"/>
      <c r="CW125" s="808"/>
      <c r="CX125" s="808"/>
      <c r="CY125" s="808"/>
      <c r="CZ125" s="808"/>
      <c r="DA125" s="808"/>
      <c r="DB125" s="808"/>
      <c r="DC125" s="808"/>
      <c r="DD125" s="808"/>
      <c r="DE125" s="808"/>
      <c r="DF125" s="809"/>
      <c r="DG125" s="861" t="s">
        <v>121</v>
      </c>
      <c r="DH125" s="842"/>
      <c r="DI125" s="842"/>
      <c r="DJ125" s="842"/>
      <c r="DK125" s="842"/>
      <c r="DL125" s="842" t="s">
        <v>121</v>
      </c>
      <c r="DM125" s="842"/>
      <c r="DN125" s="842"/>
      <c r="DO125" s="842"/>
      <c r="DP125" s="842"/>
      <c r="DQ125" s="842" t="s">
        <v>121</v>
      </c>
      <c r="DR125" s="842"/>
      <c r="DS125" s="842"/>
      <c r="DT125" s="842"/>
      <c r="DU125" s="842"/>
      <c r="DV125" s="843" t="s">
        <v>121</v>
      </c>
      <c r="DW125" s="843"/>
      <c r="DX125" s="843"/>
      <c r="DY125" s="843"/>
      <c r="DZ125" s="844"/>
    </row>
    <row r="126" spans="1:130" s="230" customFormat="1" ht="26.25" customHeight="1" thickBot="1" x14ac:dyDescent="0.2">
      <c r="A126" s="820"/>
      <c r="B126" s="821"/>
      <c r="C126" s="815" t="s">
        <v>441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v>844</v>
      </c>
      <c r="AB126" s="780"/>
      <c r="AC126" s="780"/>
      <c r="AD126" s="780"/>
      <c r="AE126" s="781"/>
      <c r="AF126" s="782">
        <v>1643</v>
      </c>
      <c r="AG126" s="780"/>
      <c r="AH126" s="780"/>
      <c r="AI126" s="780"/>
      <c r="AJ126" s="781"/>
      <c r="AK126" s="782">
        <v>1642</v>
      </c>
      <c r="AL126" s="780"/>
      <c r="AM126" s="780"/>
      <c r="AN126" s="780"/>
      <c r="AO126" s="781"/>
      <c r="AP126" s="824">
        <v>0</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453</v>
      </c>
      <c r="CQ126" s="752"/>
      <c r="CR126" s="752"/>
      <c r="CS126" s="752"/>
      <c r="CT126" s="752"/>
      <c r="CU126" s="752"/>
      <c r="CV126" s="752"/>
      <c r="CW126" s="752"/>
      <c r="CX126" s="752"/>
      <c r="CY126" s="752"/>
      <c r="CZ126" s="752"/>
      <c r="DA126" s="752"/>
      <c r="DB126" s="752"/>
      <c r="DC126" s="752"/>
      <c r="DD126" s="752"/>
      <c r="DE126" s="752"/>
      <c r="DF126" s="753"/>
      <c r="DG126" s="816">
        <v>816271</v>
      </c>
      <c r="DH126" s="817"/>
      <c r="DI126" s="817"/>
      <c r="DJ126" s="817"/>
      <c r="DK126" s="817"/>
      <c r="DL126" s="817">
        <v>706919</v>
      </c>
      <c r="DM126" s="817"/>
      <c r="DN126" s="817"/>
      <c r="DO126" s="817"/>
      <c r="DP126" s="817"/>
      <c r="DQ126" s="817">
        <v>597510</v>
      </c>
      <c r="DR126" s="817"/>
      <c r="DS126" s="817"/>
      <c r="DT126" s="817"/>
      <c r="DU126" s="817"/>
      <c r="DV126" s="794">
        <v>12.2</v>
      </c>
      <c r="DW126" s="794"/>
      <c r="DX126" s="794"/>
      <c r="DY126" s="794"/>
      <c r="DZ126" s="795"/>
    </row>
    <row r="127" spans="1:130" s="230" customFormat="1" ht="26.25" customHeight="1" x14ac:dyDescent="0.15">
      <c r="A127" s="822"/>
      <c r="B127" s="823"/>
      <c r="C127" s="838" t="s">
        <v>454</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121</v>
      </c>
      <c r="AB127" s="780"/>
      <c r="AC127" s="780"/>
      <c r="AD127" s="780"/>
      <c r="AE127" s="781"/>
      <c r="AF127" s="782" t="s">
        <v>121</v>
      </c>
      <c r="AG127" s="780"/>
      <c r="AH127" s="780"/>
      <c r="AI127" s="780"/>
      <c r="AJ127" s="781"/>
      <c r="AK127" s="782" t="s">
        <v>121</v>
      </c>
      <c r="AL127" s="780"/>
      <c r="AM127" s="780"/>
      <c r="AN127" s="780"/>
      <c r="AO127" s="781"/>
      <c r="AP127" s="824" t="s">
        <v>121</v>
      </c>
      <c r="AQ127" s="825"/>
      <c r="AR127" s="825"/>
      <c r="AS127" s="825"/>
      <c r="AT127" s="826"/>
      <c r="AU127" s="232"/>
      <c r="AV127" s="232"/>
      <c r="AW127" s="232"/>
      <c r="AX127" s="841" t="s">
        <v>455</v>
      </c>
      <c r="AY127" s="812"/>
      <c r="AZ127" s="812"/>
      <c r="BA127" s="812"/>
      <c r="BB127" s="812"/>
      <c r="BC127" s="812"/>
      <c r="BD127" s="812"/>
      <c r="BE127" s="813"/>
      <c r="BF127" s="811" t="s">
        <v>456</v>
      </c>
      <c r="BG127" s="812"/>
      <c r="BH127" s="812"/>
      <c r="BI127" s="812"/>
      <c r="BJ127" s="812"/>
      <c r="BK127" s="812"/>
      <c r="BL127" s="813"/>
      <c r="BM127" s="811" t="s">
        <v>457</v>
      </c>
      <c r="BN127" s="812"/>
      <c r="BO127" s="812"/>
      <c r="BP127" s="812"/>
      <c r="BQ127" s="812"/>
      <c r="BR127" s="812"/>
      <c r="BS127" s="813"/>
      <c r="BT127" s="811" t="s">
        <v>458</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459</v>
      </c>
      <c r="CQ127" s="752"/>
      <c r="CR127" s="752"/>
      <c r="CS127" s="752"/>
      <c r="CT127" s="752"/>
      <c r="CU127" s="752"/>
      <c r="CV127" s="752"/>
      <c r="CW127" s="752"/>
      <c r="CX127" s="752"/>
      <c r="CY127" s="752"/>
      <c r="CZ127" s="752"/>
      <c r="DA127" s="752"/>
      <c r="DB127" s="752"/>
      <c r="DC127" s="752"/>
      <c r="DD127" s="752"/>
      <c r="DE127" s="752"/>
      <c r="DF127" s="753"/>
      <c r="DG127" s="816" t="s">
        <v>121</v>
      </c>
      <c r="DH127" s="817"/>
      <c r="DI127" s="817"/>
      <c r="DJ127" s="817"/>
      <c r="DK127" s="817"/>
      <c r="DL127" s="817" t="s">
        <v>121</v>
      </c>
      <c r="DM127" s="817"/>
      <c r="DN127" s="817"/>
      <c r="DO127" s="817"/>
      <c r="DP127" s="817"/>
      <c r="DQ127" s="817" t="s">
        <v>121</v>
      </c>
      <c r="DR127" s="817"/>
      <c r="DS127" s="817"/>
      <c r="DT127" s="817"/>
      <c r="DU127" s="817"/>
      <c r="DV127" s="794" t="s">
        <v>121</v>
      </c>
      <c r="DW127" s="794"/>
      <c r="DX127" s="794"/>
      <c r="DY127" s="794"/>
      <c r="DZ127" s="795"/>
    </row>
    <row r="128" spans="1:130" s="230" customFormat="1" ht="26.25" customHeight="1" thickBot="1" x14ac:dyDescent="0.2">
      <c r="A128" s="796" t="s">
        <v>460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461</v>
      </c>
      <c r="X128" s="798"/>
      <c r="Y128" s="798"/>
      <c r="Z128" s="799"/>
      <c r="AA128" s="800">
        <v>70411</v>
      </c>
      <c r="AB128" s="801"/>
      <c r="AC128" s="801"/>
      <c r="AD128" s="801"/>
      <c r="AE128" s="802"/>
      <c r="AF128" s="803">
        <v>77186</v>
      </c>
      <c r="AG128" s="801"/>
      <c r="AH128" s="801"/>
      <c r="AI128" s="801"/>
      <c r="AJ128" s="802"/>
      <c r="AK128" s="803">
        <v>66090</v>
      </c>
      <c r="AL128" s="801"/>
      <c r="AM128" s="801"/>
      <c r="AN128" s="801"/>
      <c r="AO128" s="802"/>
      <c r="AP128" s="804"/>
      <c r="AQ128" s="805"/>
      <c r="AR128" s="805"/>
      <c r="AS128" s="805"/>
      <c r="AT128" s="806"/>
      <c r="AU128" s="232"/>
      <c r="AV128" s="232"/>
      <c r="AW128" s="232"/>
      <c r="AX128" s="807" t="s">
        <v>462</v>
      </c>
      <c r="AY128" s="808"/>
      <c r="AZ128" s="808"/>
      <c r="BA128" s="808"/>
      <c r="BB128" s="808"/>
      <c r="BC128" s="808"/>
      <c r="BD128" s="808"/>
      <c r="BE128" s="809"/>
      <c r="BF128" s="786" t="s">
        <v>121</v>
      </c>
      <c r="BG128" s="787"/>
      <c r="BH128" s="787"/>
      <c r="BI128" s="787"/>
      <c r="BJ128" s="787"/>
      <c r="BK128" s="787"/>
      <c r="BL128" s="810"/>
      <c r="BM128" s="786">
        <v>14.54</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463</v>
      </c>
      <c r="CQ128" s="730"/>
      <c r="CR128" s="730"/>
      <c r="CS128" s="730"/>
      <c r="CT128" s="730"/>
      <c r="CU128" s="730"/>
      <c r="CV128" s="730"/>
      <c r="CW128" s="730"/>
      <c r="CX128" s="730"/>
      <c r="CY128" s="730"/>
      <c r="CZ128" s="730"/>
      <c r="DA128" s="730"/>
      <c r="DB128" s="730"/>
      <c r="DC128" s="730"/>
      <c r="DD128" s="730"/>
      <c r="DE128" s="730"/>
      <c r="DF128" s="731"/>
      <c r="DG128" s="790" t="s">
        <v>121</v>
      </c>
      <c r="DH128" s="791"/>
      <c r="DI128" s="791"/>
      <c r="DJ128" s="791"/>
      <c r="DK128" s="791"/>
      <c r="DL128" s="791" t="s">
        <v>121</v>
      </c>
      <c r="DM128" s="791"/>
      <c r="DN128" s="791"/>
      <c r="DO128" s="791"/>
      <c r="DP128" s="791"/>
      <c r="DQ128" s="791" t="s">
        <v>121</v>
      </c>
      <c r="DR128" s="791"/>
      <c r="DS128" s="791"/>
      <c r="DT128" s="791"/>
      <c r="DU128" s="791"/>
      <c r="DV128" s="792" t="s">
        <v>121</v>
      </c>
      <c r="DW128" s="792"/>
      <c r="DX128" s="792"/>
      <c r="DY128" s="792"/>
      <c r="DZ128" s="793"/>
    </row>
    <row r="129" spans="1:131" s="230" customFormat="1" ht="26.25" customHeight="1" x14ac:dyDescent="0.15">
      <c r="A129" s="774" t="s">
        <v>102</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464</v>
      </c>
      <c r="X129" s="777"/>
      <c r="Y129" s="777"/>
      <c r="Z129" s="778"/>
      <c r="AA129" s="779">
        <v>5889505</v>
      </c>
      <c r="AB129" s="780"/>
      <c r="AC129" s="780"/>
      <c r="AD129" s="780"/>
      <c r="AE129" s="781"/>
      <c r="AF129" s="782">
        <v>5713922</v>
      </c>
      <c r="AG129" s="780"/>
      <c r="AH129" s="780"/>
      <c r="AI129" s="780"/>
      <c r="AJ129" s="781"/>
      <c r="AK129" s="782">
        <v>5799337</v>
      </c>
      <c r="AL129" s="780"/>
      <c r="AM129" s="780"/>
      <c r="AN129" s="780"/>
      <c r="AO129" s="781"/>
      <c r="AP129" s="783"/>
      <c r="AQ129" s="784"/>
      <c r="AR129" s="784"/>
      <c r="AS129" s="784"/>
      <c r="AT129" s="785"/>
      <c r="AU129" s="233"/>
      <c r="AV129" s="233"/>
      <c r="AW129" s="233"/>
      <c r="AX129" s="751" t="s">
        <v>465</v>
      </c>
      <c r="AY129" s="752"/>
      <c r="AZ129" s="752"/>
      <c r="BA129" s="752"/>
      <c r="BB129" s="752"/>
      <c r="BC129" s="752"/>
      <c r="BD129" s="752"/>
      <c r="BE129" s="753"/>
      <c r="BF129" s="770" t="s">
        <v>121</v>
      </c>
      <c r="BG129" s="771"/>
      <c r="BH129" s="771"/>
      <c r="BI129" s="771"/>
      <c r="BJ129" s="771"/>
      <c r="BK129" s="771"/>
      <c r="BL129" s="772"/>
      <c r="BM129" s="770">
        <v>19.54</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466</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467</v>
      </c>
      <c r="X130" s="777"/>
      <c r="Y130" s="777"/>
      <c r="Z130" s="778"/>
      <c r="AA130" s="779">
        <v>897468</v>
      </c>
      <c r="AB130" s="780"/>
      <c r="AC130" s="780"/>
      <c r="AD130" s="780"/>
      <c r="AE130" s="781"/>
      <c r="AF130" s="782">
        <v>908397</v>
      </c>
      <c r="AG130" s="780"/>
      <c r="AH130" s="780"/>
      <c r="AI130" s="780"/>
      <c r="AJ130" s="781"/>
      <c r="AK130" s="782">
        <v>903276</v>
      </c>
      <c r="AL130" s="780"/>
      <c r="AM130" s="780"/>
      <c r="AN130" s="780"/>
      <c r="AO130" s="781"/>
      <c r="AP130" s="783"/>
      <c r="AQ130" s="784"/>
      <c r="AR130" s="784"/>
      <c r="AS130" s="784"/>
      <c r="AT130" s="785"/>
      <c r="AU130" s="233"/>
      <c r="AV130" s="233"/>
      <c r="AW130" s="233"/>
      <c r="AX130" s="751" t="s">
        <v>468</v>
      </c>
      <c r="AY130" s="752"/>
      <c r="AZ130" s="752"/>
      <c r="BA130" s="752"/>
      <c r="BB130" s="752"/>
      <c r="BC130" s="752"/>
      <c r="BD130" s="752"/>
      <c r="BE130" s="753"/>
      <c r="BF130" s="754">
        <v>12</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469</v>
      </c>
      <c r="X131" s="761"/>
      <c r="Y131" s="761"/>
      <c r="Z131" s="762"/>
      <c r="AA131" s="763">
        <v>4992037</v>
      </c>
      <c r="AB131" s="764"/>
      <c r="AC131" s="764"/>
      <c r="AD131" s="764"/>
      <c r="AE131" s="765"/>
      <c r="AF131" s="766">
        <v>4805525</v>
      </c>
      <c r="AG131" s="764"/>
      <c r="AH131" s="764"/>
      <c r="AI131" s="764"/>
      <c r="AJ131" s="765"/>
      <c r="AK131" s="766">
        <v>4896061</v>
      </c>
      <c r="AL131" s="764"/>
      <c r="AM131" s="764"/>
      <c r="AN131" s="764"/>
      <c r="AO131" s="765"/>
      <c r="AP131" s="767"/>
      <c r="AQ131" s="768"/>
      <c r="AR131" s="768"/>
      <c r="AS131" s="768"/>
      <c r="AT131" s="769"/>
      <c r="AU131" s="233"/>
      <c r="AV131" s="233"/>
      <c r="AW131" s="233"/>
      <c r="AX131" s="729" t="s">
        <v>470</v>
      </c>
      <c r="AY131" s="730"/>
      <c r="AZ131" s="730"/>
      <c r="BA131" s="730"/>
      <c r="BB131" s="730"/>
      <c r="BC131" s="730"/>
      <c r="BD131" s="730"/>
      <c r="BE131" s="731"/>
      <c r="BF131" s="732">
        <v>169</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471</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472</v>
      </c>
      <c r="W132" s="742"/>
      <c r="X132" s="742"/>
      <c r="Y132" s="742"/>
      <c r="Z132" s="743"/>
      <c r="AA132" s="744">
        <v>11.3397597</v>
      </c>
      <c r="AB132" s="745"/>
      <c r="AC132" s="745"/>
      <c r="AD132" s="745"/>
      <c r="AE132" s="746"/>
      <c r="AF132" s="747">
        <v>11.4940199</v>
      </c>
      <c r="AG132" s="745"/>
      <c r="AH132" s="745"/>
      <c r="AI132" s="745"/>
      <c r="AJ132" s="746"/>
      <c r="AK132" s="747">
        <v>13.376242660000001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473</v>
      </c>
      <c r="W133" s="721"/>
      <c r="X133" s="721"/>
      <c r="Y133" s="721"/>
      <c r="Z133" s="722"/>
      <c r="AA133" s="723">
        <v>11.7</v>
      </c>
      <c r="AB133" s="724"/>
      <c r="AC133" s="724"/>
      <c r="AD133" s="724"/>
      <c r="AE133" s="725"/>
      <c r="AF133" s="723">
        <v>11.3</v>
      </c>
      <c r="AG133" s="724"/>
      <c r="AH133" s="724"/>
      <c r="AI133" s="724"/>
      <c r="AJ133" s="725"/>
      <c r="AK133" s="723">
        <v>12</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fM/4eLC3vwz/wvEE5VBGGQxwQq8IVh2iWH4i7aoNicBV6JwFIOcKzCNfqGc9/iZrvzAUZJrRUSBTTR9v6iaOQ==" saltValue="UQ577NlbKLI91jmoLYFyRw=="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474</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DmQc0G6W/Ez3tY+TQ0NlgG5FQqQAG6PDEcXINUkFTliHM46ZljRWU8xkI8SiAkPgOolmHXSz8KacC5WX3oxK4Q==" saltValue="GtRL6szLPMqNutwdaGO2L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55" zoomScaleNormal="55"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9HsCYVrO6S3JeTa4IKBUqwzRo1aJDa4x6UYwIkew8Q1E36JL36ESXQmv10EhhAgXgvkxpLM0DBSXZip9up7dQ==" saltValue="dCU0IeYy74pkisxz7wWzo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85" zoomScaleSheetLayoutView="85"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475</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476</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477</v>
      </c>
      <c r="AP7" s="272"/>
      <c r="AQ7" s="273" t="s">
        <v>478</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479</v>
      </c>
      <c r="AQ8" s="279" t="s">
        <v>480</v>
      </c>
      <c r="AR8" s="280" t="s">
        <v>481</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482</v>
      </c>
      <c r="AL9" s="1131"/>
      <c r="AM9" s="1131"/>
      <c r="AN9" s="1132"/>
      <c r="AO9" s="281">
        <v>1668688</v>
      </c>
      <c r="AP9" s="281">
        <v>75605</v>
      </c>
      <c r="AQ9" s="282">
        <v>78624</v>
      </c>
      <c r="AR9" s="283">
        <v>-3.8</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483</v>
      </c>
      <c r="AL10" s="1131"/>
      <c r="AM10" s="1131"/>
      <c r="AN10" s="1132"/>
      <c r="AO10" s="284">
        <v>62175</v>
      </c>
      <c r="AP10" s="284">
        <v>2817</v>
      </c>
      <c r="AQ10" s="285">
        <v>8393</v>
      </c>
      <c r="AR10" s="286">
        <v>-66.400000000000006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484</v>
      </c>
      <c r="AL11" s="1131"/>
      <c r="AM11" s="1131"/>
      <c r="AN11" s="1132"/>
      <c r="AO11" s="284" t="s">
        <v>485</v>
      </c>
      <c r="AP11" s="284" t="s">
        <v>485</v>
      </c>
      <c r="AQ11" s="285">
        <v>566</v>
      </c>
      <c r="AR11" s="286" t="s">
        <v>485</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486</v>
      </c>
      <c r="AL12" s="1131"/>
      <c r="AM12" s="1131"/>
      <c r="AN12" s="1132"/>
      <c r="AO12" s="284" t="s">
        <v>485</v>
      </c>
      <c r="AP12" s="284" t="s">
        <v>485</v>
      </c>
      <c r="AQ12" s="285">
        <v>4</v>
      </c>
      <c r="AR12" s="286" t="s">
        <v>485</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487</v>
      </c>
      <c r="AL13" s="1131"/>
      <c r="AM13" s="1131"/>
      <c r="AN13" s="1132"/>
      <c r="AO13" s="284">
        <v>62065</v>
      </c>
      <c r="AP13" s="284">
        <v>2812</v>
      </c>
      <c r="AQ13" s="285">
        <v>2520</v>
      </c>
      <c r="AR13" s="286">
        <v>11.6</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488</v>
      </c>
      <c r="AL14" s="1131"/>
      <c r="AM14" s="1131"/>
      <c r="AN14" s="1132"/>
      <c r="AO14" s="284" t="s">
        <v>485</v>
      </c>
      <c r="AP14" s="284" t="s">
        <v>485</v>
      </c>
      <c r="AQ14" s="285">
        <v>1291</v>
      </c>
      <c r="AR14" s="286" t="s">
        <v>485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489</v>
      </c>
      <c r="AL15" s="1134"/>
      <c r="AM15" s="1134"/>
      <c r="AN15" s="1135"/>
      <c r="AO15" s="284">
        <v>-68943</v>
      </c>
      <c r="AP15" s="284">
        <v>-3124</v>
      </c>
      <c r="AQ15" s="285">
        <v>-4844</v>
      </c>
      <c r="AR15" s="286">
        <v>-35.5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177</v>
      </c>
      <c r="AL16" s="1134"/>
      <c r="AM16" s="1134"/>
      <c r="AN16" s="1135"/>
      <c r="AO16" s="284">
        <v>1723985</v>
      </c>
      <c r="AP16" s="284">
        <v>78111</v>
      </c>
      <c r="AQ16" s="285">
        <v>86555</v>
      </c>
      <c r="AR16" s="286">
        <v>-9.8000000000000007</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490</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491</v>
      </c>
      <c r="AP20" s="293" t="s">
        <v>492</v>
      </c>
      <c r="AQ20" s="294" t="s">
        <v>493</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494</v>
      </c>
      <c r="AL21" s="1137"/>
      <c r="AM21" s="1137"/>
      <c r="AN21" s="1138"/>
      <c r="AO21" s="297">
        <v>7.79</v>
      </c>
      <c r="AP21" s="298">
        <v>7.95</v>
      </c>
      <c r="AQ21" s="299">
        <v>-0.16</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495</v>
      </c>
      <c r="AL22" s="1137"/>
      <c r="AM22" s="1137"/>
      <c r="AN22" s="1138"/>
      <c r="AO22" s="302">
        <v>99</v>
      </c>
      <c r="AP22" s="303">
        <v>97.2</v>
      </c>
      <c r="AQ22" s="304">
        <v>1.8</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496</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497</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498</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477</v>
      </c>
      <c r="AP30" s="272"/>
      <c r="AQ30" s="273" t="s">
        <v>478</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479</v>
      </c>
      <c r="AQ31" s="279" t="s">
        <v>480</v>
      </c>
      <c r="AR31" s="280" t="s">
        <v>481</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499</v>
      </c>
      <c r="AL32" s="1121"/>
      <c r="AM32" s="1121"/>
      <c r="AN32" s="1122"/>
      <c r="AO32" s="312">
        <v>1040730</v>
      </c>
      <c r="AP32" s="312">
        <v>47154</v>
      </c>
      <c r="AQ32" s="313">
        <v>34484</v>
      </c>
      <c r="AR32" s="314">
        <v>36.700000000000003</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500</v>
      </c>
      <c r="AL33" s="1121"/>
      <c r="AM33" s="1121"/>
      <c r="AN33" s="1122"/>
      <c r="AO33" s="312" t="s">
        <v>485</v>
      </c>
      <c r="AP33" s="312" t="s">
        <v>485</v>
      </c>
      <c r="AQ33" s="313" t="s">
        <v>485</v>
      </c>
      <c r="AR33" s="314" t="s">
        <v>485</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501</v>
      </c>
      <c r="AL34" s="1121"/>
      <c r="AM34" s="1121"/>
      <c r="AN34" s="1122"/>
      <c r="AO34" s="312" t="s">
        <v>485</v>
      </c>
      <c r="AP34" s="312" t="s">
        <v>485</v>
      </c>
      <c r="AQ34" s="313" t="s">
        <v>485</v>
      </c>
      <c r="AR34" s="314" t="s">
        <v>485</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502</v>
      </c>
      <c r="AL35" s="1121"/>
      <c r="AM35" s="1121"/>
      <c r="AN35" s="1122"/>
      <c r="AO35" s="312">
        <v>406530</v>
      </c>
      <c r="AP35" s="312">
        <v>18419</v>
      </c>
      <c r="AQ35" s="313">
        <v>11558</v>
      </c>
      <c r="AR35" s="314">
        <v>59.4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503</v>
      </c>
      <c r="AL36" s="1121"/>
      <c r="AM36" s="1121"/>
      <c r="AN36" s="1122"/>
      <c r="AO36" s="312">
        <v>120636</v>
      </c>
      <c r="AP36" s="312">
        <v>5466</v>
      </c>
      <c r="AQ36" s="313">
        <v>3181</v>
      </c>
      <c r="AR36" s="314">
        <v>71.8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504</v>
      </c>
      <c r="AL37" s="1121"/>
      <c r="AM37" s="1121"/>
      <c r="AN37" s="1122"/>
      <c r="AO37" s="312">
        <v>56021</v>
      </c>
      <c r="AP37" s="312">
        <v>2538</v>
      </c>
      <c r="AQ37" s="313">
        <v>154</v>
      </c>
      <c r="AR37" s="314">
        <v>1548.1</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505</v>
      </c>
      <c r="AL38" s="1124"/>
      <c r="AM38" s="1124"/>
      <c r="AN38" s="1125"/>
      <c r="AO38" s="315">
        <v>358</v>
      </c>
      <c r="AP38" s="315">
        <v>16</v>
      </c>
      <c r="AQ38" s="316">
        <v>1</v>
      </c>
      <c r="AR38" s="304">
        <v>1500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506</v>
      </c>
      <c r="AL39" s="1124"/>
      <c r="AM39" s="1124"/>
      <c r="AN39" s="1125"/>
      <c r="AO39" s="312">
        <v>-66090</v>
      </c>
      <c r="AP39" s="312">
        <v>-2994</v>
      </c>
      <c r="AQ39" s="313">
        <v>-2572</v>
      </c>
      <c r="AR39" s="314">
        <v>16.399999999999999</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507</v>
      </c>
      <c r="AL40" s="1121"/>
      <c r="AM40" s="1121"/>
      <c r="AN40" s="1122"/>
      <c r="AO40" s="312">
        <v>-903276</v>
      </c>
      <c r="AP40" s="312">
        <v>-40926</v>
      </c>
      <c r="AQ40" s="313">
        <v>-30360</v>
      </c>
      <c r="AR40" s="314">
        <v>34.799999999999997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287</v>
      </c>
      <c r="AL41" s="1127"/>
      <c r="AM41" s="1127"/>
      <c r="AN41" s="1128"/>
      <c r="AO41" s="312">
        <v>654909</v>
      </c>
      <c r="AP41" s="312">
        <v>29673</v>
      </c>
      <c r="AQ41" s="313">
        <v>16445</v>
      </c>
      <c r="AR41" s="314">
        <v>80.400000000000006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508</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509</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477</v>
      </c>
      <c r="AN49" s="1115" t="s">
        <v>510</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511</v>
      </c>
      <c r="AO50" s="329" t="s">
        <v>512</v>
      </c>
      <c r="AP50" s="330" t="s">
        <v>513</v>
      </c>
      <c r="AQ50" s="331" t="s">
        <v>514</v>
      </c>
      <c r="AR50" s="332" t="s">
        <v>515</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516</v>
      </c>
      <c r="AL51" s="325"/>
      <c r="AM51" s="333">
        <v>992454</v>
      </c>
      <c r="AN51" s="334">
        <v>42404</v>
      </c>
      <c r="AO51" s="335">
        <v>11</v>
      </c>
      <c r="AP51" s="336">
        <v>59119</v>
      </c>
      <c r="AQ51" s="337">
        <v>9.6999999999999993</v>
      </c>
      <c r="AR51" s="338">
        <v>1.3</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517</v>
      </c>
      <c r="AM52" s="341">
        <v>622757</v>
      </c>
      <c r="AN52" s="342">
        <v>26608</v>
      </c>
      <c r="AO52" s="343">
        <v>14.2</v>
      </c>
      <c r="AP52" s="344">
        <v>29900</v>
      </c>
      <c r="AQ52" s="345">
        <v>-14.7</v>
      </c>
      <c r="AR52" s="346">
        <v>28.9</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518</v>
      </c>
      <c r="AL53" s="325"/>
      <c r="AM53" s="333">
        <v>1488887</v>
      </c>
      <c r="AN53" s="334">
        <v>64577</v>
      </c>
      <c r="AO53" s="335">
        <v>52.3</v>
      </c>
      <c r="AP53" s="336">
        <v>53895</v>
      </c>
      <c r="AQ53" s="337">
        <v>-8.8000000000000007</v>
      </c>
      <c r="AR53" s="338">
        <v>61.1</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517</v>
      </c>
      <c r="AM54" s="341">
        <v>1000352</v>
      </c>
      <c r="AN54" s="342">
        <v>43388</v>
      </c>
      <c r="AO54" s="343">
        <v>63.1</v>
      </c>
      <c r="AP54" s="344">
        <v>31224</v>
      </c>
      <c r="AQ54" s="345">
        <v>4.4000000000000004</v>
      </c>
      <c r="AR54" s="346">
        <v>58.7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519</v>
      </c>
      <c r="AL55" s="325"/>
      <c r="AM55" s="333">
        <v>4363248</v>
      </c>
      <c r="AN55" s="334">
        <v>194857</v>
      </c>
      <c r="AO55" s="335">
        <v>201.7</v>
      </c>
      <c r="AP55" s="336">
        <v>56181</v>
      </c>
      <c r="AQ55" s="337">
        <v>4.2</v>
      </c>
      <c r="AR55" s="338">
        <v>197.5</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517</v>
      </c>
      <c r="AM56" s="341">
        <v>3310425</v>
      </c>
      <c r="AN56" s="342">
        <v>147840</v>
      </c>
      <c r="AO56" s="343">
        <v>240.7</v>
      </c>
      <c r="AP56" s="344">
        <v>32039</v>
      </c>
      <c r="AQ56" s="345">
        <v>2.6</v>
      </c>
      <c r="AR56" s="346">
        <v>238.1</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520</v>
      </c>
      <c r="AL57" s="325"/>
      <c r="AM57" s="333">
        <v>1309510</v>
      </c>
      <c r="AN57" s="334">
        <v>59184</v>
      </c>
      <c r="AO57" s="335">
        <v>-69.599999999999994</v>
      </c>
      <c r="AP57" s="336">
        <v>47730</v>
      </c>
      <c r="AQ57" s="337">
        <v>-15</v>
      </c>
      <c r="AR57" s="338">
        <v>-54.6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517</v>
      </c>
      <c r="AM58" s="341">
        <v>596174</v>
      </c>
      <c r="AN58" s="342">
        <v>26944</v>
      </c>
      <c r="AO58" s="343">
        <v>-81.8</v>
      </c>
      <c r="AP58" s="344">
        <v>26378</v>
      </c>
      <c r="AQ58" s="345">
        <v>-17.7</v>
      </c>
      <c r="AR58" s="346">
        <v>-64.099999999999994</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521</v>
      </c>
      <c r="AL59" s="325"/>
      <c r="AM59" s="333">
        <v>1000097</v>
      </c>
      <c r="AN59" s="334">
        <v>45313</v>
      </c>
      <c r="AO59" s="335">
        <v>-23.4</v>
      </c>
      <c r="AP59" s="336">
        <v>61921</v>
      </c>
      <c r="AQ59" s="337">
        <v>29.7</v>
      </c>
      <c r="AR59" s="338">
        <v>-53.1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517</v>
      </c>
      <c r="AM60" s="341">
        <v>466676</v>
      </c>
      <c r="AN60" s="342">
        <v>21144</v>
      </c>
      <c r="AO60" s="343">
        <v>-21.5</v>
      </c>
      <c r="AP60" s="344">
        <v>34719</v>
      </c>
      <c r="AQ60" s="345">
        <v>31.6</v>
      </c>
      <c r="AR60" s="346">
        <v>-53.1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522</v>
      </c>
      <c r="AL61" s="347"/>
      <c r="AM61" s="348">
        <v>1830839</v>
      </c>
      <c r="AN61" s="349">
        <v>81267</v>
      </c>
      <c r="AO61" s="350">
        <v>34.4</v>
      </c>
      <c r="AP61" s="351">
        <v>55769</v>
      </c>
      <c r="AQ61" s="352">
        <v>4</v>
      </c>
      <c r="AR61" s="338">
        <v>30.4</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517</v>
      </c>
      <c r="AM62" s="341">
        <v>1199277</v>
      </c>
      <c r="AN62" s="342">
        <v>53185</v>
      </c>
      <c r="AO62" s="343">
        <v>42.9</v>
      </c>
      <c r="AP62" s="344">
        <v>30852</v>
      </c>
      <c r="AQ62" s="345">
        <v>1.2</v>
      </c>
      <c r="AR62" s="346">
        <v>41.7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07VNqsHCTCNAqOsGsmB11XyXK6fAq/FPiMzL01l47ON8iOzdfITkbXrnCL/sYbKOs6FvOKgP4SeU9eWn2mz/wQ==" saltValue="+v7aT8iK7UJ6mUz8w3K0H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474</v>
      </c>
    </row>
    <row r="121" spans="125:125" ht="13.5" hidden="1" customHeight="1" x14ac:dyDescent="0.15">
      <c r="DU121" s="259"/>
    </row>
  </sheetData>
  <sheetProtection algorithmName="SHA-512" hashValue="Tu2j37dH2DZkMjmRTsugMmP8YB5o7sJaXfajbJ1xeSdg9+amgjxbvh9r8PURSAWZtWZu1dRQxoEEnN3FS+xHCw==" saltValue="D5yrwanVD5KxA7CBan5f5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474</v>
      </c>
    </row>
  </sheetData>
  <sheetProtection algorithmName="SHA-512" hashValue="tvUJxgWBRrAkojzM+irpQ3vFoHdE/uFye8Fevxx+h2Ug/6l80DnAVf6Tu9It5QDyhFcgiUwL39QYAF88UGcalw==" saltValue="hWUFqFg4uVF2eSUgRPA3Z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29.57</v>
      </c>
      <c r="G47" s="12">
        <v>24.61</v>
      </c>
      <c r="H47" s="12">
        <v>20.149999999999999</v>
      </c>
      <c r="I47" s="12">
        <v>21.64</v>
      </c>
      <c r="J47" s="13">
        <v>20.98</v>
      </c>
    </row>
    <row r="48" spans="2:10" ht="57.75" customHeight="1" x14ac:dyDescent="0.15">
      <c r="B48" s="14"/>
      <c r="C48" s="1141" t="s">
        <v>4</v>
      </c>
      <c r="D48" s="1141"/>
      <c r="E48" s="1142"/>
      <c r="F48" s="15">
        <v>7.82</v>
      </c>
      <c r="G48" s="16">
        <v>9.26</v>
      </c>
      <c r="H48" s="16">
        <v>10.78</v>
      </c>
      <c r="I48" s="16">
        <v>9.11</v>
      </c>
      <c r="J48" s="17">
        <v>7.87</v>
      </c>
    </row>
    <row r="49" spans="2:10" ht="57.75" customHeight="1" thickBot="1" x14ac:dyDescent="0.2">
      <c r="B49" s="18"/>
      <c r="C49" s="1143" t="s">
        <v>5</v>
      </c>
      <c r="D49" s="1143"/>
      <c r="E49" s="1144"/>
      <c r="F49" s="19" t="s">
        <v>529</v>
      </c>
      <c r="G49" s="20" t="s">
        <v>530</v>
      </c>
      <c r="H49" s="20" t="s">
        <v>531</v>
      </c>
      <c r="I49" s="20" t="s">
        <v>532</v>
      </c>
      <c r="J49" s="21" t="s">
        <v>533</v>
      </c>
    </row>
    <row r="50" spans="2:10" x14ac:dyDescent="0.15"/>
  </sheetData>
  <sheetProtection algorithmName="SHA-512" hashValue="FggIGrnOB317RElxKsvvwMsUZugSSLui4wSvf0lXeHLe4j96EZZd8QRqaIyCnF0IOFHZ/2FItniXAms6ZvEm/w==" saltValue="aOzwMVP1oW/ygefeotXDi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55" zoomScaleNormal="55"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534</v>
      </c>
      <c r="D34" s="1151"/>
      <c r="E34" s="1152"/>
      <c r="F34" s="32">
        <v>7.81</v>
      </c>
      <c r="G34" s="33">
        <v>9.26</v>
      </c>
      <c r="H34" s="33">
        <v>10.78</v>
      </c>
      <c r="I34" s="33">
        <v>9.1</v>
      </c>
      <c r="J34" s="34">
        <v>7.87</v>
      </c>
      <c r="K34" s="22"/>
      <c r="L34" s="22"/>
      <c r="M34" s="22"/>
      <c r="N34" s="22"/>
      <c r="O34" s="22"/>
      <c r="P34" s="22"/>
    </row>
    <row r="35" spans="1:16" ht="39" customHeight="1" x14ac:dyDescent="0.15">
      <c r="A35" s="22"/>
      <c r="B35" s="35"/>
      <c r="C35" s="1145" t="s">
        <v>535</v>
      </c>
      <c r="D35" s="1146"/>
      <c r="E35" s="1147"/>
      <c r="F35" s="36">
        <v>1.49</v>
      </c>
      <c r="G35" s="37">
        <v>1.08</v>
      </c>
      <c r="H35" s="37">
        <v>1.69</v>
      </c>
      <c r="I35" s="37">
        <v>3.11</v>
      </c>
      <c r="J35" s="38">
        <v>3.22</v>
      </c>
      <c r="K35" s="22"/>
      <c r="L35" s="22"/>
      <c r="M35" s="22"/>
      <c r="N35" s="22"/>
      <c r="O35" s="22"/>
      <c r="P35" s="22"/>
    </row>
    <row r="36" spans="1:16" ht="39" customHeight="1" x14ac:dyDescent="0.15">
      <c r="A36" s="22"/>
      <c r="B36" s="35"/>
      <c r="C36" s="1145" t="s">
        <v>536</v>
      </c>
      <c r="D36" s="1146"/>
      <c r="E36" s="1147"/>
      <c r="F36" s="36">
        <v>3.64</v>
      </c>
      <c r="G36" s="37">
        <v>3.29</v>
      </c>
      <c r="H36" s="37">
        <v>3.05</v>
      </c>
      <c r="I36" s="37">
        <v>3.4</v>
      </c>
      <c r="J36" s="38">
        <v>2.97</v>
      </c>
      <c r="K36" s="22"/>
      <c r="L36" s="22"/>
      <c r="M36" s="22"/>
      <c r="N36" s="22"/>
      <c r="O36" s="22"/>
      <c r="P36" s="22"/>
    </row>
    <row r="37" spans="1:16" ht="39" customHeight="1" x14ac:dyDescent="0.15">
      <c r="A37" s="22"/>
      <c r="B37" s="35"/>
      <c r="C37" s="1145" t="s">
        <v>537</v>
      </c>
      <c r="D37" s="1146"/>
      <c r="E37" s="1147"/>
      <c r="F37" s="36">
        <v>0.43</v>
      </c>
      <c r="G37" s="37">
        <v>0.23</v>
      </c>
      <c r="H37" s="37">
        <v>0.69</v>
      </c>
      <c r="I37" s="37">
        <v>0.28999999999999998</v>
      </c>
      <c r="J37" s="38">
        <v>1.45</v>
      </c>
      <c r="K37" s="22"/>
      <c r="L37" s="22"/>
      <c r="M37" s="22"/>
      <c r="N37" s="22"/>
      <c r="O37" s="22"/>
      <c r="P37" s="22"/>
    </row>
    <row r="38" spans="1:16" ht="39" customHeight="1" x14ac:dyDescent="0.15">
      <c r="A38" s="22"/>
      <c r="B38" s="35"/>
      <c r="C38" s="1145" t="s">
        <v>538</v>
      </c>
      <c r="D38" s="1146"/>
      <c r="E38" s="1147"/>
      <c r="F38" s="36">
        <v>0.08</v>
      </c>
      <c r="G38" s="37">
        <v>0.06</v>
      </c>
      <c r="H38" s="37">
        <v>0.04</v>
      </c>
      <c r="I38" s="37">
        <v>0.04</v>
      </c>
      <c r="J38" s="38">
        <v>0.06</v>
      </c>
      <c r="K38" s="22"/>
      <c r="L38" s="22"/>
      <c r="M38" s="22"/>
      <c r="N38" s="22"/>
      <c r="O38" s="22"/>
      <c r="P38" s="22"/>
    </row>
    <row r="39" spans="1:16" ht="39" customHeight="1" x14ac:dyDescent="0.15">
      <c r="A39" s="22"/>
      <c r="B39" s="35"/>
      <c r="C39" s="1145" t="s">
        <v>539</v>
      </c>
      <c r="D39" s="1146"/>
      <c r="E39" s="1147"/>
      <c r="F39" s="36">
        <v>0.03</v>
      </c>
      <c r="G39" s="37">
        <v>0.03</v>
      </c>
      <c r="H39" s="37">
        <v>0.03</v>
      </c>
      <c r="I39" s="37">
        <v>0.02</v>
      </c>
      <c r="J39" s="38">
        <v>0</v>
      </c>
      <c r="K39" s="22"/>
      <c r="L39" s="22"/>
      <c r="M39" s="22"/>
      <c r="N39" s="22"/>
      <c r="O39" s="22"/>
      <c r="P39" s="22"/>
    </row>
    <row r="40" spans="1:16" ht="39" customHeight="1" x14ac:dyDescent="0.15">
      <c r="A40" s="22"/>
      <c r="B40" s="35"/>
      <c r="C40" s="1145"/>
      <c r="D40" s="1146"/>
      <c r="E40" s="1147"/>
      <c r="F40" s="36"/>
      <c r="G40" s="37"/>
      <c r="H40" s="37"/>
      <c r="I40" s="37"/>
      <c r="J40" s="38"/>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540</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541</v>
      </c>
      <c r="D43" s="1149"/>
      <c r="E43" s="1150"/>
      <c r="F43" s="41" t="s">
        <v>485</v>
      </c>
      <c r="G43" s="42" t="s">
        <v>485</v>
      </c>
      <c r="H43" s="42" t="s">
        <v>485</v>
      </c>
      <c r="I43" s="42" t="s">
        <v>485</v>
      </c>
      <c r="J43" s="43" t="s">
        <v>485</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s8ucVkJQzl+Hh1Q18yHOtWepdR3l7Yo7sEt4WP3I7Uam3dXGkFzhc8qIJygpHCWpSfQzgWmDQ9yuYF1kLCGhww==" saltValue="BTg4k/D3NBC+RJ2SYpZ3V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76" t="s">
        <v>9</v>
      </c>
      <c r="C45" s="1177"/>
      <c r="D45" s="58"/>
      <c r="E45" s="1182" t="s">
        <v>10</v>
      </c>
      <c r="F45" s="1182"/>
      <c r="G45" s="1182"/>
      <c r="H45" s="1182"/>
      <c r="I45" s="1182"/>
      <c r="J45" s="1183"/>
      <c r="K45" s="59">
        <v>965</v>
      </c>
      <c r="L45" s="60">
        <v>985</v>
      </c>
      <c r="M45" s="60">
        <v>1011</v>
      </c>
      <c r="N45" s="60">
        <v>1042</v>
      </c>
      <c r="O45" s="61">
        <v>1041</v>
      </c>
      <c r="P45" s="48"/>
      <c r="Q45" s="48"/>
      <c r="R45" s="48"/>
      <c r="S45" s="48"/>
      <c r="T45" s="48"/>
      <c r="U45" s="48"/>
    </row>
    <row r="46" spans="1:21" ht="30.75" customHeight="1" x14ac:dyDescent="0.15">
      <c r="A46" s="48"/>
      <c r="B46" s="1178"/>
      <c r="C46" s="1179"/>
      <c r="D46" s="62"/>
      <c r="E46" s="1155" t="s">
        <v>11</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78"/>
      <c r="C47" s="1179"/>
      <c r="D47" s="62"/>
      <c r="E47" s="1155" t="s">
        <v>12</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78"/>
      <c r="C48" s="1179"/>
      <c r="D48" s="62"/>
      <c r="E48" s="1155" t="s">
        <v>13</v>
      </c>
      <c r="F48" s="1155"/>
      <c r="G48" s="1155"/>
      <c r="H48" s="1155"/>
      <c r="I48" s="1155"/>
      <c r="J48" s="1156"/>
      <c r="K48" s="63">
        <v>409</v>
      </c>
      <c r="L48" s="64">
        <v>375</v>
      </c>
      <c r="M48" s="64">
        <v>376</v>
      </c>
      <c r="N48" s="64">
        <v>353</v>
      </c>
      <c r="O48" s="65">
        <v>407</v>
      </c>
      <c r="P48" s="48"/>
      <c r="Q48" s="48"/>
      <c r="R48" s="48"/>
      <c r="S48" s="48"/>
      <c r="T48" s="48"/>
      <c r="U48" s="48"/>
    </row>
    <row r="49" spans="1:21" ht="30.75" customHeight="1" x14ac:dyDescent="0.15">
      <c r="A49" s="48"/>
      <c r="B49" s="1178"/>
      <c r="C49" s="1179"/>
      <c r="D49" s="62"/>
      <c r="E49" s="1155" t="s">
        <v>14</v>
      </c>
      <c r="F49" s="1155"/>
      <c r="G49" s="1155"/>
      <c r="H49" s="1155"/>
      <c r="I49" s="1155"/>
      <c r="J49" s="1156"/>
      <c r="K49" s="63">
        <v>120</v>
      </c>
      <c r="L49" s="64">
        <v>120</v>
      </c>
      <c r="M49" s="64">
        <v>126</v>
      </c>
      <c r="N49" s="64">
        <v>106</v>
      </c>
      <c r="O49" s="65">
        <v>121</v>
      </c>
      <c r="P49" s="48"/>
      <c r="Q49" s="48"/>
      <c r="R49" s="48"/>
      <c r="S49" s="48"/>
      <c r="T49" s="48"/>
      <c r="U49" s="48"/>
    </row>
    <row r="50" spans="1:21" ht="30.75" customHeight="1" x14ac:dyDescent="0.15">
      <c r="A50" s="48"/>
      <c r="B50" s="1178"/>
      <c r="C50" s="1179"/>
      <c r="D50" s="62"/>
      <c r="E50" s="1155" t="s">
        <v>15</v>
      </c>
      <c r="F50" s="1155"/>
      <c r="G50" s="1155"/>
      <c r="H50" s="1155"/>
      <c r="I50" s="1155"/>
      <c r="J50" s="1156"/>
      <c r="K50" s="63">
        <v>9</v>
      </c>
      <c r="L50" s="64">
        <v>18</v>
      </c>
      <c r="M50" s="64">
        <v>19</v>
      </c>
      <c r="N50" s="64">
        <v>38</v>
      </c>
      <c r="O50" s="65">
        <v>56</v>
      </c>
      <c r="P50" s="48"/>
      <c r="Q50" s="48"/>
      <c r="R50" s="48"/>
      <c r="S50" s="48"/>
      <c r="T50" s="48"/>
      <c r="U50" s="48"/>
    </row>
    <row r="51" spans="1:21" ht="30.75" customHeight="1" x14ac:dyDescent="0.15">
      <c r="A51" s="48"/>
      <c r="B51" s="1180"/>
      <c r="C51" s="1181"/>
      <c r="D51" s="66"/>
      <c r="E51" s="1155" t="s">
        <v>16</v>
      </c>
      <c r="F51" s="1155"/>
      <c r="G51" s="1155"/>
      <c r="H51" s="1155"/>
      <c r="I51" s="1155"/>
      <c r="J51" s="1156"/>
      <c r="K51" s="63">
        <v>0</v>
      </c>
      <c r="L51" s="64">
        <v>0</v>
      </c>
      <c r="M51" s="64">
        <v>3</v>
      </c>
      <c r="N51" s="64">
        <v>0</v>
      </c>
      <c r="O51" s="65">
        <v>0</v>
      </c>
      <c r="P51" s="48"/>
      <c r="Q51" s="48"/>
      <c r="R51" s="48"/>
      <c r="S51" s="48"/>
      <c r="T51" s="48"/>
      <c r="U51" s="48"/>
    </row>
    <row r="52" spans="1:21" ht="30.75" customHeight="1" x14ac:dyDescent="0.15">
      <c r="A52" s="48"/>
      <c r="B52" s="1153" t="s">
        <v>17</v>
      </c>
      <c r="C52" s="1154"/>
      <c r="D52" s="66"/>
      <c r="E52" s="1155" t="s">
        <v>18</v>
      </c>
      <c r="F52" s="1155"/>
      <c r="G52" s="1155"/>
      <c r="H52" s="1155"/>
      <c r="I52" s="1155"/>
      <c r="J52" s="1156"/>
      <c r="K52" s="63">
        <v>933</v>
      </c>
      <c r="L52" s="64">
        <v>960</v>
      </c>
      <c r="M52" s="64">
        <v>968</v>
      </c>
      <c r="N52" s="64">
        <v>986</v>
      </c>
      <c r="O52" s="65">
        <v>969</v>
      </c>
      <c r="P52" s="48"/>
      <c r="Q52" s="48"/>
      <c r="R52" s="48"/>
      <c r="S52" s="48"/>
      <c r="T52" s="48"/>
      <c r="U52" s="48"/>
    </row>
    <row r="53" spans="1:21" ht="30.75" customHeight="1" thickBot="1" x14ac:dyDescent="0.2">
      <c r="A53" s="48"/>
      <c r="B53" s="1157" t="s">
        <v>19</v>
      </c>
      <c r="C53" s="1158"/>
      <c r="D53" s="67"/>
      <c r="E53" s="1159" t="s">
        <v>20</v>
      </c>
      <c r="F53" s="1159"/>
      <c r="G53" s="1159"/>
      <c r="H53" s="1159"/>
      <c r="I53" s="1159"/>
      <c r="J53" s="1160"/>
      <c r="K53" s="68">
        <v>570</v>
      </c>
      <c r="L53" s="69">
        <v>538</v>
      </c>
      <c r="M53" s="69">
        <v>567</v>
      </c>
      <c r="N53" s="69">
        <v>553</v>
      </c>
      <c r="O53" s="70">
        <v>656</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1" t="s">
        <v>24</v>
      </c>
      <c r="C58" s="1162"/>
      <c r="D58" s="1167" t="s">
        <v>25</v>
      </c>
      <c r="E58" s="1168"/>
      <c r="F58" s="1168"/>
      <c r="G58" s="1168"/>
      <c r="H58" s="1168"/>
      <c r="I58" s="1168"/>
      <c r="J58" s="1169"/>
      <c r="K58" s="83"/>
      <c r="L58" s="84"/>
      <c r="M58" s="84"/>
      <c r="N58" s="84"/>
      <c r="O58" s="85"/>
    </row>
    <row r="59" spans="1:21" ht="31.5" customHeight="1" x14ac:dyDescent="0.15">
      <c r="B59" s="1163"/>
      <c r="C59" s="1164"/>
      <c r="D59" s="1170" t="s">
        <v>26</v>
      </c>
      <c r="E59" s="1171"/>
      <c r="F59" s="1171"/>
      <c r="G59" s="1171"/>
      <c r="H59" s="1171"/>
      <c r="I59" s="1171"/>
      <c r="J59" s="1172"/>
      <c r="K59" s="86"/>
      <c r="L59" s="87"/>
      <c r="M59" s="87"/>
      <c r="N59" s="87"/>
      <c r="O59" s="88"/>
    </row>
    <row r="60" spans="1:21" ht="31.5" customHeight="1" thickBot="1" x14ac:dyDescent="0.2">
      <c r="B60" s="1165"/>
      <c r="C60" s="1166"/>
      <c r="D60" s="1173" t="s">
        <v>27</v>
      </c>
      <c r="E60" s="1174"/>
      <c r="F60" s="1174"/>
      <c r="G60" s="1174"/>
      <c r="H60" s="1174"/>
      <c r="I60" s="1174"/>
      <c r="J60" s="1175"/>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6Tq7zNAqQ7+2agJIGR2MrHx0MhAP27ILfErbRO5sB6rhLkXAbhgFCULOBolxzlwiwmkJ/nycBsaleohimEAvBA==" saltValue="GImiKCtNR9s28qf7BEAG4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524</v>
      </c>
      <c r="J40" s="103" t="s">
        <v>525</v>
      </c>
      <c r="K40" s="103" t="s">
        <v>526</v>
      </c>
      <c r="L40" s="103" t="s">
        <v>527</v>
      </c>
      <c r="M40" s="104" t="s">
        <v>528</v>
      </c>
    </row>
    <row r="41" spans="2:13" ht="27.75" customHeight="1" x14ac:dyDescent="0.15">
      <c r="B41" s="1196" t="s">
        <v>30</v>
      </c>
      <c r="C41" s="1197"/>
      <c r="D41" s="105"/>
      <c r="E41" s="1198" t="s">
        <v>31</v>
      </c>
      <c r="F41" s="1198"/>
      <c r="G41" s="1198"/>
      <c r="H41" s="1199"/>
      <c r="I41" s="355">
        <v>12320</v>
      </c>
      <c r="J41" s="356">
        <v>12538</v>
      </c>
      <c r="K41" s="356">
        <v>15176</v>
      </c>
      <c r="L41" s="356">
        <v>14826</v>
      </c>
      <c r="M41" s="357">
        <v>14308</v>
      </c>
    </row>
    <row r="42" spans="2:13" ht="27.75" customHeight="1" x14ac:dyDescent="0.15">
      <c r="B42" s="1186"/>
      <c r="C42" s="1187"/>
      <c r="D42" s="106"/>
      <c r="E42" s="1190" t="s">
        <v>32</v>
      </c>
      <c r="F42" s="1190"/>
      <c r="G42" s="1190"/>
      <c r="H42" s="1191"/>
      <c r="I42" s="358">
        <v>685</v>
      </c>
      <c r="J42" s="359">
        <v>692</v>
      </c>
      <c r="K42" s="359">
        <v>674</v>
      </c>
      <c r="L42" s="359">
        <v>636</v>
      </c>
      <c r="M42" s="360">
        <v>581</v>
      </c>
    </row>
    <row r="43" spans="2:13" ht="27.75" customHeight="1" x14ac:dyDescent="0.15">
      <c r="B43" s="1186"/>
      <c r="C43" s="1187"/>
      <c r="D43" s="106"/>
      <c r="E43" s="1190" t="s">
        <v>33</v>
      </c>
      <c r="F43" s="1190"/>
      <c r="G43" s="1190"/>
      <c r="H43" s="1191"/>
      <c r="I43" s="358">
        <v>5431</v>
      </c>
      <c r="J43" s="359">
        <v>5212</v>
      </c>
      <c r="K43" s="359">
        <v>5138</v>
      </c>
      <c r="L43" s="359">
        <v>4632</v>
      </c>
      <c r="M43" s="360">
        <v>4830</v>
      </c>
    </row>
    <row r="44" spans="2:13" ht="27.75" customHeight="1" x14ac:dyDescent="0.15">
      <c r="B44" s="1186"/>
      <c r="C44" s="1187"/>
      <c r="D44" s="106"/>
      <c r="E44" s="1190" t="s">
        <v>34</v>
      </c>
      <c r="F44" s="1190"/>
      <c r="G44" s="1190"/>
      <c r="H44" s="1191"/>
      <c r="I44" s="358">
        <v>1008</v>
      </c>
      <c r="J44" s="359">
        <v>959</v>
      </c>
      <c r="K44" s="359">
        <v>953</v>
      </c>
      <c r="L44" s="359">
        <v>787</v>
      </c>
      <c r="M44" s="360">
        <v>692</v>
      </c>
    </row>
    <row r="45" spans="2:13" ht="27.75" customHeight="1" x14ac:dyDescent="0.15">
      <c r="B45" s="1186"/>
      <c r="C45" s="1187"/>
      <c r="D45" s="106"/>
      <c r="E45" s="1190" t="s">
        <v>35</v>
      </c>
      <c r="F45" s="1190"/>
      <c r="G45" s="1190"/>
      <c r="H45" s="1191"/>
      <c r="I45" s="358">
        <v>1332</v>
      </c>
      <c r="J45" s="359">
        <v>1307</v>
      </c>
      <c r="K45" s="359">
        <v>1258</v>
      </c>
      <c r="L45" s="359">
        <v>1153</v>
      </c>
      <c r="M45" s="360">
        <v>1121</v>
      </c>
    </row>
    <row r="46" spans="2:13" ht="27.75" customHeight="1" x14ac:dyDescent="0.15">
      <c r="B46" s="1186"/>
      <c r="C46" s="1187"/>
      <c r="D46" s="107"/>
      <c r="E46" s="1190" t="s">
        <v>36</v>
      </c>
      <c r="F46" s="1190"/>
      <c r="G46" s="1190"/>
      <c r="H46" s="1191"/>
      <c r="I46" s="358">
        <v>1033</v>
      </c>
      <c r="J46" s="359">
        <v>924</v>
      </c>
      <c r="K46" s="359">
        <v>816</v>
      </c>
      <c r="L46" s="359">
        <v>707</v>
      </c>
      <c r="M46" s="360">
        <v>598</v>
      </c>
    </row>
    <row r="47" spans="2:13" ht="27.75" customHeight="1" x14ac:dyDescent="0.15">
      <c r="B47" s="1186"/>
      <c r="C47" s="1187"/>
      <c r="D47" s="108"/>
      <c r="E47" s="1200" t="s">
        <v>37</v>
      </c>
      <c r="F47" s="1201"/>
      <c r="G47" s="1201"/>
      <c r="H47" s="1202"/>
      <c r="I47" s="358" t="s">
        <v>485</v>
      </c>
      <c r="J47" s="359" t="s">
        <v>485</v>
      </c>
      <c r="K47" s="359" t="s">
        <v>485</v>
      </c>
      <c r="L47" s="359" t="s">
        <v>485</v>
      </c>
      <c r="M47" s="360" t="s">
        <v>485</v>
      </c>
    </row>
    <row r="48" spans="2:13" ht="27.75" customHeight="1" x14ac:dyDescent="0.15">
      <c r="B48" s="1186"/>
      <c r="C48" s="1187"/>
      <c r="D48" s="106"/>
      <c r="E48" s="1190" t="s">
        <v>38</v>
      </c>
      <c r="F48" s="1190"/>
      <c r="G48" s="1190"/>
      <c r="H48" s="1191"/>
      <c r="I48" s="358" t="s">
        <v>485</v>
      </c>
      <c r="J48" s="359" t="s">
        <v>485</v>
      </c>
      <c r="K48" s="359" t="s">
        <v>485</v>
      </c>
      <c r="L48" s="359" t="s">
        <v>485</v>
      </c>
      <c r="M48" s="360" t="s">
        <v>485</v>
      </c>
    </row>
    <row r="49" spans="2:13" ht="27.75" customHeight="1" x14ac:dyDescent="0.15">
      <c r="B49" s="1188"/>
      <c r="C49" s="1189"/>
      <c r="D49" s="106"/>
      <c r="E49" s="1190" t="s">
        <v>39</v>
      </c>
      <c r="F49" s="1190"/>
      <c r="G49" s="1190"/>
      <c r="H49" s="1191"/>
      <c r="I49" s="358" t="s">
        <v>485</v>
      </c>
      <c r="J49" s="359" t="s">
        <v>485</v>
      </c>
      <c r="K49" s="359" t="s">
        <v>485</v>
      </c>
      <c r="L49" s="359" t="s">
        <v>485</v>
      </c>
      <c r="M49" s="360" t="s">
        <v>485</v>
      </c>
    </row>
    <row r="50" spans="2:13" ht="27.75" customHeight="1" x14ac:dyDescent="0.15">
      <c r="B50" s="1184" t="s">
        <v>40</v>
      </c>
      <c r="C50" s="1185"/>
      <c r="D50" s="109"/>
      <c r="E50" s="1190" t="s">
        <v>41</v>
      </c>
      <c r="F50" s="1190"/>
      <c r="G50" s="1190"/>
      <c r="H50" s="1191"/>
      <c r="I50" s="358">
        <v>2582</v>
      </c>
      <c r="J50" s="359">
        <v>2414</v>
      </c>
      <c r="K50" s="359">
        <v>2172</v>
      </c>
      <c r="L50" s="359">
        <v>2278</v>
      </c>
      <c r="M50" s="360">
        <v>2387</v>
      </c>
    </row>
    <row r="51" spans="2:13" ht="27.75" customHeight="1" x14ac:dyDescent="0.15">
      <c r="B51" s="1186"/>
      <c r="C51" s="1187"/>
      <c r="D51" s="106"/>
      <c r="E51" s="1190" t="s">
        <v>42</v>
      </c>
      <c r="F51" s="1190"/>
      <c r="G51" s="1190"/>
      <c r="H51" s="1191"/>
      <c r="I51" s="358">
        <v>913</v>
      </c>
      <c r="J51" s="359">
        <v>860</v>
      </c>
      <c r="K51" s="359">
        <v>794</v>
      </c>
      <c r="L51" s="359">
        <v>743</v>
      </c>
      <c r="M51" s="360">
        <v>702</v>
      </c>
    </row>
    <row r="52" spans="2:13" ht="27.75" customHeight="1" x14ac:dyDescent="0.15">
      <c r="B52" s="1188"/>
      <c r="C52" s="1189"/>
      <c r="D52" s="106"/>
      <c r="E52" s="1190" t="s">
        <v>43</v>
      </c>
      <c r="F52" s="1190"/>
      <c r="G52" s="1190"/>
      <c r="H52" s="1191"/>
      <c r="I52" s="358">
        <v>11413</v>
      </c>
      <c r="J52" s="359">
        <v>11259</v>
      </c>
      <c r="K52" s="359">
        <v>11942</v>
      </c>
      <c r="L52" s="359">
        <v>11398</v>
      </c>
      <c r="M52" s="360">
        <v>10766</v>
      </c>
    </row>
    <row r="53" spans="2:13" ht="27.75" customHeight="1" thickBot="1" x14ac:dyDescent="0.2">
      <c r="B53" s="1192" t="s">
        <v>19</v>
      </c>
      <c r="C53" s="1193"/>
      <c r="D53" s="110"/>
      <c r="E53" s="1194" t="s">
        <v>44</v>
      </c>
      <c r="F53" s="1194"/>
      <c r="G53" s="1194"/>
      <c r="H53" s="1195"/>
      <c r="I53" s="361">
        <v>6900</v>
      </c>
      <c r="J53" s="362">
        <v>7098</v>
      </c>
      <c r="K53" s="362">
        <v>9106</v>
      </c>
      <c r="L53" s="362">
        <v>8321</v>
      </c>
      <c r="M53" s="363">
        <v>8275</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lYkBXSbbOoc0EkY//nHvc7j2X1V8K+FqgSil9sj3rfKvhzcsv3TNF+EaA9l7utIum6tyeSorALoAo4xnzRfJVg==" saltValue="T8cgtHcHfC71l8g6CUPFw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526</v>
      </c>
      <c r="G54" s="119" t="s">
        <v>527</v>
      </c>
      <c r="H54" s="120" t="s">
        <v>528</v>
      </c>
    </row>
    <row r="55" spans="2:8" ht="52.5" customHeight="1" x14ac:dyDescent="0.15">
      <c r="B55" s="121"/>
      <c r="C55" s="1211" t="s">
        <v>46</v>
      </c>
      <c r="D55" s="1211"/>
      <c r="E55" s="1212"/>
      <c r="F55" s="122">
        <v>1187</v>
      </c>
      <c r="G55" s="122">
        <v>1237</v>
      </c>
      <c r="H55" s="123">
        <v>1217</v>
      </c>
    </row>
    <row r="56" spans="2:8" ht="52.5" customHeight="1" x14ac:dyDescent="0.15">
      <c r="B56" s="124"/>
      <c r="C56" s="1213" t="s">
        <v>47</v>
      </c>
      <c r="D56" s="1213"/>
      <c r="E56" s="1214"/>
      <c r="F56" s="125">
        <v>131</v>
      </c>
      <c r="G56" s="125">
        <v>131</v>
      </c>
      <c r="H56" s="126">
        <v>161</v>
      </c>
    </row>
    <row r="57" spans="2:8" ht="53.25" customHeight="1" x14ac:dyDescent="0.15">
      <c r="B57" s="124"/>
      <c r="C57" s="1215" t="s">
        <v>48</v>
      </c>
      <c r="D57" s="1215"/>
      <c r="E57" s="1216"/>
      <c r="F57" s="127">
        <v>203</v>
      </c>
      <c r="G57" s="127">
        <v>196</v>
      </c>
      <c r="H57" s="128">
        <v>249</v>
      </c>
    </row>
    <row r="58" spans="2:8" ht="45.75" customHeight="1" x14ac:dyDescent="0.15">
      <c r="B58" s="129"/>
      <c r="C58" s="1203" t="s">
        <v>547</v>
      </c>
      <c r="D58" s="1204"/>
      <c r="E58" s="1205"/>
      <c r="F58" s="130">
        <v>102</v>
      </c>
      <c r="G58" s="130">
        <v>101</v>
      </c>
      <c r="H58" s="131">
        <v>99</v>
      </c>
    </row>
    <row r="59" spans="2:8" ht="45.75" customHeight="1" x14ac:dyDescent="0.15">
      <c r="B59" s="129"/>
      <c r="C59" s="1203" t="s">
        <v>548</v>
      </c>
      <c r="D59" s="1204"/>
      <c r="E59" s="1205"/>
      <c r="F59" s="130">
        <v>47</v>
      </c>
      <c r="G59" s="130">
        <v>47</v>
      </c>
      <c r="H59" s="131">
        <v>60</v>
      </c>
    </row>
    <row r="60" spans="2:8" ht="45.75" customHeight="1" x14ac:dyDescent="0.15">
      <c r="B60" s="129"/>
      <c r="C60" s="1203" t="s">
        <v>549</v>
      </c>
      <c r="D60" s="1204"/>
      <c r="E60" s="1205"/>
      <c r="F60" s="130" t="s">
        <v>552</v>
      </c>
      <c r="G60" s="130">
        <v>2</v>
      </c>
      <c r="H60" s="131">
        <v>36</v>
      </c>
    </row>
    <row r="61" spans="2:8" ht="45.75" customHeight="1" x14ac:dyDescent="0.15">
      <c r="B61" s="129"/>
      <c r="C61" s="1203" t="s">
        <v>550</v>
      </c>
      <c r="D61" s="1204"/>
      <c r="E61" s="1205"/>
      <c r="F61" s="130">
        <v>29</v>
      </c>
      <c r="G61" s="130">
        <v>29</v>
      </c>
      <c r="H61" s="131">
        <v>29</v>
      </c>
    </row>
    <row r="62" spans="2:8" ht="45.75" customHeight="1" thickBot="1" x14ac:dyDescent="0.2">
      <c r="B62" s="132"/>
      <c r="C62" s="1206" t="s">
        <v>551</v>
      </c>
      <c r="D62" s="1207"/>
      <c r="E62" s="1208"/>
      <c r="F62" s="133">
        <v>11</v>
      </c>
      <c r="G62" s="133">
        <v>11</v>
      </c>
      <c r="H62" s="134">
        <v>11</v>
      </c>
    </row>
    <row r="63" spans="2:8" ht="52.5" customHeight="1" thickBot="1" x14ac:dyDescent="0.2">
      <c r="B63" s="135"/>
      <c r="C63" s="1209" t="s">
        <v>49</v>
      </c>
      <c r="D63" s="1209"/>
      <c r="E63" s="1210"/>
      <c r="F63" s="136">
        <v>1521</v>
      </c>
      <c r="G63" s="136">
        <v>1564</v>
      </c>
      <c r="H63" s="137">
        <v>1626</v>
      </c>
    </row>
    <row r="64" spans="2:8" x14ac:dyDescent="0.15"/>
  </sheetData>
  <sheetProtection algorithmName="SHA-512" hashValue="qbloODS95IRvERjBf+Ghr74wGcGvyl1pUp8hJfAJTu2h0elLAnRoqJ4m3CKMgHDytfiFVUtrxp89d0q24ZBGoQ==" saltValue="iYnzLgwxfbqYOqPHB05Ke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523</v>
      </c>
      <c r="G2" s="151"/>
      <c r="H2" s="152"/>
    </row>
    <row r="3" spans="1:8" x14ac:dyDescent="0.15">
      <c r="A3" s="148" t="s">
        <v>516</v>
      </c>
      <c r="B3" s="153"/>
      <c r="C3" s="154"/>
      <c r="D3" s="155">
        <v>42404</v>
      </c>
      <c r="E3" s="156"/>
      <c r="F3" s="157">
        <v>59119</v>
      </c>
      <c r="G3" s="158"/>
      <c r="H3" s="159"/>
    </row>
    <row r="4" spans="1:8" x14ac:dyDescent="0.15">
      <c r="A4" s="160"/>
      <c r="B4" s="161"/>
      <c r="C4" s="162"/>
      <c r="D4" s="163">
        <v>26608</v>
      </c>
      <c r="E4" s="164"/>
      <c r="F4" s="165">
        <v>29900</v>
      </c>
      <c r="G4" s="166"/>
      <c r="H4" s="167"/>
    </row>
    <row r="5" spans="1:8" x14ac:dyDescent="0.15">
      <c r="A5" s="148" t="s">
        <v>518</v>
      </c>
      <c r="B5" s="153"/>
      <c r="C5" s="154"/>
      <c r="D5" s="155">
        <v>64577</v>
      </c>
      <c r="E5" s="156"/>
      <c r="F5" s="157">
        <v>53895</v>
      </c>
      <c r="G5" s="158"/>
      <c r="H5" s="159"/>
    </row>
    <row r="6" spans="1:8" x14ac:dyDescent="0.15">
      <c r="A6" s="160"/>
      <c r="B6" s="161"/>
      <c r="C6" s="162"/>
      <c r="D6" s="163">
        <v>43388</v>
      </c>
      <c r="E6" s="164"/>
      <c r="F6" s="165">
        <v>31224</v>
      </c>
      <c r="G6" s="166"/>
      <c r="H6" s="167"/>
    </row>
    <row r="7" spans="1:8" x14ac:dyDescent="0.15">
      <c r="A7" s="148" t="s">
        <v>519</v>
      </c>
      <c r="B7" s="153"/>
      <c r="C7" s="154"/>
      <c r="D7" s="155">
        <v>194857</v>
      </c>
      <c r="E7" s="156"/>
      <c r="F7" s="157">
        <v>56181</v>
      </c>
      <c r="G7" s="158"/>
      <c r="H7" s="159"/>
    </row>
    <row r="8" spans="1:8" x14ac:dyDescent="0.15">
      <c r="A8" s="160"/>
      <c r="B8" s="161"/>
      <c r="C8" s="162"/>
      <c r="D8" s="163">
        <v>147840</v>
      </c>
      <c r="E8" s="164"/>
      <c r="F8" s="165">
        <v>32039</v>
      </c>
      <c r="G8" s="166"/>
      <c r="H8" s="167"/>
    </row>
    <row r="9" spans="1:8" x14ac:dyDescent="0.15">
      <c r="A9" s="148" t="s">
        <v>520</v>
      </c>
      <c r="B9" s="153"/>
      <c r="C9" s="154"/>
      <c r="D9" s="155">
        <v>59184</v>
      </c>
      <c r="E9" s="156"/>
      <c r="F9" s="157">
        <v>47730</v>
      </c>
      <c r="G9" s="158"/>
      <c r="H9" s="159"/>
    </row>
    <row r="10" spans="1:8" x14ac:dyDescent="0.15">
      <c r="A10" s="160"/>
      <c r="B10" s="161"/>
      <c r="C10" s="162"/>
      <c r="D10" s="163">
        <v>26944</v>
      </c>
      <c r="E10" s="164"/>
      <c r="F10" s="165">
        <v>26378</v>
      </c>
      <c r="G10" s="166"/>
      <c r="H10" s="167"/>
    </row>
    <row r="11" spans="1:8" x14ac:dyDescent="0.15">
      <c r="A11" s="148" t="s">
        <v>521</v>
      </c>
      <c r="B11" s="153"/>
      <c r="C11" s="154"/>
      <c r="D11" s="155">
        <v>45313</v>
      </c>
      <c r="E11" s="156"/>
      <c r="F11" s="157">
        <v>61921</v>
      </c>
      <c r="G11" s="158"/>
      <c r="H11" s="159"/>
    </row>
    <row r="12" spans="1:8" x14ac:dyDescent="0.15">
      <c r="A12" s="160"/>
      <c r="B12" s="161"/>
      <c r="C12" s="168"/>
      <c r="D12" s="163">
        <v>21144</v>
      </c>
      <c r="E12" s="164"/>
      <c r="F12" s="165">
        <v>34719</v>
      </c>
      <c r="G12" s="166"/>
      <c r="H12" s="167"/>
    </row>
    <row r="13" spans="1:8" x14ac:dyDescent="0.15">
      <c r="A13" s="148"/>
      <c r="B13" s="153"/>
      <c r="C13" s="169"/>
      <c r="D13" s="170">
        <v>81267</v>
      </c>
      <c r="E13" s="171"/>
      <c r="F13" s="172">
        <v>55769</v>
      </c>
      <c r="G13" s="173"/>
      <c r="H13" s="159"/>
    </row>
    <row r="14" spans="1:8" x14ac:dyDescent="0.15">
      <c r="A14" s="160"/>
      <c r="B14" s="161"/>
      <c r="C14" s="162"/>
      <c r="D14" s="163">
        <v>53185</v>
      </c>
      <c r="E14" s="164"/>
      <c r="F14" s="165">
        <v>30852</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7.82</v>
      </c>
      <c r="C19" s="174">
        <f>ROUND(VALUE(SUBSTITUTE(実質収支比率等に係る経年分析!G$48,"▲","-")),2)</f>
        <v>9.26</v>
      </c>
      <c r="D19" s="174">
        <f>ROUND(VALUE(SUBSTITUTE(実質収支比率等に係る経年分析!H$48,"▲","-")),2)</f>
        <v>10.78</v>
      </c>
      <c r="E19" s="174">
        <f>ROUND(VALUE(SUBSTITUTE(実質収支比率等に係る経年分析!I$48,"▲","-")),2)</f>
        <v>9.11</v>
      </c>
      <c r="F19" s="174">
        <f>ROUND(VALUE(SUBSTITUTE(実質収支比率等に係る経年分析!J$48,"▲","-")),2)</f>
        <v>7.87</v>
      </c>
    </row>
    <row r="20" spans="1:11" x14ac:dyDescent="0.15">
      <c r="A20" s="174" t="s">
        <v>53</v>
      </c>
      <c r="B20" s="174">
        <f>ROUND(VALUE(SUBSTITUTE(実質収支比率等に係る経年分析!F$47,"▲","-")),2)</f>
        <v>29.57</v>
      </c>
      <c r="C20" s="174">
        <f>ROUND(VALUE(SUBSTITUTE(実質収支比率等に係る経年分析!G$47,"▲","-")),2)</f>
        <v>24.61</v>
      </c>
      <c r="D20" s="174">
        <f>ROUND(VALUE(SUBSTITUTE(実質収支比率等に係る経年分析!H$47,"▲","-")),2)</f>
        <v>20.149999999999999</v>
      </c>
      <c r="E20" s="174">
        <f>ROUND(VALUE(SUBSTITUTE(実質収支比率等に係る経年分析!I$47,"▲","-")),2)</f>
        <v>21.64</v>
      </c>
      <c r="F20" s="174">
        <f>ROUND(VALUE(SUBSTITUTE(実質収支比率等に係る経年分析!J$47,"▲","-")),2)</f>
        <v>20.98</v>
      </c>
    </row>
    <row r="21" spans="1:11" x14ac:dyDescent="0.15">
      <c r="A21" s="174" t="s">
        <v>54</v>
      </c>
      <c r="B21" s="174">
        <f>IF(ISNUMBER(VALUE(SUBSTITUTE(実質収支比率等に係る経年分析!F$49,"▲","-"))),ROUND(VALUE(SUBSTITUTE(実質収支比率等に係る経年分析!F$49,"▲","-")),2),NA())</f>
        <v>-8.25</v>
      </c>
      <c r="C21" s="174">
        <f>IF(ISNUMBER(VALUE(SUBSTITUTE(実質収支比率等に係る経年分析!G$49,"▲","-"))),ROUND(VALUE(SUBSTITUTE(実質収支比率等に係る経年分析!G$49,"▲","-")),2),NA())</f>
        <v>-6.17</v>
      </c>
      <c r="D21" s="174">
        <f>IF(ISNUMBER(VALUE(SUBSTITUTE(実質収支比率等に係る経年分析!H$49,"▲","-"))),ROUND(VALUE(SUBSTITUTE(実質収支比率等に係る経年分析!H$49,"▲","-")),2),NA())</f>
        <v>-6.57</v>
      </c>
      <c r="E21" s="174">
        <f>IF(ISNUMBER(VALUE(SUBSTITUTE(実質収支比率等に係る経年分析!I$49,"▲","-"))),ROUND(VALUE(SUBSTITUTE(実質収支比率等に係る経年分析!I$49,"▲","-")),2),NA())</f>
        <v>-7.26</v>
      </c>
      <c r="F21" s="174">
        <f>IF(ISNUMBER(VALUE(SUBSTITUTE(実質収支比率等に係る経年分析!J$49,"▲","-"))),ROUND(VALUE(SUBSTITUTE(実質収支比率等に係る経年分析!J$49,"▲","-")),2),NA())</f>
        <v>-6.62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e">
        <f>IF(連結実質赤字比率に係る赤字・黒字の構成分析!C$40="",NA(),連結実質赤字比率に係る赤字・黒字の構成分析!C$40)</f>
        <v>#N/A</v>
      </c>
      <c r="B30" s="175" t="e">
        <f>IF(ROUND(VALUE(SUBSTITUTE(連結実質赤字比率に係る赤字・黒字の構成分析!F$40,"▲", "-")), 2) &lt; 0, ABS(ROUND(VALUE(SUBSTITUTE(連結実質赤字比率に係る赤字・黒字の構成分析!F$40,"▲", "-")), 2)), NA())</f>
        <v>#VALUE!</v>
      </c>
      <c r="C30" s="175" t="e">
        <f>IF(ROUND(VALUE(SUBSTITUTE(連結実質赤字比率に係る赤字・黒字の構成分析!F$40,"▲", "-")), 2) &gt;= 0, ABS(ROUND(VALUE(SUBSTITUTE(連結実質赤字比率に係る赤字・黒字の構成分析!F$40,"▲", "-")), 2)), NA())</f>
        <v>#VALUE!</v>
      </c>
      <c r="D30" s="175" t="e">
        <f>IF(ROUND(VALUE(SUBSTITUTE(連結実質赤字比率に係る赤字・黒字の構成分析!G$40,"▲", "-")), 2) &lt; 0, ABS(ROUND(VALUE(SUBSTITUTE(連結実質赤字比率に係る赤字・黒字の構成分析!G$40,"▲", "-")), 2)), NA())</f>
        <v>#VALUE!</v>
      </c>
      <c r="E30" s="175" t="e">
        <f>IF(ROUND(VALUE(SUBSTITUTE(連結実質赤字比率に係る赤字・黒字の構成分析!G$40,"▲", "-")), 2) &gt;= 0, ABS(ROUND(VALUE(SUBSTITUTE(連結実質赤字比率に係る赤字・黒字の構成分析!G$40,"▲", "-")), 2)), NA())</f>
        <v>#VALUE!</v>
      </c>
      <c r="F30" s="175" t="e">
        <f>IF(ROUND(VALUE(SUBSTITUTE(連結実質赤字比率に係る赤字・黒字の構成分析!H$40,"▲", "-")), 2) &lt; 0, ABS(ROUND(VALUE(SUBSTITUTE(連結実質赤字比率に係る赤字・黒字の構成分析!H$40,"▲", "-")), 2)), NA())</f>
        <v>#VALUE!</v>
      </c>
      <c r="G30" s="175" t="e">
        <f>IF(ROUND(VALUE(SUBSTITUTE(連結実質赤字比率に係る赤字・黒字の構成分析!H$40,"▲", "-")), 2) &gt;= 0, ABS(ROUND(VALUE(SUBSTITUTE(連結実質赤字比率に係る赤字・黒字の構成分析!H$40,"▲", "-")), 2)), NA())</f>
        <v>#VALUE!</v>
      </c>
      <c r="H30" s="175" t="e">
        <f>IF(ROUND(VALUE(SUBSTITUTE(連結実質赤字比率に係る赤字・黒字の構成分析!I$40,"▲", "-")), 2) &lt; 0, ABS(ROUND(VALUE(SUBSTITUTE(連結実質赤字比率に係る赤字・黒字の構成分析!I$40,"▲", "-")), 2)), NA())</f>
        <v>#VALUE!</v>
      </c>
      <c r="I30" s="175" t="e">
        <f>IF(ROUND(VALUE(SUBSTITUTE(連結実質赤字比率に係る赤字・黒字の構成分析!I$40,"▲", "-")), 2) &gt;= 0, ABS(ROUND(VALUE(SUBSTITUTE(連結実質赤字比率に係る赤字・黒字の構成分析!I$40,"▲", "-")), 2)), NA())</f>
        <v>#VALUE!</v>
      </c>
      <c r="J30" s="175" t="e">
        <f>IF(ROUND(VALUE(SUBSTITUTE(連結実質赤字比率に係る赤字・黒字の構成分析!J$40,"▲", "-")), 2) &lt; 0, ABS(ROUND(VALUE(SUBSTITUTE(連結実質赤字比率に係る赤字・黒字の構成分析!J$40,"▲", "-")), 2)), NA())</f>
        <v>#VALUE!</v>
      </c>
      <c r="K30" s="175" t="e">
        <f>IF(ROUND(VALUE(SUBSTITUTE(連結実質赤字比率に係る赤字・黒字の構成分析!J$40,"▲", "-")), 2) &gt;= 0, ABS(ROUND(VALUE(SUBSTITUTE(連結実質赤字比率に係る赤字・黒字の構成分析!J$40,"▲", "-")), 2)), NA())</f>
        <v>#VALUE!</v>
      </c>
    </row>
    <row r="31" spans="1:11" x14ac:dyDescent="0.15">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直営診療所特別会計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0.08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0.06</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0.04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0.04</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0.06</v>
      </c>
    </row>
    <row r="33" spans="1:16" x14ac:dyDescent="0.15">
      <c r="A33" s="175" t="str">
        <f>IF(連結実質赤字比率に係る赤字・黒字の構成分析!C$37="",NA(),連結実質赤字比率に係る赤字・黒字の構成分析!C$37)</f>
        <v>多度津町公共下水道特別会計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0.43</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0.23</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0.69</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0.28999999999999998</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1.45</v>
      </c>
    </row>
    <row r="34" spans="1:16" x14ac:dyDescent="0.15">
      <c r="A34" s="175" t="str">
        <f>IF(連結実質赤字比率に係る赤字・黒字の構成分析!C$36="",NA(),連結実質赤字比率に係る赤字・黒字の構成分析!C$36)</f>
        <v>国民健康保険特別会計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3.64</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3.29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3.05</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3.4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2.97</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1.08</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1.69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3.11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3.22</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7.81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9.26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10.78</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9.1</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7.87</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933</v>
      </c>
      <c r="E42" s="176"/>
      <c r="F42" s="176"/>
      <c r="G42" s="176">
        <f>'実質公債費比率（分子）の構造'!L$52</f>
        <v>960</v>
      </c>
      <c r="H42" s="176"/>
      <c r="I42" s="176"/>
      <c r="J42" s="176">
        <f>'実質公債費比率（分子）の構造'!M$52</f>
        <v>968</v>
      </c>
      <c r="K42" s="176"/>
      <c r="L42" s="176"/>
      <c r="M42" s="176">
        <f>'実質公債費比率（分子）の構造'!N$52</f>
        <v>986</v>
      </c>
      <c r="N42" s="176"/>
      <c r="O42" s="176"/>
      <c r="P42" s="176">
        <f>'実質公債費比率（分子）の構造'!O$52</f>
        <v>969</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3</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9</v>
      </c>
      <c r="C44" s="176"/>
      <c r="D44" s="176"/>
      <c r="E44" s="176">
        <f>'実質公債費比率（分子）の構造'!L$50</f>
        <v>18</v>
      </c>
      <c r="F44" s="176"/>
      <c r="G44" s="176"/>
      <c r="H44" s="176">
        <f>'実質公債費比率（分子）の構造'!M$50</f>
        <v>19</v>
      </c>
      <c r="I44" s="176"/>
      <c r="J44" s="176"/>
      <c r="K44" s="176">
        <f>'実質公債費比率（分子）の構造'!N$50</f>
        <v>38</v>
      </c>
      <c r="L44" s="176"/>
      <c r="M44" s="176"/>
      <c r="N44" s="176">
        <f>'実質公債費比率（分子）の構造'!O$50</f>
        <v>56</v>
      </c>
      <c r="O44" s="176"/>
      <c r="P44" s="176"/>
    </row>
    <row r="45" spans="1:16" x14ac:dyDescent="0.15">
      <c r="A45" s="176" t="s">
        <v>63</v>
      </c>
      <c r="B45" s="176">
        <f>'実質公債費比率（分子）の構造'!K$49</f>
        <v>120</v>
      </c>
      <c r="C45" s="176"/>
      <c r="D45" s="176"/>
      <c r="E45" s="176">
        <f>'実質公債費比率（分子）の構造'!L$49</f>
        <v>120</v>
      </c>
      <c r="F45" s="176"/>
      <c r="G45" s="176"/>
      <c r="H45" s="176">
        <f>'実質公債費比率（分子）の構造'!M$49</f>
        <v>126</v>
      </c>
      <c r="I45" s="176"/>
      <c r="J45" s="176"/>
      <c r="K45" s="176">
        <f>'実質公債費比率（分子）の構造'!N$49</f>
        <v>106</v>
      </c>
      <c r="L45" s="176"/>
      <c r="M45" s="176"/>
      <c r="N45" s="176">
        <f>'実質公債費比率（分子）の構造'!O$49</f>
        <v>121</v>
      </c>
      <c r="O45" s="176"/>
      <c r="P45" s="176"/>
    </row>
    <row r="46" spans="1:16" x14ac:dyDescent="0.15">
      <c r="A46" s="176" t="s">
        <v>64</v>
      </c>
      <c r="B46" s="176">
        <f>'実質公債費比率（分子）の構造'!K$48</f>
        <v>409</v>
      </c>
      <c r="C46" s="176"/>
      <c r="D46" s="176"/>
      <c r="E46" s="176">
        <f>'実質公債費比率（分子）の構造'!L$48</f>
        <v>375</v>
      </c>
      <c r="F46" s="176"/>
      <c r="G46" s="176"/>
      <c r="H46" s="176">
        <f>'実質公債費比率（分子）の構造'!M$48</f>
        <v>376</v>
      </c>
      <c r="I46" s="176"/>
      <c r="J46" s="176"/>
      <c r="K46" s="176">
        <f>'実質公債費比率（分子）の構造'!N$48</f>
        <v>353</v>
      </c>
      <c r="L46" s="176"/>
      <c r="M46" s="176"/>
      <c r="N46" s="176">
        <f>'実質公債費比率（分子）の構造'!O$48</f>
        <v>407</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965</v>
      </c>
      <c r="C49" s="176"/>
      <c r="D49" s="176"/>
      <c r="E49" s="176">
        <f>'実質公債費比率（分子）の構造'!L$45</f>
        <v>985</v>
      </c>
      <c r="F49" s="176"/>
      <c r="G49" s="176"/>
      <c r="H49" s="176">
        <f>'実質公債費比率（分子）の構造'!M$45</f>
        <v>1011</v>
      </c>
      <c r="I49" s="176"/>
      <c r="J49" s="176"/>
      <c r="K49" s="176">
        <f>'実質公債費比率（分子）の構造'!N$45</f>
        <v>1042</v>
      </c>
      <c r="L49" s="176"/>
      <c r="M49" s="176"/>
      <c r="N49" s="176">
        <f>'実質公債費比率（分子）の構造'!O$45</f>
        <v>1041</v>
      </c>
      <c r="O49" s="176"/>
      <c r="P49" s="176"/>
    </row>
    <row r="50" spans="1:16" x14ac:dyDescent="0.15">
      <c r="A50" s="176" t="s">
        <v>67</v>
      </c>
      <c r="B50" s="176" t="e">
        <f>NA()</f>
        <v>#N/A</v>
      </c>
      <c r="C50" s="176">
        <f>IF(ISNUMBER('実質公債費比率（分子）の構造'!K$53),'実質公債費比率（分子）の構造'!K$53,NA())</f>
        <v>570</v>
      </c>
      <c r="D50" s="176" t="e">
        <f>NA()</f>
        <v>#N/A</v>
      </c>
      <c r="E50" s="176" t="e">
        <f>NA()</f>
        <v>#N/A</v>
      </c>
      <c r="F50" s="176">
        <f>IF(ISNUMBER('実質公債費比率（分子）の構造'!L$53),'実質公債費比率（分子）の構造'!L$53,NA())</f>
        <v>538</v>
      </c>
      <c r="G50" s="176" t="e">
        <f>NA()</f>
        <v>#N/A</v>
      </c>
      <c r="H50" s="176" t="e">
        <f>NA()</f>
        <v>#N/A</v>
      </c>
      <c r="I50" s="176">
        <f>IF(ISNUMBER('実質公債費比率（分子）の構造'!M$53),'実質公債費比率（分子）の構造'!M$53,NA())</f>
        <v>567</v>
      </c>
      <c r="J50" s="176" t="e">
        <f>NA()</f>
        <v>#N/A</v>
      </c>
      <c r="K50" s="176" t="e">
        <f>NA()</f>
        <v>#N/A</v>
      </c>
      <c r="L50" s="176">
        <f>IF(ISNUMBER('実質公債費比率（分子）の構造'!N$53),'実質公債費比率（分子）の構造'!N$53,NA())</f>
        <v>553</v>
      </c>
      <c r="M50" s="176" t="e">
        <f>NA()</f>
        <v>#N/A</v>
      </c>
      <c r="N50" s="176" t="e">
        <f>NA()</f>
        <v>#N/A</v>
      </c>
      <c r="O50" s="176">
        <f>IF(ISNUMBER('実質公債費比率（分子）の構造'!O$53),'実質公債費比率（分子）の構造'!O$53,NA())</f>
        <v>656</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11413</v>
      </c>
      <c r="E56" s="175"/>
      <c r="F56" s="175"/>
      <c r="G56" s="175">
        <f>'将来負担比率（分子）の構造'!J$52</f>
        <v>11259</v>
      </c>
      <c r="H56" s="175"/>
      <c r="I56" s="175"/>
      <c r="J56" s="175">
        <f>'将来負担比率（分子）の構造'!K$52</f>
        <v>11942</v>
      </c>
      <c r="K56" s="175"/>
      <c r="L56" s="175"/>
      <c r="M56" s="175">
        <f>'将来負担比率（分子）の構造'!L$52</f>
        <v>11398</v>
      </c>
      <c r="N56" s="175"/>
      <c r="O56" s="175"/>
      <c r="P56" s="175">
        <f>'将来負担比率（分子）の構造'!M$52</f>
        <v>10766</v>
      </c>
    </row>
    <row r="57" spans="1:16" x14ac:dyDescent="0.15">
      <c r="A57" s="175" t="s">
        <v>42</v>
      </c>
      <c r="B57" s="175"/>
      <c r="C57" s="175"/>
      <c r="D57" s="175">
        <f>'将来負担比率（分子）の構造'!I$51</f>
        <v>913</v>
      </c>
      <c r="E57" s="175"/>
      <c r="F57" s="175"/>
      <c r="G57" s="175">
        <f>'将来負担比率（分子）の構造'!J$51</f>
        <v>860</v>
      </c>
      <c r="H57" s="175"/>
      <c r="I57" s="175"/>
      <c r="J57" s="175">
        <f>'将来負担比率（分子）の構造'!K$51</f>
        <v>794</v>
      </c>
      <c r="K57" s="175"/>
      <c r="L57" s="175"/>
      <c r="M57" s="175">
        <f>'将来負担比率（分子）の構造'!L$51</f>
        <v>743</v>
      </c>
      <c r="N57" s="175"/>
      <c r="O57" s="175"/>
      <c r="P57" s="175">
        <f>'将来負担比率（分子）の構造'!M$51</f>
        <v>702</v>
      </c>
    </row>
    <row r="58" spans="1:16" x14ac:dyDescent="0.15">
      <c r="A58" s="175" t="s">
        <v>41</v>
      </c>
      <c r="B58" s="175"/>
      <c r="C58" s="175"/>
      <c r="D58" s="175">
        <f>'将来負担比率（分子）の構造'!I$50</f>
        <v>2582</v>
      </c>
      <c r="E58" s="175"/>
      <c r="F58" s="175"/>
      <c r="G58" s="175">
        <f>'将来負担比率（分子）の構造'!J$50</f>
        <v>2414</v>
      </c>
      <c r="H58" s="175"/>
      <c r="I58" s="175"/>
      <c r="J58" s="175">
        <f>'将来負担比率（分子）の構造'!K$50</f>
        <v>2172</v>
      </c>
      <c r="K58" s="175"/>
      <c r="L58" s="175"/>
      <c r="M58" s="175">
        <f>'将来負担比率（分子）の構造'!L$50</f>
        <v>2278</v>
      </c>
      <c r="N58" s="175"/>
      <c r="O58" s="175"/>
      <c r="P58" s="175">
        <f>'将来負担比率（分子）の構造'!M$50</f>
        <v>2387</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1033</v>
      </c>
      <c r="C61" s="175"/>
      <c r="D61" s="175"/>
      <c r="E61" s="175">
        <f>'将来負担比率（分子）の構造'!J$46</f>
        <v>924</v>
      </c>
      <c r="F61" s="175"/>
      <c r="G61" s="175"/>
      <c r="H61" s="175">
        <f>'将来負担比率（分子）の構造'!K$46</f>
        <v>816</v>
      </c>
      <c r="I61" s="175"/>
      <c r="J61" s="175"/>
      <c r="K61" s="175">
        <f>'将来負担比率（分子）の構造'!L$46</f>
        <v>707</v>
      </c>
      <c r="L61" s="175"/>
      <c r="M61" s="175"/>
      <c r="N61" s="175">
        <f>'将来負担比率（分子）の構造'!M$46</f>
        <v>598</v>
      </c>
      <c r="O61" s="175"/>
      <c r="P61" s="175"/>
    </row>
    <row r="62" spans="1:16" x14ac:dyDescent="0.15">
      <c r="A62" s="175" t="s">
        <v>35</v>
      </c>
      <c r="B62" s="175">
        <f>'将来負担比率（分子）の構造'!I$45</f>
        <v>1332</v>
      </c>
      <c r="C62" s="175"/>
      <c r="D62" s="175"/>
      <c r="E62" s="175">
        <f>'将来負担比率（分子）の構造'!J$45</f>
        <v>1307</v>
      </c>
      <c r="F62" s="175"/>
      <c r="G62" s="175"/>
      <c r="H62" s="175">
        <f>'将来負担比率（分子）の構造'!K$45</f>
        <v>1258</v>
      </c>
      <c r="I62" s="175"/>
      <c r="J62" s="175"/>
      <c r="K62" s="175">
        <f>'将来負担比率（分子）の構造'!L$45</f>
        <v>1153</v>
      </c>
      <c r="L62" s="175"/>
      <c r="M62" s="175"/>
      <c r="N62" s="175">
        <f>'将来負担比率（分子）の構造'!M$45</f>
        <v>1121</v>
      </c>
      <c r="O62" s="175"/>
      <c r="P62" s="175"/>
    </row>
    <row r="63" spans="1:16" x14ac:dyDescent="0.15">
      <c r="A63" s="175" t="s">
        <v>34</v>
      </c>
      <c r="B63" s="175">
        <f>'将来負担比率（分子）の構造'!I$44</f>
        <v>1008</v>
      </c>
      <c r="C63" s="175"/>
      <c r="D63" s="175"/>
      <c r="E63" s="175">
        <f>'将来負担比率（分子）の構造'!J$44</f>
        <v>959</v>
      </c>
      <c r="F63" s="175"/>
      <c r="G63" s="175"/>
      <c r="H63" s="175">
        <f>'将来負担比率（分子）の構造'!K$44</f>
        <v>953</v>
      </c>
      <c r="I63" s="175"/>
      <c r="J63" s="175"/>
      <c r="K63" s="175">
        <f>'将来負担比率（分子）の構造'!L$44</f>
        <v>787</v>
      </c>
      <c r="L63" s="175"/>
      <c r="M63" s="175"/>
      <c r="N63" s="175">
        <f>'将来負担比率（分子）の構造'!M$44</f>
        <v>692</v>
      </c>
      <c r="O63" s="175"/>
      <c r="P63" s="175"/>
    </row>
    <row r="64" spans="1:16" x14ac:dyDescent="0.15">
      <c r="A64" s="175" t="s">
        <v>33</v>
      </c>
      <c r="B64" s="175">
        <f>'将来負担比率（分子）の構造'!I$43</f>
        <v>5431</v>
      </c>
      <c r="C64" s="175"/>
      <c r="D64" s="175"/>
      <c r="E64" s="175">
        <f>'将来負担比率（分子）の構造'!J$43</f>
        <v>5212</v>
      </c>
      <c r="F64" s="175"/>
      <c r="G64" s="175"/>
      <c r="H64" s="175">
        <f>'将来負担比率（分子）の構造'!K$43</f>
        <v>5138</v>
      </c>
      <c r="I64" s="175"/>
      <c r="J64" s="175"/>
      <c r="K64" s="175">
        <f>'将来負担比率（分子）の構造'!L$43</f>
        <v>4632</v>
      </c>
      <c r="L64" s="175"/>
      <c r="M64" s="175"/>
      <c r="N64" s="175">
        <f>'将来負担比率（分子）の構造'!M$43</f>
        <v>4830</v>
      </c>
      <c r="O64" s="175"/>
      <c r="P64" s="175"/>
    </row>
    <row r="65" spans="1:16" x14ac:dyDescent="0.15">
      <c r="A65" s="175" t="s">
        <v>32</v>
      </c>
      <c r="B65" s="175">
        <f>'将来負担比率（分子）の構造'!I$42</f>
        <v>685</v>
      </c>
      <c r="C65" s="175"/>
      <c r="D65" s="175"/>
      <c r="E65" s="175">
        <f>'将来負担比率（分子）の構造'!J$42</f>
        <v>692</v>
      </c>
      <c r="F65" s="175"/>
      <c r="G65" s="175"/>
      <c r="H65" s="175">
        <f>'将来負担比率（分子）の構造'!K$42</f>
        <v>674</v>
      </c>
      <c r="I65" s="175"/>
      <c r="J65" s="175"/>
      <c r="K65" s="175">
        <f>'将来負担比率（分子）の構造'!L$42</f>
        <v>636</v>
      </c>
      <c r="L65" s="175"/>
      <c r="M65" s="175"/>
      <c r="N65" s="175">
        <f>'将来負担比率（分子）の構造'!M$42</f>
        <v>581</v>
      </c>
      <c r="O65" s="175"/>
      <c r="P65" s="175"/>
    </row>
    <row r="66" spans="1:16" x14ac:dyDescent="0.15">
      <c r="A66" s="175" t="s">
        <v>31</v>
      </c>
      <c r="B66" s="175">
        <f>'将来負担比率（分子）の構造'!I$41</f>
        <v>12320</v>
      </c>
      <c r="C66" s="175"/>
      <c r="D66" s="175"/>
      <c r="E66" s="175">
        <f>'将来負担比率（分子）の構造'!J$41</f>
        <v>12538</v>
      </c>
      <c r="F66" s="175"/>
      <c r="G66" s="175"/>
      <c r="H66" s="175">
        <f>'将来負担比率（分子）の構造'!K$41</f>
        <v>15176</v>
      </c>
      <c r="I66" s="175"/>
      <c r="J66" s="175"/>
      <c r="K66" s="175">
        <f>'将来負担比率（分子）の構造'!L$41</f>
        <v>14826</v>
      </c>
      <c r="L66" s="175"/>
      <c r="M66" s="175"/>
      <c r="N66" s="175">
        <f>'将来負担比率（分子）の構造'!M$41</f>
        <v>14308</v>
      </c>
      <c r="O66" s="175"/>
      <c r="P66" s="175"/>
    </row>
    <row r="67" spans="1:16" x14ac:dyDescent="0.15">
      <c r="A67" s="175" t="s">
        <v>71</v>
      </c>
      <c r="B67" s="175" t="e">
        <f>NA()</f>
        <v>#N/A</v>
      </c>
      <c r="C67" s="175">
        <f>IF(ISNUMBER('将来負担比率（分子）の構造'!I$53), IF('将来負担比率（分子）の構造'!I$53 &lt; 0, 0, '将来負担比率（分子）の構造'!I$53), NA())</f>
        <v>6900</v>
      </c>
      <c r="D67" s="175" t="e">
        <f>NA()</f>
        <v>#N/A</v>
      </c>
      <c r="E67" s="175" t="e">
        <f>NA()</f>
        <v>#N/A</v>
      </c>
      <c r="F67" s="175">
        <f>IF(ISNUMBER('将来負担比率（分子）の構造'!J$53), IF('将来負担比率（分子）の構造'!J$53 &lt; 0, 0, '将来負担比率（分子）の構造'!J$53), NA())</f>
        <v>7098</v>
      </c>
      <c r="G67" s="175" t="e">
        <f>NA()</f>
        <v>#N/A</v>
      </c>
      <c r="H67" s="175" t="e">
        <f>NA()</f>
        <v>#N/A</v>
      </c>
      <c r="I67" s="175">
        <f>IF(ISNUMBER('将来負担比率（分子）の構造'!K$53), IF('将来負担比率（分子）の構造'!K$53 &lt; 0, 0, '将来負担比率（分子）の構造'!K$53), NA())</f>
        <v>9106</v>
      </c>
      <c r="J67" s="175" t="e">
        <f>NA()</f>
        <v>#N/A</v>
      </c>
      <c r="K67" s="175" t="e">
        <f>NA()</f>
        <v>#N/A</v>
      </c>
      <c r="L67" s="175">
        <f>IF(ISNUMBER('将来負担比率（分子）の構造'!L$53), IF('将来負担比率（分子）の構造'!L$53 &lt; 0, 0, '将来負担比率（分子）の構造'!L$53), NA())</f>
        <v>8321</v>
      </c>
      <c r="M67" s="175" t="e">
        <f>NA()</f>
        <v>#N/A</v>
      </c>
      <c r="N67" s="175" t="e">
        <f>NA()</f>
        <v>#N/A</v>
      </c>
      <c r="O67" s="175">
        <f>IF(ISNUMBER('将来負担比率（分子）の構造'!M$53), IF('将来負担比率（分子）の構造'!M$53 &lt; 0, 0, '将来負担比率（分子）の構造'!M$53), NA())</f>
        <v>8275</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1187</v>
      </c>
      <c r="C72" s="179">
        <f>基金残高に係る経年分析!G55</f>
        <v>1237</v>
      </c>
      <c r="D72" s="179">
        <f>基金残高に係る経年分析!H55</f>
        <v>1217</v>
      </c>
    </row>
    <row r="73" spans="1:16" x14ac:dyDescent="0.15">
      <c r="A73" s="178" t="s">
        <v>74</v>
      </c>
      <c r="B73" s="179">
        <f>基金残高に係る経年分析!F56</f>
        <v>131</v>
      </c>
      <c r="C73" s="179">
        <f>基金残高に係る経年分析!G56</f>
        <v>131</v>
      </c>
      <c r="D73" s="179">
        <f>基金残高に係る経年分析!H56</f>
        <v>161</v>
      </c>
    </row>
    <row r="74" spans="1:16" x14ac:dyDescent="0.15">
      <c r="A74" s="178" t="s">
        <v>75</v>
      </c>
      <c r="B74" s="179">
        <f>基金残高に係る経年分析!F57</f>
        <v>203</v>
      </c>
      <c r="C74" s="179">
        <f>基金残高に係る経年分析!G57</f>
        <v>196</v>
      </c>
      <c r="D74" s="179">
        <f>基金残高に係る経年分析!H57</f>
        <v>249</v>
      </c>
    </row>
  </sheetData>
  <sheetProtection algorithmName="SHA-512" hashValue="BipVMxtNVYJJbRmmaFFVUFolb+2qibOAHz68aIwiIUs87ZkbI9jU6Xwz+fl/cnqM06V8zZ58L2IydeB8P2DYKQ==" saltValue="dmhx4K21cpvAC4Oxxo999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西山 英希</cp:lastModifiedBy>
  <cp:lastPrinted>2025-03-07T01:06:47Z</cp:lastPrinted>
  <dcterms:created xsi:type="dcterms:W3CDTF">2025-02-19T04:32:33Z</dcterms:created>
  <dcterms:modified xsi:type="dcterms:W3CDTF">2025-03-12T06:48:30Z</dcterms:modified>
  <cp:category/>
</cp:coreProperties>
</file>