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5決算\04総務省回答・HP掲載\02_HP掲載データ\"/>
    </mc:Choice>
  </mc:AlternateContent>
  <bookViews>
    <workbookView xWindow="0" yWindow="0" windowWidth="28800" windowHeight="12300" tabRatio="92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BE38" i="10"/>
  <c r="AM38" i="10"/>
  <c r="C38" i="10"/>
  <c r="BE37" i="10"/>
  <c r="AM37" i="10"/>
  <c r="C37" i="10"/>
  <c r="BE36" i="10"/>
  <c r="AM36" i="10"/>
  <c r="C36" i="10"/>
  <c r="BE35" i="10"/>
  <c r="C35" i="10"/>
  <c r="BW34" i="10"/>
  <c r="BW35" i="10" s="1"/>
  <c r="BW36" i="10" s="1"/>
  <c r="BW37" i="10" s="1"/>
  <c r="BW38" i="10" s="1"/>
  <c r="BW39" i="10" s="1"/>
  <c r="BW40" i="10" s="1"/>
  <c r="BW41" i="10" s="1"/>
  <c r="BW42" i="10" s="1"/>
  <c r="BW43" i="10" s="1"/>
  <c r="BE34" i="10"/>
  <c r="U34" i="10"/>
  <c r="U35" i="10" s="1"/>
  <c r="U36" i="10" s="1"/>
  <c r="U37" i="10" s="1"/>
  <c r="U38" i="10" s="1"/>
  <c r="U39"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<sst xmlns="http://schemas.openxmlformats.org/spreadsheetml/2006/main" count="1109" uniqueCount="575">
  <si>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</si>
  <si>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</si>
  <si>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</si>
  <si>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</si>
  <si>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</si>
  <si>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</si>
  <si>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</si>
  <si>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</si>
  <si>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</si>
  <si>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</si>
  <si>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</si>
  <si>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</si>
  <si>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</si>
  <si>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</si>
  <si>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</si>
  <si>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</si>
  <si>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</si>
  <si>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</si>
  <si>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</si>
  <si>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</si>
  <si>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</si>
  <si>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</si>
  <si>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</si>
  <si>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</si>
  <si>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</si>
  <si>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</si>
  <si>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</si>
  <si>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</si>
  <si>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</si>
  <si>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</si>
  <si>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</si>
  <si>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</si>
  <si>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</si>
  <si>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</si>
  <si>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</si>
  <si>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</si>
  <si>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</si>
  <si>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</si>
  <si>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</si>
  <si>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</si>
  <si>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</si>
  <si>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</si>
  <si>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</si>
  <si>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</si>
  <si>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</si>
  <si>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</si>
  <si>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</si>
  <si>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</si>
  <si>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</si>
  <si>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</si>
  <si>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</si>
  <si>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</si>
  <si>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</si>
  <si>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</si>
  <si>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</si>
  <si>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</si>
  <si>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</si>
  <si>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</si>
  <si>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</si>
  <si>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</si>
  <si>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</si>
  <si>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</si>
  <si>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</si>
  <si>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</si>
  <si>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</si>
  <si>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</si>
  <si>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</si>
  <si>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</si>
  <si>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</si>
  <si>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</si>
  <si>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</si>
  <si>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</si>
  <si>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</si>
  <si>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</si>
  <si>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</si>
  <si>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</si>
  <si>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</si>
  <si>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</si>
  <si>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</si>
  <si>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</si>
  <si>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</si>
  <si>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</si>
  <si>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</si>
  <si>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</si>
  <si>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</si>
  <si>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</si>
  <si>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</si>
  <si>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</si>
  <si>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</si>
  <si>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</si>
  <si>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</si>
  <si>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</si>
  <si>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</si>
  <si>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</si>
  <si>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丸亀市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</si>
  <si>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</si>
  <si>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</si>
  <si>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</si>
  <si>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</si>
  <si>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</si>
  <si>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</si>
  <si>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</si>
  <si>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</si>
  <si>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</si>
  <si>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</si>
  <si>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</si>
  <si>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</si>
  <si>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</si>
  <si>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</si>
  <si>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</si>
  <si>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</si>
  <si>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</si>
  <si>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</si>
  <si>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</si>
  <si>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</si>
  <si>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</si>
  <si>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</si>
  <si>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</si>
  <si>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</si>
  <si>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</si>
  <si>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</si>
  <si>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</si>
  <si>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</si>
  <si>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</si>
  <si>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</si>
  <si>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</si>
  <si>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</si>
  <si>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</si>
  <si>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</si>
  <si>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</si>
  <si>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</si>
  <si>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</si>
  <si>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</si>
  <si>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</si>
  <si>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</si>
  <si>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</si>
  <si>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</si>
  <si>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</si>
  <si>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</si>
  <si>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</si>
  <si>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</si>
  <si>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</si>
  <si>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</si>
  <si>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</si>
  <si>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</si>
  <si>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</si>
  <si>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</si>
  <si>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</si>
  <si>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</si>
  <si>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</si>
  <si>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</si>
  <si>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</si>
  <si>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</si>
  <si>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</si>
  <si>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</si>
  <si>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</si>
  <si>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</si>
  <si>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</si>
  <si>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</si>
  <si>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</si>
  <si>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</si>
  <si>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</si>
  <si>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</si>
  <si>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</si>
  <si>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</si>
  <si>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</si>
  <si>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</si>
  <si>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</si>
  <si>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</si>
  <si>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</si>
  <si>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</si>
  <si>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</si>
  <si>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</si>
  <si>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</si>
  <si>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</si>
  <si>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</si>
  <si>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</si>
  <si>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</si>
  <si>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</si>
  <si>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</si>
  <si>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</si>
  <si>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</si>
  <si>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</si>
  <si>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</si>
  <si>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</si>
  <si>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</si>
  <si>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</si>
  <si>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</si>
  <si>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</si>
  <si>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</si>
  <si>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</si>
  <si>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</si>
  <si>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</si>
  <si>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</si>
  <si>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</si>
  <si>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</si>
  <si>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</si>
  <si>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</si>
  <si>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</si>
  <si>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</si>
  <si>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</si>
  <si>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</si>
  <si>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</si>
  <si>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香川県丸亀市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</si>
  <si>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</si>
  <si>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</si>
  <si>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</si>
  <si>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</si>
  <si>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</si>
  <si>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</si>
  <si>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</si>
  <si>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</si>
  <si>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</si>
  <si>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</si>
  <si>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</si>
  <si>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</si>
  <si>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</si>
  <si>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</si>
  <si>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</si>
  <si>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</si>
  <si>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</si>
  <si>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</si>
  <si>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</si>
  <si>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</si>
  <si>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</si>
  <si>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</si>
  <si>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</si>
  <si>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</si>
  <si>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</si>
  <si>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</si>
  <si>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</si>
  <si>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</si>
  <si>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</si>
  <si>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</si>
  <si>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</si>
  <si>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</si>
  <si>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</si>
  <si>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</si>
  <si>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</si>
  <si>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</si>
  <si>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</si>
  <si>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</si>
  <si>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</si>
  <si>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</si>
  <si>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</si>
  <si>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</si>
  <si>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</si>
  <si>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</si>
  <si>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</si>
  <si>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</si>
  <si>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</si>
  <si>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</si>
  <si>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</si>
  <si>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</si>
  <si>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</si>
  <si>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</si>
  <si>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</si>
  <si>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</si>
  <si>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</si>
  <si>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</si>
  <si>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</si>
  <si>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</si>
  <si>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</si>
  <si>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</si>
  <si>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</si>
  <si>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</si>
  <si>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</si>
  <si>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</si>
  <si>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</si>
  <si>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</si>
  <si>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</si>
  <si>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</si>
  <si>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</si>
  <si>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</si>
  <si>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</si>
  <si>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</si>
  <si>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</si>
  <si>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</si>
  <si>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</si>
  <si>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</si>
  <si>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</si>
  <si>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</si>
  <si>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</si>
  <si>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</si>
  <si>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</si>
  <si>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</si>
  <si>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</si>
  <si>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</si>
  <si>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</si>
  <si>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</si>
  <si>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</si>
  <si>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</si>
  <si>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</si>
  <si>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</si>
  <si>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</si>
  <si>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</si>
  <si>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</si>
  <si>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</si>
  <si>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</si>
  <si>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</si>
  <si>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</si>
  <si>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</si>
  <si>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</si>
  <si>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</si>
  <si>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</si>
  <si>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</si>
  <si>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</si>
  <si>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</si>
  <si>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</si>
  <si>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</si>
  <si>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</si>
  <si>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</si>
  <si>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</si>
  <si>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</si>
  <si>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</si>
  <si>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</si>
  <si>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</si>
  <si>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</si>
  <si>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</si>
  <si>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</si>
  <si>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</si>
  <si>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</si>
  <si>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</si>
  <si>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</si>
  <si>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</si>
  <si>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</si>
  <si>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</si>
  <si>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</si>
  <si>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</si>
  <si>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</si>
  <si>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</si>
  <si>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</si>
  <si>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</si>
  <si>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</si>
  <si>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</si>
  <si>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</si>
  <si>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</si>
  <si>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</si>
  <si>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</si>
  <si>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</si>
  <si>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</si>
  <si>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</si>
  <si>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</si>
  <si>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</si>
  <si>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</si>
  <si>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</si>
  <si>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</si>
  <si>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</si>
  <si>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</si>
  <si>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</si>
  <si>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</si>
  <si>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</si>
  <si>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</si>
  <si>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</si>
  <si>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香川県丸亀市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</si>
  <si>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</si>
  <si>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</si>
  <si>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</si>
  <si>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</si>
  <si>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</si>
  <si>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</si>
  <si>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</si>
  <si>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</si>
  <si>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</si>
  <si>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</si>
  <si>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</si>
  <si>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</si>
  <si>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</si>
  <si>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</si>
  <si>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</si>
  <si>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</si>
  <si>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</si>
  <si>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</si>
  <si>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</si>
  <si>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</si>
  <si>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</si>
  <si>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</si>
  <si>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</si>
  <si>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</si>
  <si>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</si>
  <si>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</si>
  <si>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</si>
  <si>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</si>
  <si>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</si>
  <si>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</si>
  <si>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</si>
  <si>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</si>
  <si>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</si>
  <si>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</si>
  <si>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</si>
  <si>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</si>
  <si>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</si>
  <si>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介護保険サービス事業特別会計</t>
    <phoneticPr fontId="5"/>
  </si>
  <si>
    <t>駐車場特別会計</t>
    <phoneticPr fontId="5"/>
  </si>
  <si>
    <t>モーターボート競走事業会計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</si>
  <si>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</si>
  <si>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</si>
  <si>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</si>
  <si>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</si>
  <si>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</si>
  <si>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</si>
  <si>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</si>
  <si>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</si>
  <si>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</si>
  <si>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</si>
  <si>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</si>
  <si>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</si>
  <si>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</si>
  <si>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</si>
  <si>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</si>
  <si>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</si>
  <si>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</si>
  <si>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</si>
  <si>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</si>
  <si>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</si>
  <si>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</si>
  <si>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</si>
  <si>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</si>
  <si>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</si>
  <si>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</si>
  <si>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</si>
  <si>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</si>
  <si>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</si>
  <si>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</si>
  <si>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</si>
  <si>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</si>
  <si>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</si>
  <si>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</si>
  <si>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</si>
  <si>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</si>
  <si>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</si>
  <si>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</si>
  <si>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</si>
  <si>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</si>
  <si>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</si>
  <si>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</si>
  <si>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</si>
  <si>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</si>
  <si>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</si>
  <si>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</si>
  <si>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</si>
  <si>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</si>
  <si>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</si>
  <si>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</si>
  <si>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</si>
  <si>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</si>
  <si>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</si>
  <si>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</si>
  <si>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</si>
  <si>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</si>
  <si>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</si>
  <si>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</si>
  <si>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</si>
  <si>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</si>
  <si>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</si>
  <si>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</si>
  <si>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</si>
  <si>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</si>
  <si>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</si>
  <si>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</si>
  <si>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</si>
  <si>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</si>
  <si>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</si>
  <si>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</si>
  <si>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</si>
  <si>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</si>
  <si>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</si>
  <si>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</si>
  <si>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</si>
  <si>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</si>
  <si>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</si>
  <si>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</si>
  <si>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</si>
  <si>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</si>
  <si>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</si>
  <si>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</si>
  <si>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</si>
  <si>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</si>
  <si>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</si>
  <si>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</si>
  <si>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</si>
  <si>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</si>
  <si>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</si>
  <si>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</si>
  <si>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</si>
  <si>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</si>
  <si>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</si>
  <si>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</si>
  <si>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</si>
  <si>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</si>
  <si>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</si>
  <si>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</si>
  <si>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</si>
  <si>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</si>
  <si>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</si>
  <si>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</si>
  <si>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</si>
  <si>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</si>
  <si>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</si>
  <si>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</si>
  <si>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</si>
  <si>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</si>
  <si>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</si>
  <si>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</si>
  <si>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</si>
  <si>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</si>
  <si>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</si>
  <si>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</si>
  <si>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</si>
  <si>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</si>
  <si>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</si>
  <si>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</si>
  <si>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</si>
  <si>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</si>
  <si>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</si>
  <si>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</si>
  <si>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</si>
  <si>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</si>
  <si>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</si>
  <si>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</si>
  <si>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</si>
  <si>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</si>
  <si>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</si>
  <si>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</si>
  <si>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</si>
  <si>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</si>
  <si>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</si>
  <si>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</si>
  <si>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</si>
  <si>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</si>
  <si>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</si>
  <si>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</si>
  <si>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2.82</t>
  </si>
  <si>
    <t>▲ 3.67</t>
  </si>
  <si>
    <t>▲ 3.17</t>
  </si>
  <si>
    <t>モーターボート競走事業会計</t>
  </si>
  <si>
    <t>国民健康保険特別会計</t>
  </si>
  <si>
    <t>下水道事業会計</t>
  </si>
  <si>
    <t>一般会計</t>
  </si>
  <si>
    <t>介護保険特別会計</t>
  </si>
  <si>
    <t>後期高齢者医療特別会計</t>
  </si>
  <si>
    <t>駐車場特別会計</t>
  </si>
  <si>
    <t>国民健康保険診療所特別会計</t>
  </si>
  <si>
    <t>その他会計（赤字）</t>
  </si>
  <si>
    <t>その他会計（黒字）</t>
  </si>
  <si>
    <t>R01</t>
    <phoneticPr fontId="5"/>
  </si>
  <si>
    <t>R02</t>
    <phoneticPr fontId="5"/>
  </si>
  <si>
    <t>R03</t>
    <phoneticPr fontId="5"/>
  </si>
  <si>
    <t>R04</t>
    <phoneticPr fontId="5"/>
  </si>
  <si>
    <t>R05</t>
    <phoneticPr fontId="5"/>
  </si>
  <si>
    <t>丸亀市土地開発公社</t>
    <rPh sb="0" eb="3">
      <t>マルガメシ</t>
    </rPh>
    <rPh sb="3" eb="5">
      <t>トチ</t>
    </rPh>
    <rPh sb="5" eb="7">
      <t>カイハツ</t>
    </rPh>
    <rPh sb="7" eb="9">
      <t>コウシャ</t>
    </rPh>
    <phoneticPr fontId="2"/>
  </si>
  <si>
    <t>〇</t>
    <phoneticPr fontId="2"/>
  </si>
  <si>
    <t>（公財）丸亀市福祉事業団</t>
    <rPh sb="1" eb="2">
      <t>コウ</t>
    </rPh>
    <rPh sb="2" eb="3">
      <t>ザイ</t>
    </rPh>
    <rPh sb="4" eb="7">
      <t>マルガメシ</t>
    </rPh>
    <rPh sb="7" eb="9">
      <t>フクシ</t>
    </rPh>
    <rPh sb="9" eb="12">
      <t>ジギョウダン</t>
    </rPh>
    <phoneticPr fontId="2"/>
  </si>
  <si>
    <t>（公財）丸亀市スポーツ協会</t>
    <rPh sb="1" eb="2">
      <t>コウ</t>
    </rPh>
    <rPh sb="2" eb="3">
      <t>ザイ</t>
    </rPh>
    <rPh sb="4" eb="7">
      <t>マルガメシ</t>
    </rPh>
    <rPh sb="11" eb="13">
      <t>キョウカイ</t>
    </rPh>
    <phoneticPr fontId="2"/>
  </si>
  <si>
    <t>（公財）ミモカ美術振興財団</t>
    <rPh sb="1" eb="2">
      <t>コウ</t>
    </rPh>
    <rPh sb="2" eb="3">
      <t>ザイ</t>
    </rPh>
    <rPh sb="7" eb="9">
      <t>ビジュツ</t>
    </rPh>
    <rPh sb="9" eb="11">
      <t>シンコウ</t>
    </rPh>
    <rPh sb="11" eb="13">
      <t>ザイダン</t>
    </rPh>
    <phoneticPr fontId="2"/>
  </si>
  <si>
    <t>（株）香川県中部流通センター</t>
    <rPh sb="1" eb="2">
      <t>カブ</t>
    </rPh>
    <rPh sb="3" eb="6">
      <t>カガワケン</t>
    </rPh>
    <rPh sb="6" eb="8">
      <t>チュウブ</t>
    </rPh>
    <rPh sb="8" eb="10">
      <t>リュウツウ</t>
    </rPh>
    <phoneticPr fontId="2"/>
  </si>
  <si>
    <t>-</t>
    <phoneticPr fontId="2"/>
  </si>
  <si>
    <t>-</t>
    <phoneticPr fontId="2"/>
  </si>
  <si>
    <t>中讃広域行政事務組合（一般会計）</t>
    <rPh sb="0" eb="2">
      <t>チュウサン</t>
    </rPh>
    <rPh sb="2" eb="4">
      <t>コウイキ</t>
    </rPh>
    <rPh sb="4" eb="6">
      <t>ギョウセイ</t>
    </rPh>
    <rPh sb="6" eb="8">
      <t>ジム</t>
    </rPh>
    <rPh sb="8" eb="10">
      <t>クミアイ</t>
    </rPh>
    <rPh sb="11" eb="13">
      <t>イッパン</t>
    </rPh>
    <rPh sb="13" eb="15">
      <t>カイケイ</t>
    </rPh>
    <phoneticPr fontId="2"/>
  </si>
  <si>
    <t>中讃広域行政事務組合（クリントピア丸亀）</t>
    <rPh sb="0" eb="2">
      <t>チュウサン</t>
    </rPh>
    <rPh sb="2" eb="4">
      <t>コウイキ</t>
    </rPh>
    <rPh sb="4" eb="6">
      <t>ギョウセイ</t>
    </rPh>
    <rPh sb="6" eb="8">
      <t>ジム</t>
    </rPh>
    <rPh sb="8" eb="10">
      <t>クミアイ</t>
    </rPh>
    <rPh sb="17" eb="19">
      <t>マルガメ</t>
    </rPh>
    <phoneticPr fontId="2"/>
  </si>
  <si>
    <t>中讃広域行政事務組合（瀬戸グリーンセンター）</t>
    <rPh sb="0" eb="2">
      <t>チュウサン</t>
    </rPh>
    <rPh sb="2" eb="4">
      <t>コウイキ</t>
    </rPh>
    <rPh sb="4" eb="6">
      <t>ギョウセイ</t>
    </rPh>
    <rPh sb="6" eb="8">
      <t>ジム</t>
    </rPh>
    <rPh sb="8" eb="10">
      <t>クミアイ</t>
    </rPh>
    <rPh sb="11" eb="13">
      <t>セト</t>
    </rPh>
    <phoneticPr fontId="2"/>
  </si>
  <si>
    <t>中讃広域行政事務組合（仲善クリーンセンター）</t>
    <rPh sb="0" eb="2">
      <t>チュウサン</t>
    </rPh>
    <rPh sb="2" eb="4">
      <t>コウイキ</t>
    </rPh>
    <rPh sb="4" eb="6">
      <t>ギョウセイ</t>
    </rPh>
    <rPh sb="6" eb="8">
      <t>ジム</t>
    </rPh>
    <rPh sb="8" eb="10">
      <t>クミアイ</t>
    </rPh>
    <rPh sb="11" eb="12">
      <t>ナカ</t>
    </rPh>
    <rPh sb="12" eb="13">
      <t>ゼン</t>
    </rPh>
    <phoneticPr fontId="2"/>
  </si>
  <si>
    <t>まんのう町外三ケ市町山林組合</t>
    <rPh sb="4" eb="5">
      <t>チョウ</t>
    </rPh>
    <rPh sb="5" eb="6">
      <t>ホカ</t>
    </rPh>
    <rPh sb="6" eb="7">
      <t>３</t>
    </rPh>
    <rPh sb="8" eb="10">
      <t>シチョウ</t>
    </rPh>
    <rPh sb="10" eb="12">
      <t>サンリン</t>
    </rPh>
    <rPh sb="12" eb="14">
      <t>クミアイ</t>
    </rPh>
    <phoneticPr fontId="2"/>
  </si>
  <si>
    <t>まんのう町外三ケ市町（七箇地区）山林組合</t>
    <rPh sb="4" eb="5">
      <t>チョウ</t>
    </rPh>
    <rPh sb="5" eb="6">
      <t>ホカ</t>
    </rPh>
    <rPh sb="6" eb="7">
      <t>３</t>
    </rPh>
    <rPh sb="8" eb="10">
      <t>シチョウ</t>
    </rPh>
    <rPh sb="11" eb="12">
      <t>シチ</t>
    </rPh>
    <rPh sb="12" eb="13">
      <t>カ</t>
    </rPh>
    <rPh sb="13" eb="15">
      <t>チク</t>
    </rPh>
    <rPh sb="16" eb="18">
      <t>サンリン</t>
    </rPh>
    <rPh sb="18" eb="20">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</si>
  <si>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</si>
  <si>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</si>
  <si>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</si>
  <si>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3">
      <t>コウギョウ</t>
    </rPh>
    <rPh sb="13" eb="15">
      <t>ヨウスイ</t>
    </rPh>
    <rPh sb="15" eb="16">
      <t>ドウ</t>
    </rPh>
    <rPh sb="16" eb="18">
      <t>ジギョウ</t>
    </rPh>
    <phoneticPr fontId="2"/>
  </si>
  <si>
    <t>法適用企業</t>
    <rPh sb="0" eb="1">
      <t>ホウ</t>
    </rPh>
    <rPh sb="1" eb="3">
      <t>テキヨウ</t>
    </rPh>
    <rPh sb="3" eb="5">
      <t>キギョウ</t>
    </rPh>
    <phoneticPr fontId="2"/>
  </si>
  <si>
    <t>-</t>
    <phoneticPr fontId="2"/>
  </si>
  <si>
    <t>丸亀市大手町地区公共施設再編整備基金</t>
    <rPh sb="0" eb="3">
      <t>マルガメシ</t>
    </rPh>
    <rPh sb="3" eb="6">
      <t>オオテチョウ</t>
    </rPh>
    <rPh sb="6" eb="8">
      <t>チク</t>
    </rPh>
    <rPh sb="8" eb="10">
      <t>コウキョウ</t>
    </rPh>
    <rPh sb="10" eb="12">
      <t>シセツ</t>
    </rPh>
    <rPh sb="12" eb="14">
      <t>サイヘン</t>
    </rPh>
    <rPh sb="14" eb="16">
      <t>セイビ</t>
    </rPh>
    <rPh sb="16" eb="18">
      <t>キキン</t>
    </rPh>
    <phoneticPr fontId="5"/>
  </si>
  <si>
    <t>丸亀市モーターボート競走収益基金</t>
    <rPh sb="0" eb="3">
      <t>マルガメシ</t>
    </rPh>
    <rPh sb="10" eb="12">
      <t>キョウソウ</t>
    </rPh>
    <rPh sb="12" eb="14">
      <t>シュウエキ</t>
    </rPh>
    <rPh sb="14" eb="16">
      <t>キキン</t>
    </rPh>
    <phoneticPr fontId="2"/>
  </si>
  <si>
    <t>丸亀市合併振興基金</t>
    <rPh sb="0" eb="3">
      <t>マルガメシ</t>
    </rPh>
    <rPh sb="3" eb="5">
      <t>ガッペイ</t>
    </rPh>
    <rPh sb="5" eb="7">
      <t>シンコウ</t>
    </rPh>
    <rPh sb="7" eb="9">
      <t>キキン</t>
    </rPh>
    <phoneticPr fontId="2"/>
  </si>
  <si>
    <t>丸亀市次世代育成基金</t>
    <rPh sb="0" eb="3">
      <t>マルガメシ</t>
    </rPh>
    <rPh sb="3" eb="6">
      <t>ジセダイ</t>
    </rPh>
    <rPh sb="6" eb="8">
      <t>イクセイ</t>
    </rPh>
    <rPh sb="8" eb="10">
      <t>キキン</t>
    </rPh>
    <phoneticPr fontId="2"/>
  </si>
  <si>
    <t>丸亀市教育文化体育基金</t>
    <rPh sb="0" eb="3">
      <t>マルガメシ</t>
    </rPh>
    <rPh sb="3" eb="5">
      <t>キョウイク</t>
    </rPh>
    <rPh sb="5" eb="7">
      <t>ブンカ</t>
    </rPh>
    <rPh sb="7" eb="9">
      <t>タイイク</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</si>
</sst>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F0D6-47C7-911A-FAEE6AF907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71596</c:v>
                </c:pt>
                <c:pt idx="1">
                  <c:v>108739</c:v>
                </c:pt>
                <c:pt idx="2">
                  <c:v>56365</c:v>
                </c:pt>
                <c:pt idx="3">
                  <c:v>71963</c:v>
                </c:pt>
                <c:pt idx="4">
                  <c:v>87658</c:v>
                </c:pt>
              </c:numCache>
            </c:numRef>
          </c:val>
          <c:smooth val="0"/>
          <c:extLst>
            <c:ext xmlns:c16="http://schemas.microsoft.com/office/drawing/2014/chart" uri="{C3380CC4-5D6E-409C-BE32-E72D297353CC}">
              <c16:uniqueId val="{00000001-F0D6-47C7-911A-FAEE6AF907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1.1399999999999999</c:v>
                </c:pt>
                <c:pt idx="1">
                  <c:v>0.89</c:v>
                </c:pt>
                <c:pt idx="2">
                  <c:v>2.97</c:v>
                </c:pt>
                <c:pt idx="3">
                  <c:v>0.79</c:v>
                </c:pt>
                <c:pt idx="4">
                  <c:v>2.5</c:v>
                </c:pt>
              </c:numCache>
            </c:numRef>
          </c:val>
          <c:extLst>
            <c:ext xmlns:c16="http://schemas.microsoft.com/office/drawing/2014/chart" uri="{C3380CC4-5D6E-409C-BE32-E72D297353CC}">
              <c16:uniqueId val="{00000000-9CF1-49E3-81B9-996081E98D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14.83</c:v>
                </c:pt>
                <c:pt idx="1">
                  <c:v>14.81</c:v>
                </c:pt>
                <c:pt idx="2">
                  <c:v>20.68</c:v>
                </c:pt>
                <c:pt idx="3">
                  <c:v>19.48</c:v>
                </c:pt>
                <c:pt idx="4">
                  <c:v>14.46</c:v>
                </c:pt>
              </c:numCache>
            </c:numRef>
          </c:val>
          <c:extLst>
            <c:ext xmlns:c16="http://schemas.microsoft.com/office/drawing/2014/chart" uri="{C3380CC4-5D6E-409C-BE32-E72D297353CC}">
              <c16:uniqueId val="{00000001-9CF1-49E3-81B9-996081E98D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-2.82</c:v>
                </c:pt>
                <c:pt idx="1">
                  <c:v>0.36</c:v>
                </c:pt>
                <c:pt idx="2">
                  <c:v>8.66</c:v>
                </c:pt>
                <c:pt idx="3">
                  <c:v>-3.67</c:v>
                </c:pt>
                <c:pt idx="4">
                  <c:v>-3.17</c:v>
                </c:pt>
              </c:numCache>
            </c:numRef>
          </c:val>
          <c:smooth val="0"/>
          <c:extLst>
            <c:ext xmlns:c16="http://schemas.microsoft.com/office/drawing/2014/chart" uri="{C3380CC4-5D6E-409C-BE32-E72D297353CC}">
              <c16:uniqueId val="{00000002-9CF1-49E3-81B9-996081E98D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1F8-49C4-85EE-A6C4F941A7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F8-49C4-85EE-A6C4F941A78E}"/>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1F8-49C4-85EE-A6C4F941A78E}"/>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21F8-49C4-85EE-A6C4F941A78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c:v>
                </c:pt>
                <c:pt idx="8">
                  <c:v>#N/A</c:v>
                </c:pt>
                <c:pt idx="9">
                  <c:v>0.02</c:v>
                </c:pt>
              </c:numCache>
            </c:numRef>
          </c:val>
          <c:extLst>
            <c:ext xmlns:c16="http://schemas.microsoft.com/office/drawing/2014/chart" uri="{C3380CC4-5D6E-409C-BE32-E72D297353CC}">
              <c16:uniqueId val="{00000004-21F8-49C4-85EE-A6C4F941A78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1.23</c:v>
                </c:pt>
                <c:pt idx="2">
                  <c:v>#N/A</c:v>
                </c:pt>
                <c:pt idx="3">
                  <c:v>1.05</c:v>
                </c:pt>
                <c:pt idx="4">
                  <c:v>#N/A</c:v>
                </c:pt>
                <c:pt idx="5">
                  <c:v>0.75</c:v>
                </c:pt>
                <c:pt idx="6">
                  <c:v>#N/A</c:v>
                </c:pt>
                <c:pt idx="7">
                  <c:v>1.07</c:v>
                </c:pt>
                <c:pt idx="8">
                  <c:v>#N/A</c:v>
                </c:pt>
                <c:pt idx="9">
                  <c:v>0.98</c:v>
                </c:pt>
              </c:numCache>
            </c:numRef>
          </c:val>
          <c:extLst>
            <c:ext xmlns:c16="http://schemas.microsoft.com/office/drawing/2014/chart" uri="{C3380CC4-5D6E-409C-BE32-E72D297353CC}">
              <c16:uniqueId val="{00000005-21F8-49C4-85EE-A6C4F941A78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1.1299999999999999</c:v>
                </c:pt>
                <c:pt idx="2">
                  <c:v>#N/A</c:v>
                </c:pt>
                <c:pt idx="3">
                  <c:v>0.88</c:v>
                </c:pt>
                <c:pt idx="4">
                  <c:v>#N/A</c:v>
                </c:pt>
                <c:pt idx="5">
                  <c:v>2.96</c:v>
                </c:pt>
                <c:pt idx="6">
                  <c:v>#N/A</c:v>
                </c:pt>
                <c:pt idx="7">
                  <c:v>0.78</c:v>
                </c:pt>
                <c:pt idx="8">
                  <c:v>#N/A</c:v>
                </c:pt>
                <c:pt idx="9">
                  <c:v>2.4900000000000002</c:v>
                </c:pt>
              </c:numCache>
            </c:numRef>
          </c:val>
          <c:extLst>
            <c:ext xmlns:c16="http://schemas.microsoft.com/office/drawing/2014/chart" uri="{C3380CC4-5D6E-409C-BE32-E72D297353CC}">
              <c16:uniqueId val="{00000006-21F8-49C4-85EE-A6C4F941A78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1.72</c:v>
                </c:pt>
                <c:pt idx="4">
                  <c:v>#N/A</c:v>
                </c:pt>
                <c:pt idx="5">
                  <c:v>2.2400000000000002</c:v>
                </c:pt>
                <c:pt idx="6">
                  <c:v>#N/A</c:v>
                </c:pt>
                <c:pt idx="7">
                  <c:v>2.54</c:v>
                </c:pt>
                <c:pt idx="8">
                  <c:v>#N/A</c:v>
                </c:pt>
                <c:pt idx="9">
                  <c:v>3.16</c:v>
                </c:pt>
              </c:numCache>
            </c:numRef>
          </c:val>
          <c:extLst>
            <c:ext xmlns:c16="http://schemas.microsoft.com/office/drawing/2014/chart" uri="{C3380CC4-5D6E-409C-BE32-E72D297353CC}">
              <c16:uniqueId val="{00000007-21F8-49C4-85EE-A6C4F941A78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1.36</c:v>
                </c:pt>
                <c:pt idx="2">
                  <c:v>#N/A</c:v>
                </c:pt>
                <c:pt idx="3">
                  <c:v>1.97</c:v>
                </c:pt>
                <c:pt idx="4">
                  <c:v>#N/A</c:v>
                </c:pt>
                <c:pt idx="5">
                  <c:v>2.66</c:v>
                </c:pt>
                <c:pt idx="6">
                  <c:v>#N/A</c:v>
                </c:pt>
                <c:pt idx="7">
                  <c:v>3.52</c:v>
                </c:pt>
                <c:pt idx="8">
                  <c:v>#N/A</c:v>
                </c:pt>
                <c:pt idx="9">
                  <c:v>4.01</c:v>
                </c:pt>
              </c:numCache>
            </c:numRef>
          </c:val>
          <c:extLst>
            <c:ext xmlns:c16="http://schemas.microsoft.com/office/drawing/2014/chart" uri="{C3380CC4-5D6E-409C-BE32-E72D297353CC}">
              <c16:uniqueId val="{00000008-21F8-49C4-85EE-A6C4F941A78E}"/>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87.94</c:v>
                </c:pt>
                <c:pt idx="2">
                  <c:v>#N/A</c:v>
                </c:pt>
                <c:pt idx="3">
                  <c:v>124.27</c:v>
                </c:pt>
                <c:pt idx="4">
                  <c:v>#N/A</c:v>
                </c:pt>
                <c:pt idx="5">
                  <c:v>149.86000000000001</c:v>
                </c:pt>
                <c:pt idx="6">
                  <c:v>#N/A</c:v>
                </c:pt>
                <c:pt idx="7">
                  <c:v>161.96</c:v>
                </c:pt>
                <c:pt idx="8">
                  <c:v>#N/A</c:v>
                </c:pt>
                <c:pt idx="9">
                  <c:v>158.99</c:v>
                </c:pt>
              </c:numCache>
            </c:numRef>
          </c:val>
          <c:extLst>
            <c:ext xmlns:c16="http://schemas.microsoft.com/office/drawing/2014/chart" uri="{C3380CC4-5D6E-409C-BE32-E72D297353CC}">
              <c16:uniqueId val="{00000009-21F8-49C4-85EE-A6C4F941A7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4227</c:v>
                </c:pt>
                <c:pt idx="5">
                  <c:v>4354</c:v>
                </c:pt>
                <c:pt idx="8">
                  <c:v>4341</c:v>
                </c:pt>
                <c:pt idx="11">
                  <c:v>4304</c:v>
                </c:pt>
                <c:pt idx="14">
                  <c:v>4089</c:v>
                </c:pt>
              </c:numCache>
            </c:numRef>
          </c:val>
          <c:extLst>
            <c:ext xmlns:c16="http://schemas.microsoft.com/office/drawing/2014/chart" uri="{C3380CC4-5D6E-409C-BE32-E72D297353CC}">
              <c16:uniqueId val="{00000000-C2D7-4B78-9410-A0EF3075E5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D7-4B78-9410-A0EF3075E5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3</c:v>
                </c:pt>
                <c:pt idx="6">
                  <c:v>3</c:v>
                </c:pt>
                <c:pt idx="9">
                  <c:v>3</c:v>
                </c:pt>
                <c:pt idx="12">
                  <c:v>0</c:v>
                </c:pt>
              </c:numCache>
            </c:numRef>
          </c:val>
          <c:extLst>
            <c:ext xmlns:c16="http://schemas.microsoft.com/office/drawing/2014/chart" uri="{C3380CC4-5D6E-409C-BE32-E72D297353CC}">
              <c16:uniqueId val="{00000002-C2D7-4B78-9410-A0EF3075E5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65</c:v>
                </c:pt>
                <c:pt idx="3">
                  <c:v>65</c:v>
                </c:pt>
                <c:pt idx="6">
                  <c:v>67</c:v>
                </c:pt>
                <c:pt idx="9">
                  <c:v>111</c:v>
                </c:pt>
                <c:pt idx="12">
                  <c:v>52</c:v>
                </c:pt>
              </c:numCache>
            </c:numRef>
          </c:val>
          <c:extLst>
            <c:ext xmlns:c16="http://schemas.microsoft.com/office/drawing/2014/chart" uri="{C3380CC4-5D6E-409C-BE32-E72D297353CC}">
              <c16:uniqueId val="{00000003-C2D7-4B78-9410-A0EF3075E5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619</c:v>
                </c:pt>
                <c:pt idx="3">
                  <c:v>659</c:v>
                </c:pt>
                <c:pt idx="6">
                  <c:v>676</c:v>
                </c:pt>
                <c:pt idx="9">
                  <c:v>596</c:v>
                </c:pt>
                <c:pt idx="12">
                  <c:v>559</c:v>
                </c:pt>
              </c:numCache>
            </c:numRef>
          </c:val>
          <c:extLst>
            <c:ext xmlns:c16="http://schemas.microsoft.com/office/drawing/2014/chart" uri="{C3380CC4-5D6E-409C-BE32-E72D297353CC}">
              <c16:uniqueId val="{00000004-C2D7-4B78-9410-A0EF3075E5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D7-4B78-9410-A0EF3075E5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D7-4B78-9410-A0EF3075E5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5491</c:v>
                </c:pt>
                <c:pt idx="3">
                  <c:v>5769</c:v>
                </c:pt>
                <c:pt idx="6">
                  <c:v>5849</c:v>
                </c:pt>
                <c:pt idx="9">
                  <c:v>5953</c:v>
                </c:pt>
                <c:pt idx="12">
                  <c:v>5887</c:v>
                </c:pt>
              </c:numCache>
            </c:numRef>
          </c:val>
          <c:extLst>
            <c:ext xmlns:c16="http://schemas.microsoft.com/office/drawing/2014/chart" uri="{C3380CC4-5D6E-409C-BE32-E72D297353CC}">
              <c16:uniqueId val="{00000007-C2D7-4B78-9410-A0EF3075E5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1951</c:v>
                </c:pt>
                <c:pt idx="2">
                  <c:v>#N/A</c:v>
                </c:pt>
                <c:pt idx="3">
                  <c:v>#N/A</c:v>
                </c:pt>
                <c:pt idx="4">
                  <c:v>2142</c:v>
                </c:pt>
                <c:pt idx="5">
                  <c:v>#N/A</c:v>
                </c:pt>
                <c:pt idx="6">
                  <c:v>#N/A</c:v>
                </c:pt>
                <c:pt idx="7">
                  <c:v>2254</c:v>
                </c:pt>
                <c:pt idx="8">
                  <c:v>#N/A</c:v>
                </c:pt>
                <c:pt idx="9">
                  <c:v>#N/A</c:v>
                </c:pt>
                <c:pt idx="10">
                  <c:v>2359</c:v>
                </c:pt>
                <c:pt idx="11">
                  <c:v>#N/A</c:v>
                </c:pt>
                <c:pt idx="12">
                  <c:v>#N/A</c:v>
                </c:pt>
                <c:pt idx="13">
                  <c:v>2409</c:v>
                </c:pt>
                <c:pt idx="14">
                  <c:v>#N/A</c:v>
                </c:pt>
              </c:numCache>
            </c:numRef>
          </c:val>
          <c:smooth val="0"/>
          <c:extLst>
            <c:ext xmlns:c16="http://schemas.microsoft.com/office/drawing/2014/chart" uri="{C3380CC4-5D6E-409C-BE32-E72D297353CC}">
              <c16:uniqueId val="{00000008-C2D7-4B78-9410-A0EF3075E5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44549</c:v>
                </c:pt>
                <c:pt idx="5">
                  <c:v>45945</c:v>
                </c:pt>
                <c:pt idx="8">
                  <c:v>44786</c:v>
                </c:pt>
                <c:pt idx="11">
                  <c:v>42514</c:v>
                </c:pt>
                <c:pt idx="14">
                  <c:v>41306</c:v>
                </c:pt>
              </c:numCache>
            </c:numRef>
          </c:val>
          <c:extLst>
            <c:ext xmlns:c16="http://schemas.microsoft.com/office/drawing/2014/chart" uri="{C3380CC4-5D6E-409C-BE32-E72D297353CC}">
              <c16:uniqueId val="{00000000-BB4A-4C77-8C08-F5AD5B1CB0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945</c:v>
                </c:pt>
                <c:pt idx="5">
                  <c:v>779</c:v>
                </c:pt>
                <c:pt idx="8">
                  <c:v>1133</c:v>
                </c:pt>
                <c:pt idx="11">
                  <c:v>1350</c:v>
                </c:pt>
                <c:pt idx="14">
                  <c:v>1340</c:v>
                </c:pt>
              </c:numCache>
            </c:numRef>
          </c:val>
          <c:extLst>
            <c:ext xmlns:c16="http://schemas.microsoft.com/office/drawing/2014/chart" uri="{C3380CC4-5D6E-409C-BE32-E72D297353CC}">
              <c16:uniqueId val="{00000001-BB4A-4C77-8C08-F5AD5B1CB0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24897</c:v>
                </c:pt>
                <c:pt idx="5">
                  <c:v>21236</c:v>
                </c:pt>
                <c:pt idx="8">
                  <c:v>22554</c:v>
                </c:pt>
                <c:pt idx="11">
                  <c:v>29627</c:v>
                </c:pt>
                <c:pt idx="14">
                  <c:v>34173</c:v>
                </c:pt>
              </c:numCache>
            </c:numRef>
          </c:val>
          <c:extLst>
            <c:ext xmlns:c16="http://schemas.microsoft.com/office/drawing/2014/chart" uri="{C3380CC4-5D6E-409C-BE32-E72D297353CC}">
              <c16:uniqueId val="{00000002-BB4A-4C77-8C08-F5AD5B1CB0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4A-4C77-8C08-F5AD5B1CB0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4A-4C77-8C08-F5AD5B1CB0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4A-4C77-8C08-F5AD5B1CB0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6016</c:v>
                </c:pt>
                <c:pt idx="3">
                  <c:v>5963</c:v>
                </c:pt>
                <c:pt idx="6">
                  <c:v>5863</c:v>
                </c:pt>
                <c:pt idx="9">
                  <c:v>5807</c:v>
                </c:pt>
                <c:pt idx="12">
                  <c:v>6077</c:v>
                </c:pt>
              </c:numCache>
            </c:numRef>
          </c:val>
          <c:extLst>
            <c:ext xmlns:c16="http://schemas.microsoft.com/office/drawing/2014/chart" uri="{C3380CC4-5D6E-409C-BE32-E72D297353CC}">
              <c16:uniqueId val="{00000006-BB4A-4C77-8C08-F5AD5B1CB0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650</c:v>
                </c:pt>
                <c:pt idx="3">
                  <c:v>599</c:v>
                </c:pt>
                <c:pt idx="6">
                  <c:v>557</c:v>
                </c:pt>
                <c:pt idx="9">
                  <c:v>616</c:v>
                </c:pt>
                <c:pt idx="12">
                  <c:v>517</c:v>
                </c:pt>
              </c:numCache>
            </c:numRef>
          </c:val>
          <c:extLst>
            <c:ext xmlns:c16="http://schemas.microsoft.com/office/drawing/2014/chart" uri="{C3380CC4-5D6E-409C-BE32-E72D297353CC}">
              <c16:uniqueId val="{00000007-BB4A-4C77-8C08-F5AD5B1CB0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6293</c:v>
                </c:pt>
                <c:pt idx="3">
                  <c:v>7128</c:v>
                </c:pt>
                <c:pt idx="6">
                  <c:v>8667</c:v>
                </c:pt>
                <c:pt idx="9">
                  <c:v>9286</c:v>
                </c:pt>
                <c:pt idx="12">
                  <c:v>9232</c:v>
                </c:pt>
              </c:numCache>
            </c:numRef>
          </c:val>
          <c:extLst>
            <c:ext xmlns:c16="http://schemas.microsoft.com/office/drawing/2014/chart" uri="{C3380CC4-5D6E-409C-BE32-E72D297353CC}">
              <c16:uniqueId val="{00000008-BB4A-4C77-8C08-F5AD5B1CB0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1283</c:v>
                </c:pt>
                <c:pt idx="3">
                  <c:v>964</c:v>
                </c:pt>
                <c:pt idx="6">
                  <c:v>826</c:v>
                </c:pt>
                <c:pt idx="9">
                  <c:v>514</c:v>
                </c:pt>
                <c:pt idx="12">
                  <c:v>437</c:v>
                </c:pt>
              </c:numCache>
            </c:numRef>
          </c:val>
          <c:extLst>
            <c:ext xmlns:c16="http://schemas.microsoft.com/office/drawing/2014/chart" uri="{C3380CC4-5D6E-409C-BE32-E72D297353CC}">
              <c16:uniqueId val="{00000009-BB4A-4C77-8C08-F5AD5B1CB0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56551</c:v>
                </c:pt>
                <c:pt idx="3">
                  <c:v>58841</c:v>
                </c:pt>
                <c:pt idx="6">
                  <c:v>58057</c:v>
                </c:pt>
                <c:pt idx="9">
                  <c:v>57194</c:v>
                </c:pt>
                <c:pt idx="12">
                  <c:v>57169</c:v>
                </c:pt>
              </c:numCache>
            </c:numRef>
          </c:val>
          <c:extLst>
            <c:ext xmlns:c16="http://schemas.microsoft.com/office/drawing/2014/chart" uri="{C3380CC4-5D6E-409C-BE32-E72D297353CC}">
              <c16:uniqueId val="{0000000A-BB4A-4C77-8C08-F5AD5B1CB0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401</c:v>
                </c:pt>
                <c:pt idx="2">
                  <c:v>#N/A</c:v>
                </c:pt>
                <c:pt idx="3">
                  <c:v>#N/A</c:v>
                </c:pt>
                <c:pt idx="4">
                  <c:v>5535</c:v>
                </c:pt>
                <c:pt idx="5">
                  <c:v>#N/A</c:v>
                </c:pt>
                <c:pt idx="6">
                  <c:v>#N/A</c:v>
                </c:pt>
                <c:pt idx="7">
                  <c:v>5499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B4A-4C77-8C08-F5AD5B1CB0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5633</c:v>
                </c:pt>
                <c:pt idx="1">
                  <c:v>5242</c:v>
                </c:pt>
                <c:pt idx="2">
                  <c:v>3919</c:v>
                </c:pt>
              </c:numCache>
            </c:numRef>
          </c:val>
          <c:extLst>
            <c:ext xmlns:c16="http://schemas.microsoft.com/office/drawing/2014/chart" uri="{C3380CC4-5D6E-409C-BE32-E72D297353CC}">
              <c16:uniqueId val="{00000000-F9DF-404A-80F0-F873B925CA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543</c:v>
                </c:pt>
                <c:pt idx="1">
                  <c:v>543</c:v>
                </c:pt>
                <c:pt idx="2">
                  <c:v>673</c:v>
                </c:pt>
              </c:numCache>
            </c:numRef>
          </c:val>
          <c:extLst>
            <c:ext xmlns:c16="http://schemas.microsoft.com/office/drawing/2014/chart" uri="{C3380CC4-5D6E-409C-BE32-E72D297353CC}">
              <c16:uniqueId val="{00000001-F9DF-404A-80F0-F873B925CA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16900</c:v>
                </c:pt>
                <c:pt idx="1">
                  <c:v>23749</c:v>
                </c:pt>
                <c:pt idx="2">
                  <c:v>29329</c:v>
                </c:pt>
              </c:numCache>
            </c:numRef>
          </c:val>
          <c:extLst>
            <c:ext xmlns:c16="http://schemas.microsoft.com/office/drawing/2014/chart" uri="{C3380CC4-5D6E-409C-BE32-E72D297353CC}">
              <c16:uniqueId val="{00000002-F9DF-404A-80F0-F873B925CA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111,196
108,632
111.83
64,654,974
62,843,811
676,626
27,095,995
57,168,999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では、各種交付金の増加等により基準財政収入額が増額となったが、令和４年度に続き、臨時財政対策債への振替相当額が減少したことなどにより基準財政需要額も増額となったことで、単年度の指数が前年度より下が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125942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令和３年度では、地方交付税や臨時財政対策債が大幅に増となった影響で、一時的に比率が改善したが、令和４年度では、例年並みの水準に戻っている。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令和５年度では、各種交付金などの経常的収入が増加する一方で、扶助費などの経常的支出も増加していることから、前年度から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95673</xdr:rowOff>
    </xdr:from>
    <xdr:to>
      <xdr:col>23</xdr:col>
      <xdr:colOff>133350</xdr:colOff>
      <xdr:row>64</xdr:row>
      <xdr:rowOff>111760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684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64</xdr:row>
      <xdr:rowOff>95673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53700"/>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64</xdr:row>
      <xdr:rowOff>55456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53700"/>
          <a:ext cx="889000" cy="4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55456</xdr:rowOff>
    </xdr:from>
    <xdr:to>
      <xdr:col>11</xdr:col>
      <xdr:colOff>31750</xdr:colOff>
      <xdr:row>64</xdr:row>
      <xdr:rowOff>87630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2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新型コロナウイルス感染症対策の実施に伴う物件費の影響で大幅な増加があった令和３年度に比べ低い状況にあるものの、光熱水費をはじめとする物価の高騰により令和４年度に比べ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87376</xdr:rowOff>
    </xdr:from>
    <xdr:to>
      <xdr:col>23</xdr:col>
      <xdr:colOff>133350</xdr:colOff>
      <xdr:row>84</xdr:row>
      <xdr:rowOff>129684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89176"/>
          <a:ext cx="838200" cy="4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60734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62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87376</xdr:rowOff>
    </xdr:from>
    <xdr:to>
      <xdr:col>19</xdr:col>
      <xdr:colOff>133350</xdr:colOff>
      <xdr:row>85</xdr:row>
      <xdr:rowOff>107517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489176"/>
          <a:ext cx="889000" cy="19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157379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5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1620</xdr:rowOff>
    </xdr:from>
    <xdr:to>
      <xdr:col>15</xdr:col>
      <xdr:colOff>82550</xdr:colOff>
      <xdr:row>85</xdr:row>
      <xdr:rowOff>107517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31970"/>
          <a:ext cx="889000" cy="44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106266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90593</xdr:rowOff>
    </xdr:from>
    <xdr:to>
      <xdr:col>11</xdr:col>
      <xdr:colOff>31750</xdr:colOff>
      <xdr:row>83</xdr:row>
      <xdr:rowOff>1620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78043"/>
          <a:ext cx="889000" cy="25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124232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78884</xdr:rowOff>
    </xdr:from>
    <xdr:to>
      <xdr:col>23</xdr:col>
      <xdr:colOff>184150</xdr:colOff>
      <xdr:row>85</xdr:row>
      <xdr:rowOff>9034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95411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36576</xdr:rowOff>
    </xdr:from>
    <xdr:to>
      <xdr:col>19</xdr:col>
      <xdr:colOff>184150</xdr:colOff>
      <xdr:row>84</xdr:row>
      <xdr:rowOff>138176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148353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56717</xdr:rowOff>
    </xdr:from>
    <xdr:to>
      <xdr:col>15</xdr:col>
      <xdr:colOff>133350</xdr:colOff>
      <xdr:row>85</xdr:row>
      <xdr:rowOff>158317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2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143094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1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122270</xdr:rowOff>
    </xdr:from>
    <xdr:to>
      <xdr:col>11</xdr:col>
      <xdr:colOff>82550</xdr:colOff>
      <xdr:row>83</xdr:row>
      <xdr:rowOff>52420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8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62597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5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39793</xdr:rowOff>
    </xdr:from>
    <xdr:to>
      <xdr:col>7</xdr:col>
      <xdr:colOff>31750</xdr:colOff>
      <xdr:row>81</xdr:row>
      <xdr:rowOff>141393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151570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経験年数ごとの区分において、給与水準が比較的低いものが多い状況となっており、類似団体の平均値を下回っているが、令和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年度は類似団体との差が縮まった。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引き続き、国の給与制度に準拠しつつ、他団体の動向にも注視しながら、給与総額の抑制に努めていく。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86</xdr:row>
      <xdr:rowOff>21166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0554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0554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141816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30691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865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21818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2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31343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91668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公立保育所などの施設数が多いことや、一部業務を直営で実施していることなどから、民生・衛生部門の職員数が多く、類似団体の平均値よりも高い数値での推移が続いている。</a:t>
          </a:r>
        </a:p>
        <a:p>
          <a:r>
            <a:rPr kumimoji="1" lang="ja-JP" altLang="en-US" sz="1300">
              <a:latin typeface="ＭＳ Ｐゴシック" panose="020B0600070205080204" pitchFamily="50" charset="-128"/>
              <a:ea typeface="ＭＳ Ｐゴシック" panose="020B0600070205080204" pitchFamily="50" charset="-128"/>
            </a:rPr>
            <a:t>　今後も「丸亀市定員適正化計画」に基づき、本市の実情や特色を踏まえながら職員数の適正化に努める。また、物価高騰や人件費の上昇なによる委託料等の増加も見込まれるが、引き続き業務の民間委託なども検討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10885</xdr:rowOff>
    </xdr:from>
    <xdr:to>
      <xdr:col>81</xdr:col>
      <xdr:colOff>44450</xdr:colOff>
      <xdr:row>63</xdr:row>
      <xdr:rowOff>35016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12235"/>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8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10885</xdr:rowOff>
    </xdr:from>
    <xdr:to>
      <xdr:col>77</xdr:col>
      <xdr:colOff>44450</xdr:colOff>
      <xdr:row>63</xdr:row>
      <xdr:rowOff>14333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81223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7438</xdr:rowOff>
    </xdr:from>
    <xdr:to>
      <xdr:col>72</xdr:col>
      <xdr:colOff>203200</xdr:colOff>
      <xdr:row>63</xdr:row>
      <xdr:rowOff>14333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087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152780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130628</xdr:rowOff>
    </xdr:from>
    <xdr:to>
      <xdr:col>68</xdr:col>
      <xdr:colOff>152400</xdr:colOff>
      <xdr:row>63</xdr:row>
      <xdr:rowOff>7438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60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155666</xdr:rowOff>
    </xdr:from>
    <xdr:to>
      <xdr:col>81</xdr:col>
      <xdr:colOff>95250</xdr:colOff>
      <xdr:row>63</xdr:row>
      <xdr:rowOff>85816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127743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131535</xdr:rowOff>
    </xdr:from>
    <xdr:to>
      <xdr:col>77</xdr:col>
      <xdr:colOff>95250</xdr:colOff>
      <xdr:row>63</xdr:row>
      <xdr:rowOff>61685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46462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134983</xdr:rowOff>
    </xdr:from>
    <xdr:to>
      <xdr:col>73</xdr:col>
      <xdr:colOff>44450</xdr:colOff>
      <xdr:row>63</xdr:row>
      <xdr:rowOff>65133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49910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128088</xdr:rowOff>
    </xdr:from>
    <xdr:to>
      <xdr:col>68</xdr:col>
      <xdr:colOff>203200</xdr:colOff>
      <xdr:row>63</xdr:row>
      <xdr:rowOff>58238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43015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79828</xdr:rowOff>
    </xdr:from>
    <xdr:to>
      <xdr:col>64</xdr:col>
      <xdr:colOff>152400</xdr:colOff>
      <xdr:row>63</xdr:row>
      <xdr:rowOff>9978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166205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これまでに学校施設整備の財源などとして市債を活用してきたため、公債費は増加傾向にある。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市民会館建設など市債を活用する予定の事業が多くあり、引き続き公債費は高い水準で推移すると見込んでいるため、比率の動向を注視しながら、できる限り交付税措置の有利な市債の活用や普通建設事業の平準化や事業費の縮減など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148872</xdr:rowOff>
    </xdr:from>
    <xdr:to>
      <xdr:col>81</xdr:col>
      <xdr:colOff>44450</xdr:colOff>
      <xdr:row>44</xdr:row>
      <xdr:rowOff>4233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5212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148872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4676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1411</xdr:rowOff>
    </xdr:from>
    <xdr:to>
      <xdr:col>72</xdr:col>
      <xdr:colOff>203200</xdr:colOff>
      <xdr:row>43</xdr:row>
      <xdr:rowOff>95250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3737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43</xdr:row>
      <xdr:rowOff>1411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145867"/>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80732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98072</xdr:rowOff>
    </xdr:from>
    <xdr:to>
      <xdr:col>77</xdr:col>
      <xdr:colOff>95250</xdr:colOff>
      <xdr:row>44</xdr:row>
      <xdr:rowOff>28222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12999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122061</xdr:rowOff>
    </xdr:from>
    <xdr:to>
      <xdr:col>68</xdr:col>
      <xdr:colOff>203200</xdr:colOff>
      <xdr:row>43</xdr:row>
      <xdr:rowOff>52211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36988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令和５年度は、基金への積立が増加したことで充当可能基金が増額となり、地方債現在高などの将来負担額の見込みを充当可能な財源額が上回ったことで、令和４年度に続き比率なしとなっている。</a:t>
          </a:r>
        </a:p>
        <a:p>
          <a:r>
            <a:rPr kumimoji="1" lang="ja-JP" altLang="en-US" sz="1300">
              <a:latin typeface="ＭＳ Ｐゴシック" panose="020B0600070205080204" pitchFamily="50" charset="-128"/>
              <a:ea typeface="ＭＳ Ｐゴシック" panose="020B0600070205080204" pitchFamily="50" charset="-128"/>
            </a:rPr>
            <a:t>　しかしながら、新市民会館の建設や、学校施設の改修・改築などに伴い市債の発行や基金の活用が増加する見込みであることから、今後も比率の推移を注視していく必要がある。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119309</xdr:rowOff>
    </xdr:from>
    <xdr:to>
      <xdr:col>72</xdr:col>
      <xdr:colOff>203200</xdr:colOff>
      <xdr:row>15</xdr:row>
      <xdr:rowOff>140758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691059"/>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167287</xdr:rowOff>
    </xdr:from>
    <xdr:to>
      <xdr:col>68</xdr:col>
      <xdr:colOff>152400</xdr:colOff>
      <xdr:row>15</xdr:row>
      <xdr:rowOff>140758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396137"/>
          <a:ext cx="889000" cy="3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145979</xdr:rowOff>
    </xdr:from>
    <xdr:to>
      <xdr:col>73</xdr:col>
      <xdr:colOff>44450</xdr:colOff>
      <xdr:row>14</xdr:row>
      <xdr:rowOff>76129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170109</xdr:rowOff>
    </xdr:from>
    <xdr:to>
      <xdr:col>68</xdr:col>
      <xdr:colOff>203200</xdr:colOff>
      <xdr:row>14</xdr:row>
      <xdr:rowOff>100259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68509</xdr:rowOff>
    </xdr:from>
    <xdr:to>
      <xdr:col>73</xdr:col>
      <xdr:colOff>44450</xdr:colOff>
      <xdr:row>15</xdr:row>
      <xdr:rowOff>170109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154886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72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89958</xdr:rowOff>
    </xdr:from>
    <xdr:to>
      <xdr:col>68</xdr:col>
      <xdr:colOff>203200</xdr:colOff>
      <xdr:row>16</xdr:row>
      <xdr:rowOff>20108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4885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116487</xdr:rowOff>
    </xdr:from>
    <xdr:to>
      <xdr:col>64</xdr:col>
      <xdr:colOff>152400</xdr:colOff>
      <xdr:row>14</xdr:row>
      <xdr:rowOff>46637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3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31414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43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111,196
108,632
111.83
64,654,974
62,843,811
676,626
27,095,995
57,168,999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令和５年度では臨時財政対策債が減額となったが、地方交付税などが増額し、分母となる経常的一般財源等は増加した。一方で、人件費の経常的一般財源等は前年度同額程度であったことから、比率としては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78014</xdr:rowOff>
    </xdr:from>
    <xdr:to>
      <xdr:col>24</xdr:col>
      <xdr:colOff>25400</xdr:colOff>
      <xdr:row>36</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502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40113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3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61686</xdr:rowOff>
    </xdr:from>
    <xdr:to>
      <xdr:col>19</xdr:col>
      <xdr:colOff>187325</xdr:colOff>
      <xdr:row>36</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338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15620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61686</xdr:rowOff>
    </xdr:from>
    <xdr:to>
      <xdr:col>15</xdr:col>
      <xdr:colOff>98425</xdr:colOff>
      <xdr:row>38</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33886"/>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45357</xdr:rowOff>
    </xdr:from>
    <xdr:to>
      <xdr:col>11</xdr:col>
      <xdr:colOff>9525</xdr:colOff>
      <xdr:row>38</xdr:row>
      <xdr:rowOff>127000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604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146249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43741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10886</xdr:rowOff>
    </xdr:from>
    <xdr:to>
      <xdr:col>15</xdr:col>
      <xdr:colOff>149225</xdr:colOff>
      <xdr:row>36</xdr:row>
      <xdr:rowOff>112486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122663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166007</xdr:rowOff>
    </xdr:from>
    <xdr:to>
      <xdr:col>11</xdr:col>
      <xdr:colOff>60325</xdr:colOff>
      <xdr:row>38</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106334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新型コロナウイルスワクチン接種事業の減額により物件費総額は減額となる一方で、物価高騰による委託料の増加などの影響で、経常的一般財源等は増加し、比率は令和４年度と同程度で推移し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7257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3966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168020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6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143329</xdr:rowOff>
    </xdr:from>
    <xdr:to>
      <xdr:col>78</xdr:col>
      <xdr:colOff>69850</xdr:colOff>
      <xdr:row>14</xdr:row>
      <xdr:rowOff>7257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2007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78213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4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132443</xdr:rowOff>
    </xdr:from>
    <xdr:to>
      <xdr:col>73</xdr:col>
      <xdr:colOff>180975</xdr:colOff>
      <xdr:row>12</xdr:row>
      <xdr:rowOff>143329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189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119034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132443</xdr:rowOff>
    </xdr:from>
    <xdr:to>
      <xdr:col>69</xdr:col>
      <xdr:colOff>92075</xdr:colOff>
      <xdr:row>13</xdr:row>
      <xdr:rowOff>4536</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189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127907</xdr:rowOff>
    </xdr:from>
    <xdr:to>
      <xdr:col>78</xdr:col>
      <xdr:colOff>120650</xdr:colOff>
      <xdr:row>14</xdr:row>
      <xdr:rowOff>58057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68234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2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92529</xdr:rowOff>
    </xdr:from>
    <xdr:to>
      <xdr:col>74</xdr:col>
      <xdr:colOff>31750</xdr:colOff>
      <xdr:row>13</xdr:row>
      <xdr:rowOff>22679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32856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81643</xdr:rowOff>
    </xdr:from>
    <xdr:to>
      <xdr:col>69</xdr:col>
      <xdr:colOff>142875</xdr:colOff>
      <xdr:row>13</xdr:row>
      <xdr:rowOff>11793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21970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125186</xdr:rowOff>
    </xdr:from>
    <xdr:to>
      <xdr:col>65</xdr:col>
      <xdr:colOff>53975</xdr:colOff>
      <xdr:row>13</xdr:row>
      <xdr:rowOff>55336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65513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では、生活支援緊急給付金事業などの臨時的な事業による扶助費総額の増加に加え、経常的な事業に係る一般財源等が増加した。地方交付税などが増額により、分母となる経常的一般財源等も増加したものの、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ポイントの増加となった。</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59</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28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59</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01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59</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01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60</xdr:row>
      <xdr:rowOff>50800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28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令和５年度では、維持補修費及び繰出金の総額が増加となったことに加え、経常的一般財源等が増加したことから、比率は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6350</xdr:rowOff>
    </xdr:from>
    <xdr:to>
      <xdr:col>82</xdr:col>
      <xdr:colOff>107950</xdr:colOff>
      <xdr:row>57</xdr:row>
      <xdr:rowOff>19050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79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57</xdr:row>
      <xdr:rowOff>6350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1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57</xdr:row>
      <xdr:rowOff>57150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15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57150</xdr:rowOff>
    </xdr:from>
    <xdr:to>
      <xdr:col>69</xdr:col>
      <xdr:colOff>92075</xdr:colOff>
      <xdr:row>59</xdr:row>
      <xdr:rowOff>57150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29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127000</xdr:rowOff>
    </xdr:from>
    <xdr:to>
      <xdr:col>78</xdr:col>
      <xdr:colOff>120650</xdr:colOff>
      <xdr:row>57</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6350</xdr:rowOff>
    </xdr:from>
    <xdr:to>
      <xdr:col>69</xdr:col>
      <xdr:colOff>142875</xdr:colOff>
      <xdr:row>57</xdr:row>
      <xdr:rowOff>107950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118127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令和５年度では、塵芥処理に係る負担金の増加や下水道事業への負担金・補助金の増加により、経常的一般財源等が増加し、比率も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85090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047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90187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96520</xdr:rowOff>
    </xdr:from>
    <xdr:to>
      <xdr:col>78</xdr:col>
      <xdr:colOff>69850</xdr:colOff>
      <xdr:row>35</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925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96520</xdr:rowOff>
    </xdr:from>
    <xdr:to>
      <xdr:col>73</xdr:col>
      <xdr:colOff>180975</xdr:colOff>
      <xdr:row>34</xdr:row>
      <xdr:rowOff>157480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92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77470</xdr:rowOff>
    </xdr:from>
    <xdr:to>
      <xdr:col>69</xdr:col>
      <xdr:colOff>92075</xdr:colOff>
      <xdr:row>34</xdr:row>
      <xdr:rowOff>157480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7353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17797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128287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34290</xdr:rowOff>
    </xdr:from>
    <xdr:to>
      <xdr:col>82</xdr:col>
      <xdr:colOff>158750</xdr:colOff>
      <xdr:row>35</xdr:row>
      <xdr:rowOff>135890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50817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45720</xdr:rowOff>
    </xdr:from>
    <xdr:to>
      <xdr:col>74</xdr:col>
      <xdr:colOff>31750</xdr:colOff>
      <xdr:row>34</xdr:row>
      <xdr:rowOff>147320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106680</xdr:rowOff>
    </xdr:from>
    <xdr:to>
      <xdr:col>69</xdr:col>
      <xdr:colOff>142875</xdr:colOff>
      <xdr:row>35</xdr:row>
      <xdr:rowOff>36830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47007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26670</xdr:rowOff>
    </xdr:from>
    <xdr:to>
      <xdr:col>65</xdr:col>
      <xdr:colOff>53975</xdr:colOff>
      <xdr:row>33</xdr:row>
      <xdr:rowOff>128270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138447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活用してきた市債の償還が本格化していることから公債費は増加傾向にあり、比率は、令和３年度に一時的に減少しているが、令和４年度では再び増加している。令和５年度は、公債費の一時的な減少とあわせて、経常的一般財源等も増加し、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123734</xdr:rowOff>
    </xdr:from>
    <xdr:to>
      <xdr:col>24</xdr:col>
      <xdr:colOff>25400</xdr:colOff>
      <xdr:row>80</xdr:row>
      <xdr:rowOff>156392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8397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20882</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222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64951</xdr:rowOff>
    </xdr:from>
    <xdr:to>
      <xdr:col>19</xdr:col>
      <xdr:colOff>187325</xdr:colOff>
      <xdr:row>80</xdr:row>
      <xdr:rowOff>156392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78095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129195</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15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64951</xdr:rowOff>
    </xdr:from>
    <xdr:to>
      <xdr:col>15</xdr:col>
      <xdr:colOff>98425</xdr:colOff>
      <xdr:row>81</xdr:row>
      <xdr:rowOff>4536</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78095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110671</xdr:rowOff>
    </xdr:from>
    <xdr:to>
      <xdr:col>11</xdr:col>
      <xdr:colOff>9525</xdr:colOff>
      <xdr:row>81</xdr:row>
      <xdr:rowOff>4536</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826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148789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1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72934</xdr:rowOff>
    </xdr:from>
    <xdr:to>
      <xdr:col>24</xdr:col>
      <xdr:colOff>76200</xdr:colOff>
      <xdr:row>81</xdr:row>
      <xdr:rowOff>3084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78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152961</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69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105592</xdr:rowOff>
    </xdr:from>
    <xdr:to>
      <xdr:col>20</xdr:col>
      <xdr:colOff>38100</xdr:colOff>
      <xdr:row>81</xdr:row>
      <xdr:rowOff>35742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8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20519</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90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14151</xdr:rowOff>
    </xdr:from>
    <xdr:to>
      <xdr:col>15</xdr:col>
      <xdr:colOff>149225</xdr:colOff>
      <xdr:row>80</xdr:row>
      <xdr:rowOff>115751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7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100528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81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125186</xdr:rowOff>
    </xdr:from>
    <xdr:to>
      <xdr:col>11</xdr:col>
      <xdr:colOff>60325</xdr:colOff>
      <xdr:row>81</xdr:row>
      <xdr:rowOff>55336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40113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59871</xdr:rowOff>
    </xdr:from>
    <xdr:to>
      <xdr:col>6</xdr:col>
      <xdr:colOff>171450</xdr:colOff>
      <xdr:row>80</xdr:row>
      <xdr:rowOff>161471</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146248</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どの費目も増加傾向にあり、比率は前年度から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ポイント増加しているが、分母となる経常的一般財源等が大幅に増加した令和３年度以外は、概ね同水準で推移している。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161289</xdr:rowOff>
    </xdr:from>
    <xdr:to>
      <xdr:col>82</xdr:col>
      <xdr:colOff>107950</xdr:colOff>
      <xdr:row>81</xdr:row>
      <xdr:rowOff>65278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3020039"/>
          <a:ext cx="0" cy="93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37355</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65278</xdr:rowOff>
    </xdr:from>
    <xdr:to>
      <xdr:col>82</xdr:col>
      <xdr:colOff>196850</xdr:colOff>
      <xdr:row>81</xdr:row>
      <xdr:rowOff>65278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76217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161289</xdr:rowOff>
    </xdr:from>
    <xdr:to>
      <xdr:col>82</xdr:col>
      <xdr:colOff>196850</xdr:colOff>
      <xdr:row>75</xdr:row>
      <xdr:rowOff>161289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02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76</xdr:row>
      <xdr:rowOff>122428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1206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33274</xdr:rowOff>
    </xdr:from>
    <xdr:to>
      <xdr:col>78</xdr:col>
      <xdr:colOff>69850</xdr:colOff>
      <xdr:row>76</xdr:row>
      <xdr:rowOff>90424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28920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33274</xdr:rowOff>
    </xdr:from>
    <xdr:to>
      <xdr:col>73</xdr:col>
      <xdr:colOff>180975</xdr:colOff>
      <xdr:row>76</xdr:row>
      <xdr:rowOff>53848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289202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76</xdr:row>
      <xdr:rowOff>117856</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084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153924</xdr:rowOff>
    </xdr:from>
    <xdr:to>
      <xdr:col>74</xdr:col>
      <xdr:colOff>31750</xdr:colOff>
      <xdr:row>75</xdr:row>
      <xdr:rowOff>84074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94251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9759</xdr:rowOff>
    </xdr:from>
    <xdr:to>
      <xdr:col>29</xdr:col>
      <xdr:colOff>127000</xdr:colOff>
      <xdr:row>17</xdr:row>
      <xdr:rowOff>73355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72034"/>
          <a:ext cx="647700" cy="63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111767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74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73355</xdr:rowOff>
    </xdr:from>
    <xdr:to>
      <xdr:col>26</xdr:col>
      <xdr:colOff>50800</xdr:colOff>
      <xdr:row>17</xdr:row>
      <xdr:rowOff>90729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35630"/>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93959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27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90729</xdr:rowOff>
    </xdr:from>
    <xdr:to>
      <xdr:col>22</xdr:col>
      <xdr:colOff>114300</xdr:colOff>
      <xdr:row>17</xdr:row>
      <xdr:rowOff>139123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53004"/>
          <a:ext cx="698500" cy="4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105389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3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139123</xdr:rowOff>
    </xdr:from>
    <xdr:to>
      <xdr:col>18</xdr:col>
      <xdr:colOff>177800</xdr:colOff>
      <xdr:row>18</xdr:row>
      <xdr:rowOff>141844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01398"/>
          <a:ext cx="698500" cy="174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32168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3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130409</xdr:rowOff>
    </xdr:from>
    <xdr:to>
      <xdr:col>29</xdr:col>
      <xdr:colOff>177800</xdr:colOff>
      <xdr:row>17</xdr:row>
      <xdr:rowOff>60559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2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146936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6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22555</xdr:rowOff>
    </xdr:from>
    <xdr:to>
      <xdr:col>26</xdr:col>
      <xdr:colOff>101600</xdr:colOff>
      <xdr:row>17</xdr:row>
      <xdr:rowOff>124155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8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134332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5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39929</xdr:rowOff>
    </xdr:from>
    <xdr:to>
      <xdr:col>22</xdr:col>
      <xdr:colOff>165100</xdr:colOff>
      <xdr:row>17</xdr:row>
      <xdr:rowOff>141529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0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151706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7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88323</xdr:rowOff>
    </xdr:from>
    <xdr:to>
      <xdr:col>19</xdr:col>
      <xdr:colOff>38100</xdr:colOff>
      <xdr:row>18</xdr:row>
      <xdr:rowOff>18473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5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28650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1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91044</xdr:rowOff>
    </xdr:from>
    <xdr:to>
      <xdr:col>15</xdr:col>
      <xdr:colOff>101600</xdr:colOff>
      <xdr:row>19</xdr:row>
      <xdr:rowOff>21194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24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31371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221960</xdr:rowOff>
    </xdr:from>
    <xdr:to>
      <xdr:col>29</xdr:col>
      <xdr:colOff>127000</xdr:colOff>
      <xdr:row>34</xdr:row>
      <xdr:rowOff>246238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489410"/>
          <a:ext cx="647700" cy="2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279209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89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246238</xdr:rowOff>
    </xdr:from>
    <xdr:to>
      <xdr:col>26</xdr:col>
      <xdr:colOff>50800</xdr:colOff>
      <xdr:row>34</xdr:row>
      <xdr:rowOff>295387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513688"/>
          <a:ext cx="698500" cy="49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56735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0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295387</xdr:rowOff>
    </xdr:from>
    <xdr:to>
      <xdr:col>22</xdr:col>
      <xdr:colOff>114300</xdr:colOff>
      <xdr:row>35</xdr:row>
      <xdr:rowOff>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562837"/>
          <a:ext cx="6985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71228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36</xdr:rowOff>
    </xdr:from>
    <xdr:to>
      <xdr:col>18</xdr:col>
      <xdr:colOff>177800</xdr:colOff>
      <xdr:row>35</xdr:row>
      <xdr:rowOff>79680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10386"/>
          <a:ext cx="698500" cy="79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171160</xdr:rowOff>
    </xdr:from>
    <xdr:to>
      <xdr:col>29</xdr:col>
      <xdr:colOff>177800</xdr:colOff>
      <xdr:row>34</xdr:row>
      <xdr:rowOff>272760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38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79737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4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195438</xdr:rowOff>
    </xdr:from>
    <xdr:to>
      <xdr:col>26</xdr:col>
      <xdr:colOff>101600</xdr:colOff>
      <xdr:row>34</xdr:row>
      <xdr:rowOff>297038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6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307215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31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244587</xdr:rowOff>
    </xdr:from>
    <xdr:to>
      <xdr:col>22</xdr:col>
      <xdr:colOff>165100</xdr:colOff>
      <xdr:row>35</xdr:row>
      <xdr:rowOff>3287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12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13464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8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292136</xdr:rowOff>
    </xdr:from>
    <xdr:to>
      <xdr:col>19</xdr:col>
      <xdr:colOff>38100</xdr:colOff>
      <xdr:row>35</xdr:row>
      <xdr:rowOff>50836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5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61013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2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28880</xdr:rowOff>
    </xdr:from>
    <xdr:to>
      <xdr:col>15</xdr:col>
      <xdr:colOff>101600</xdr:colOff>
      <xdr:row>35</xdr:row>
      <xdr:rowOff>130480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3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140657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111,196
108,632
111.83
64,654,974
62,843,811
676,626
27,095,995
57,168,999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165989</xdr:rowOff>
    </xdr:from>
    <xdr:to>
      <xdr:col>24</xdr:col>
      <xdr:colOff>63500</xdr:colOff>
      <xdr:row>33</xdr:row>
      <xdr:rowOff>49898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52389"/>
          <a:ext cx="8382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26522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163246</xdr:rowOff>
    </xdr:from>
    <xdr:to>
      <xdr:col>19</xdr:col>
      <xdr:colOff>177800</xdr:colOff>
      <xdr:row>33</xdr:row>
      <xdr:rowOff>49898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649646"/>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153166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163246</xdr:rowOff>
    </xdr:from>
    <xdr:to>
      <xdr:col>15</xdr:col>
      <xdr:colOff>50800</xdr:colOff>
      <xdr:row>33</xdr:row>
      <xdr:rowOff>111201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49646"/>
          <a:ext cx="889000" cy="1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111201</xdr:rowOff>
    </xdr:from>
    <xdr:to>
      <xdr:col>10</xdr:col>
      <xdr:colOff>114300</xdr:colOff>
      <xdr:row>36</xdr:row>
      <xdr:rowOff>60376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69051"/>
          <a:ext cx="889000" cy="4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92282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115189</xdr:rowOff>
    </xdr:from>
    <xdr:to>
      <xdr:col>24</xdr:col>
      <xdr:colOff>114300</xdr:colOff>
      <xdr:row>33</xdr:row>
      <xdr:rowOff>45339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138066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170548</xdr:rowOff>
    </xdr:from>
    <xdr:to>
      <xdr:col>20</xdr:col>
      <xdr:colOff>38100</xdr:colOff>
      <xdr:row>33</xdr:row>
      <xdr:rowOff>100698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117225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3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112446</xdr:rowOff>
    </xdr:from>
    <xdr:to>
      <xdr:col>15</xdr:col>
      <xdr:colOff>101600</xdr:colOff>
      <xdr:row>33</xdr:row>
      <xdr:rowOff>42596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9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59123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7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60401</xdr:rowOff>
    </xdr:from>
    <xdr:to>
      <xdr:col>10</xdr:col>
      <xdr:colOff>165100</xdr:colOff>
      <xdr:row>33</xdr:row>
      <xdr:rowOff>162001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1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7078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9576</xdr:rowOff>
    </xdr:from>
    <xdr:to>
      <xdr:col>6</xdr:col>
      <xdr:colOff>38100</xdr:colOff>
      <xdr:row>36</xdr:row>
      <xdr:rowOff>111176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127703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5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45909</xdr:rowOff>
    </xdr:from>
    <xdr:to>
      <xdr:col>24</xdr:col>
      <xdr:colOff>63500</xdr:colOff>
      <xdr:row>56</xdr:row>
      <xdr:rowOff>83138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47109"/>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73144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9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37679</xdr:rowOff>
    </xdr:from>
    <xdr:to>
      <xdr:col>19</xdr:col>
      <xdr:colOff>177800</xdr:colOff>
      <xdr:row>56</xdr:row>
      <xdr:rowOff>45909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295979"/>
          <a:ext cx="889000" cy="3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134267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37679</xdr:rowOff>
    </xdr:from>
    <xdr:to>
      <xdr:col>15</xdr:col>
      <xdr:colOff>50800</xdr:colOff>
      <xdr:row>58</xdr:row>
      <xdr:rowOff>21286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95979"/>
          <a:ext cx="889000" cy="66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xdr:rowOff>
    </xdr:from>
    <xdr:to>
      <xdr:col>10</xdr:col>
      <xdr:colOff>114300</xdr:colOff>
      <xdr:row>58</xdr:row>
      <xdr:rowOff>21286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441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57718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32338</xdr:rowOff>
    </xdr:from>
    <xdr:to>
      <xdr:col>24</xdr:col>
      <xdr:colOff>114300</xdr:colOff>
      <xdr:row>56</xdr:row>
      <xdr:rowOff>133938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10765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166559</xdr:rowOff>
    </xdr:from>
    <xdr:to>
      <xdr:col>20</xdr:col>
      <xdr:colOff>38100</xdr:colOff>
      <xdr:row>56</xdr:row>
      <xdr:rowOff>96709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9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87836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158329</xdr:rowOff>
    </xdr:from>
    <xdr:to>
      <xdr:col>15</xdr:col>
      <xdr:colOff>101600</xdr:colOff>
      <xdr:row>54</xdr:row>
      <xdr:rowOff>88479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2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105006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0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141936</xdr:rowOff>
    </xdr:from>
    <xdr:to>
      <xdr:col>10</xdr:col>
      <xdr:colOff>165100</xdr:colOff>
      <xdr:row>58</xdr:row>
      <xdr:rowOff>72086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63213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0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120708</xdr:rowOff>
    </xdr:from>
    <xdr:to>
      <xdr:col>6</xdr:col>
      <xdr:colOff>38100</xdr:colOff>
      <xdr:row>58</xdr:row>
      <xdr:rowOff>50858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9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41985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8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50164</xdr:rowOff>
    </xdr:from>
    <xdr:to>
      <xdr:col>24</xdr:col>
      <xdr:colOff>63500</xdr:colOff>
      <xdr:row>77</xdr:row>
      <xdr:rowOff>90297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51814"/>
          <a:ext cx="838200" cy="4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80154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67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90297</xdr:rowOff>
    </xdr:from>
    <xdr:to>
      <xdr:col>19</xdr:col>
      <xdr:colOff>177800</xdr:colOff>
      <xdr:row>77</xdr:row>
      <xdr:rowOff>133477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91947"/>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25417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121538</xdr:rowOff>
    </xdr:from>
    <xdr:to>
      <xdr:col>15</xdr:col>
      <xdr:colOff>50800</xdr:colOff>
      <xdr:row>77</xdr:row>
      <xdr:rowOff>133477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23188"/>
          <a:ext cx="889000" cy="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34053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98298</xdr:rowOff>
    </xdr:from>
    <xdr:to>
      <xdr:col>10</xdr:col>
      <xdr:colOff>114300</xdr:colOff>
      <xdr:row>77</xdr:row>
      <xdr:rowOff>121538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99948"/>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95394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103141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170814</xdr:rowOff>
    </xdr:from>
    <xdr:to>
      <xdr:col>24</xdr:col>
      <xdr:colOff>114300</xdr:colOff>
      <xdr:row>77</xdr:row>
      <xdr:rowOff>100964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0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149241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7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39497</xdr:rowOff>
    </xdr:from>
    <xdr:to>
      <xdr:col>20</xdr:col>
      <xdr:colOff>38100</xdr:colOff>
      <xdr:row>77</xdr:row>
      <xdr:rowOff>141097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132224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3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82677</xdr:rowOff>
    </xdr:from>
    <xdr:to>
      <xdr:col>15</xdr:col>
      <xdr:colOff>101600</xdr:colOff>
      <xdr:row>78</xdr:row>
      <xdr:rowOff>12827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3954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70738</xdr:rowOff>
    </xdr:from>
    <xdr:to>
      <xdr:col>10</xdr:col>
      <xdr:colOff>165100</xdr:colOff>
      <xdr:row>78</xdr:row>
      <xdr:rowOff>888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163465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6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47498</xdr:rowOff>
    </xdr:from>
    <xdr:to>
      <xdr:col>6</xdr:col>
      <xdr:colOff>38100</xdr:colOff>
      <xdr:row>77</xdr:row>
      <xdr:rowOff>149098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140225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123403</xdr:rowOff>
    </xdr:from>
    <xdr:to>
      <xdr:col>24</xdr:col>
      <xdr:colOff>62865</xdr:colOff>
      <xdr:row>97</xdr:row>
      <xdr:rowOff>140615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82453"/>
          <a:ext cx="1270" cy="1388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144442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140615</xdr:rowOff>
    </xdr:from>
    <xdr:to>
      <xdr:col>24</xdr:col>
      <xdr:colOff>152400</xdr:colOff>
      <xdr:row>97</xdr:row>
      <xdr:rowOff>140615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70080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5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123403</xdr:rowOff>
    </xdr:from>
    <xdr:to>
      <xdr:col>24</xdr:col>
      <xdr:colOff>152400</xdr:colOff>
      <xdr:row>89</xdr:row>
      <xdr:rowOff>123403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6263</xdr:rowOff>
    </xdr:from>
    <xdr:to>
      <xdr:col>24</xdr:col>
      <xdr:colOff>63500</xdr:colOff>
      <xdr:row>94</xdr:row>
      <xdr:rowOff>126082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951113"/>
          <a:ext cx="838200" cy="29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112264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5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133837</xdr:rowOff>
    </xdr:from>
    <xdr:to>
      <xdr:col>24</xdr:col>
      <xdr:colOff>114300</xdr:colOff>
      <xdr:row>94</xdr:row>
      <xdr:rowOff>63987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0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156485</xdr:rowOff>
    </xdr:from>
    <xdr:to>
      <xdr:col>19</xdr:col>
      <xdr:colOff>177800</xdr:colOff>
      <xdr:row>94</xdr:row>
      <xdr:rowOff>126082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758435"/>
          <a:ext cx="889000" cy="4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66856</xdr:rowOff>
    </xdr:from>
    <xdr:to>
      <xdr:col>20</xdr:col>
      <xdr:colOff>38100</xdr:colOff>
      <xdr:row>95</xdr:row>
      <xdr:rowOff>168456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159583</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44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156485</xdr:rowOff>
    </xdr:from>
    <xdr:to>
      <xdr:col>15</xdr:col>
      <xdr:colOff>50800</xdr:colOff>
      <xdr:row>96</xdr:row>
      <xdr:rowOff>121118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758435"/>
          <a:ext cx="889000" cy="82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11633</xdr:rowOff>
    </xdr:from>
    <xdr:to>
      <xdr:col>15</xdr:col>
      <xdr:colOff>101600</xdr:colOff>
      <xdr:row>93</xdr:row>
      <xdr:rowOff>113233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104360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04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121118</xdr:rowOff>
    </xdr:from>
    <xdr:to>
      <xdr:col>10</xdr:col>
      <xdr:colOff>114300</xdr:colOff>
      <xdr:row>96</xdr:row>
      <xdr:rowOff>141627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80318"/>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96084</xdr:rowOff>
    </xdr:from>
    <xdr:to>
      <xdr:col>10</xdr:col>
      <xdr:colOff>165100</xdr:colOff>
      <xdr:row>98</xdr:row>
      <xdr:rowOff>26234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17361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49809</xdr:rowOff>
    </xdr:from>
    <xdr:to>
      <xdr:col>6</xdr:col>
      <xdr:colOff>38100</xdr:colOff>
      <xdr:row>98</xdr:row>
      <xdr:rowOff>151409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126913</xdr:rowOff>
    </xdr:from>
    <xdr:to>
      <xdr:col>24</xdr:col>
      <xdr:colOff>114300</xdr:colOff>
      <xdr:row>93</xdr:row>
      <xdr:rowOff>57063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0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149790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5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75282</xdr:rowOff>
    </xdr:from>
    <xdr:to>
      <xdr:col>20</xdr:col>
      <xdr:colOff>38100</xdr:colOff>
      <xdr:row>95</xdr:row>
      <xdr:rowOff>5432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9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21959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6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105685</xdr:rowOff>
    </xdr:from>
    <xdr:to>
      <xdr:col>15</xdr:col>
      <xdr:colOff>101600</xdr:colOff>
      <xdr:row>92</xdr:row>
      <xdr:rowOff>35835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70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52362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48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70318</xdr:rowOff>
    </xdr:from>
    <xdr:to>
      <xdr:col>10</xdr:col>
      <xdr:colOff>165100</xdr:colOff>
      <xdr:row>97</xdr:row>
      <xdr:rowOff>468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16995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0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90827</xdr:rowOff>
    </xdr:from>
    <xdr:to>
      <xdr:col>6</xdr:col>
      <xdr:colOff>38100</xdr:colOff>
      <xdr:row>97</xdr:row>
      <xdr:rowOff>20977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5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37504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2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79491</xdr:rowOff>
    </xdr:from>
    <xdr:to>
      <xdr:col>55</xdr:col>
      <xdr:colOff>0</xdr:colOff>
      <xdr:row>36</xdr:row>
      <xdr:rowOff>105682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251691"/>
          <a:ext cx="8382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15471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16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130208</xdr:rowOff>
    </xdr:from>
    <xdr:to>
      <xdr:col>50</xdr:col>
      <xdr:colOff>114300</xdr:colOff>
      <xdr:row>36</xdr:row>
      <xdr:rowOff>79491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5959508"/>
          <a:ext cx="889000" cy="29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98148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153057</xdr:rowOff>
    </xdr:from>
    <xdr:to>
      <xdr:col>45</xdr:col>
      <xdr:colOff>177800</xdr:colOff>
      <xdr:row>34</xdr:row>
      <xdr:rowOff>130208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125107"/>
          <a:ext cx="889000" cy="83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91755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153057</xdr:rowOff>
    </xdr:from>
    <xdr:to>
      <xdr:col>41</xdr:col>
      <xdr:colOff>50800</xdr:colOff>
      <xdr:row>37</xdr:row>
      <xdr:rowOff>105715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125107"/>
          <a:ext cx="889000" cy="13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44815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18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67146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54882</xdr:rowOff>
    </xdr:from>
    <xdr:to>
      <xdr:col>55</xdr:col>
      <xdr:colOff>50800</xdr:colOff>
      <xdr:row>36</xdr:row>
      <xdr:rowOff>156482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2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33309</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0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28691</xdr:rowOff>
    </xdr:from>
    <xdr:to>
      <xdr:col>50</xdr:col>
      <xdr:colOff>165100</xdr:colOff>
      <xdr:row>36</xdr:row>
      <xdr:rowOff>130291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121418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29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79408</xdr:rowOff>
    </xdr:from>
    <xdr:to>
      <xdr:col>46</xdr:col>
      <xdr:colOff>38100</xdr:colOff>
      <xdr:row>35</xdr:row>
      <xdr:rowOff>9558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9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26085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68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102257</xdr:rowOff>
    </xdr:from>
    <xdr:to>
      <xdr:col>41</xdr:col>
      <xdr:colOff>101600</xdr:colOff>
      <xdr:row>30</xdr:row>
      <xdr:rowOff>32407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0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48934</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48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54915</xdr:rowOff>
    </xdr:from>
    <xdr:to>
      <xdr:col>36</xdr:col>
      <xdr:colOff>165100</xdr:colOff>
      <xdr:row>37</xdr:row>
      <xdr:rowOff>156515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147641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9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131343</xdr:rowOff>
    </xdr:from>
    <xdr:to>
      <xdr:col>55</xdr:col>
      <xdr:colOff>0</xdr:colOff>
      <xdr:row>53</xdr:row>
      <xdr:rowOff>159220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046743"/>
          <a:ext cx="838200" cy="19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805</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3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159220</xdr:rowOff>
    </xdr:from>
    <xdr:to>
      <xdr:col>50</xdr:col>
      <xdr:colOff>114300</xdr:colOff>
      <xdr:row>55</xdr:row>
      <xdr:rowOff>14415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246070"/>
          <a:ext cx="889000" cy="19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147197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35065</xdr:rowOff>
    </xdr:from>
    <xdr:to>
      <xdr:col>45</xdr:col>
      <xdr:colOff>177800</xdr:colOff>
      <xdr:row>55</xdr:row>
      <xdr:rowOff>14415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8779015"/>
          <a:ext cx="889000" cy="66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147121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35065</xdr:rowOff>
    </xdr:from>
    <xdr:to>
      <xdr:col>41</xdr:col>
      <xdr:colOff>50800</xdr:colOff>
      <xdr:row>53</xdr:row>
      <xdr:rowOff>163881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8779015"/>
          <a:ext cx="889000" cy="47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55694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101071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80543</xdr:rowOff>
    </xdr:from>
    <xdr:to>
      <xdr:col>55</xdr:col>
      <xdr:colOff>50800</xdr:colOff>
      <xdr:row>53</xdr:row>
      <xdr:rowOff>10693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89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103420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84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108420</xdr:rowOff>
    </xdr:from>
    <xdr:to>
      <xdr:col>50</xdr:col>
      <xdr:colOff>165100</xdr:colOff>
      <xdr:row>54</xdr:row>
      <xdr:rowOff>38570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1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55097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897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135065</xdr:rowOff>
    </xdr:from>
    <xdr:to>
      <xdr:col>46</xdr:col>
      <xdr:colOff>38100</xdr:colOff>
      <xdr:row>55</xdr:row>
      <xdr:rowOff>65215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3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81742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16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155715</xdr:rowOff>
    </xdr:from>
    <xdr:to>
      <xdr:col>41</xdr:col>
      <xdr:colOff>101600</xdr:colOff>
      <xdr:row>51</xdr:row>
      <xdr:rowOff>85865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87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102392</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850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113081</xdr:rowOff>
    </xdr:from>
    <xdr:to>
      <xdr:col>36</xdr:col>
      <xdr:colOff>165100</xdr:colOff>
      <xdr:row>54</xdr:row>
      <xdr:rowOff>43231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1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59758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897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64148</xdr:rowOff>
    </xdr:from>
    <xdr:to>
      <xdr:col>55</xdr:col>
      <xdr:colOff>0</xdr:colOff>
      <xdr:row>78</xdr:row>
      <xdr:rowOff>138168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37248"/>
          <a:ext cx="838200" cy="7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46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138168</xdr:rowOff>
    </xdr:from>
    <xdr:to>
      <xdr:col>50</xdr:col>
      <xdr:colOff>114300</xdr:colOff>
      <xdr:row>78</xdr:row>
      <xdr:rowOff>139700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11268"/>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142744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22245</xdr:rowOff>
    </xdr:from>
    <xdr:to>
      <xdr:col>45</xdr:col>
      <xdr:colOff>177800</xdr:colOff>
      <xdr:row>78</xdr:row>
      <xdr:rowOff>139700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95345"/>
          <a:ext cx="889000" cy="1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111106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22245</xdr:rowOff>
    </xdr:from>
    <xdr:to>
      <xdr:col>41</xdr:col>
      <xdr:colOff>50800</xdr:colOff>
      <xdr:row>78</xdr:row>
      <xdr:rowOff>80242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395345"/>
          <a:ext cx="889000" cy="5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13348</xdr:rowOff>
    </xdr:from>
    <xdr:to>
      <xdr:col>55</xdr:col>
      <xdr:colOff>50800</xdr:colOff>
      <xdr:row>78</xdr:row>
      <xdr:rowOff>114948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99725</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0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87368</xdr:rowOff>
    </xdr:from>
    <xdr:to>
      <xdr:col>50</xdr:col>
      <xdr:colOff>165100</xdr:colOff>
      <xdr:row>79</xdr:row>
      <xdr:rowOff>17518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6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8645</xdr:rowOff>
    </xdr:from>
    <xdr:ext cx="313932"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82333" y="135531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142895</xdr:rowOff>
    </xdr:from>
    <xdr:to>
      <xdr:col>41</xdr:col>
      <xdr:colOff>101600</xdr:colOff>
      <xdr:row>78</xdr:row>
      <xdr:rowOff>73045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64172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43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29442</xdr:rowOff>
    </xdr:from>
    <xdr:to>
      <xdr:col>36</xdr:col>
      <xdr:colOff>165100</xdr:colOff>
      <xdr:row>78</xdr:row>
      <xdr:rowOff>131042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0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122169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49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51233</xdr:rowOff>
    </xdr:from>
    <xdr:to>
      <xdr:col>54</xdr:col>
      <xdr:colOff>189865</xdr:colOff>
      <xdr:row>98</xdr:row>
      <xdr:rowOff>168242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824633"/>
          <a:ext cx="1270" cy="114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168242</xdr:rowOff>
    </xdr:from>
    <xdr:to>
      <xdr:col>55</xdr:col>
      <xdr:colOff>88900</xdr:colOff>
      <xdr:row>98</xdr:row>
      <xdr:rowOff>168242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7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169360</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59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51233</xdr:rowOff>
    </xdr:from>
    <xdr:to>
      <xdr:col>55</xdr:col>
      <xdr:colOff>88900</xdr:colOff>
      <xdr:row>92</xdr:row>
      <xdr:rowOff>51233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82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51233</xdr:rowOff>
    </xdr:from>
    <xdr:to>
      <xdr:col>55</xdr:col>
      <xdr:colOff>0</xdr:colOff>
      <xdr:row>93</xdr:row>
      <xdr:rowOff>168602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5824633"/>
          <a:ext cx="838200" cy="28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37413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9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58986</xdr:rowOff>
    </xdr:from>
    <xdr:to>
      <xdr:col>55</xdr:col>
      <xdr:colOff>50800</xdr:colOff>
      <xdr:row>96</xdr:row>
      <xdr:rowOff>160586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168602</xdr:rowOff>
    </xdr:from>
    <xdr:to>
      <xdr:col>50</xdr:col>
      <xdr:colOff>114300</xdr:colOff>
      <xdr:row>95</xdr:row>
      <xdr:rowOff>7455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113452"/>
          <a:ext cx="889000" cy="18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77812</xdr:rowOff>
    </xdr:from>
    <xdr:to>
      <xdr:col>50</xdr:col>
      <xdr:colOff>165100</xdr:colOff>
      <xdr:row>97</xdr:row>
      <xdr:rowOff>7962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170539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2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96120</xdr:rowOff>
    </xdr:from>
    <xdr:to>
      <xdr:col>45</xdr:col>
      <xdr:colOff>177800</xdr:colOff>
      <xdr:row>95</xdr:row>
      <xdr:rowOff>7455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5526620"/>
          <a:ext cx="889000" cy="76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124856</xdr:rowOff>
    </xdr:from>
    <xdr:to>
      <xdr:col>46</xdr:col>
      <xdr:colOff>38100</xdr:colOff>
      <xdr:row>97</xdr:row>
      <xdr:rowOff>55006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8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46133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7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96120</xdr:rowOff>
    </xdr:from>
    <xdr:to>
      <xdr:col>41</xdr:col>
      <xdr:colOff>50800</xdr:colOff>
      <xdr:row>94</xdr:row>
      <xdr:rowOff>58710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5526620"/>
          <a:ext cx="889000" cy="64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46430</xdr:rowOff>
    </xdr:from>
    <xdr:to>
      <xdr:col>41</xdr:col>
      <xdr:colOff>101600</xdr:colOff>
      <xdr:row>96</xdr:row>
      <xdr:rowOff>148030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139157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9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114488</xdr:rowOff>
    </xdr:from>
    <xdr:to>
      <xdr:col>36</xdr:col>
      <xdr:colOff>165100</xdr:colOff>
      <xdr:row>97</xdr:row>
      <xdr:rowOff>44638</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35765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433</xdr:rowOff>
    </xdr:from>
    <xdr:to>
      <xdr:col>55</xdr:col>
      <xdr:colOff>50800</xdr:colOff>
      <xdr:row>92</xdr:row>
      <xdr:rowOff>102033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57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124910</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72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117802</xdr:rowOff>
    </xdr:from>
    <xdr:to>
      <xdr:col>50</xdr:col>
      <xdr:colOff>165100</xdr:colOff>
      <xdr:row>94</xdr:row>
      <xdr:rowOff>47952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06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64479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83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128105</xdr:rowOff>
    </xdr:from>
    <xdr:to>
      <xdr:col>46</xdr:col>
      <xdr:colOff>38100</xdr:colOff>
      <xdr:row>95</xdr:row>
      <xdr:rowOff>58255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2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74782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0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45320</xdr:rowOff>
    </xdr:from>
    <xdr:to>
      <xdr:col>41</xdr:col>
      <xdr:colOff>101600</xdr:colOff>
      <xdr:row>90</xdr:row>
      <xdr:rowOff>146920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54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163447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25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7910</xdr:rowOff>
    </xdr:from>
    <xdr:to>
      <xdr:col>36</xdr:col>
      <xdr:colOff>165100</xdr:colOff>
      <xdr:row>94</xdr:row>
      <xdr:rowOff>109510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1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126037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89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171132</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86232"/>
          <a:ext cx="8382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50626</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22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171132</xdr:rowOff>
    </xdr:from>
    <xdr:to>
      <xdr:col>81</xdr:col>
      <xdr:colOff>50800</xdr:colOff>
      <xdr:row>39</xdr:row>
      <xdr:rowOff>11303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86232"/>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11303</xdr:rowOff>
    </xdr:from>
    <xdr:to>
      <xdr:col>76</xdr:col>
      <xdr:colOff>114300</xdr:colOff>
      <xdr:row>39</xdr:row>
      <xdr:rowOff>30353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9785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91884</xdr:rowOff>
    </xdr:from>
    <xdr:to>
      <xdr:col>71</xdr:col>
      <xdr:colOff>177800</xdr:colOff>
      <xdr:row>39</xdr:row>
      <xdr:rowOff>30353</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606984"/>
          <a:ext cx="889000" cy="10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120332</xdr:rowOff>
    </xdr:from>
    <xdr:to>
      <xdr:col>81</xdr:col>
      <xdr:colOff>101600</xdr:colOff>
      <xdr:row>39</xdr:row>
      <xdr:rowOff>50482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3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41609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728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131953</xdr:rowOff>
    </xdr:from>
    <xdr:to>
      <xdr:col>76</xdr:col>
      <xdr:colOff>165100</xdr:colOff>
      <xdr:row>39</xdr:row>
      <xdr:rowOff>62103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53230</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151003</xdr:rowOff>
    </xdr:from>
    <xdr:to>
      <xdr:col>72</xdr:col>
      <xdr:colOff>38100</xdr:colOff>
      <xdr:row>39</xdr:row>
      <xdr:rowOff>81153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72280</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46333" y="6758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41084</xdr:rowOff>
    </xdr:from>
    <xdr:to>
      <xdr:col>67</xdr:col>
      <xdr:colOff>101600</xdr:colOff>
      <xdr:row>38</xdr:row>
      <xdr:rowOff>142684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133811</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56794</xdr:rowOff>
    </xdr:from>
    <xdr:to>
      <xdr:col>85</xdr:col>
      <xdr:colOff>127000</xdr:colOff>
      <xdr:row>73</xdr:row>
      <xdr:rowOff>64681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572644"/>
          <a:ext cx="8382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91806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56794</xdr:rowOff>
    </xdr:from>
    <xdr:to>
      <xdr:col>81</xdr:col>
      <xdr:colOff>50800</xdr:colOff>
      <xdr:row>73</xdr:row>
      <xdr:rowOff>80969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572644"/>
          <a:ext cx="8890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33799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80969</xdr:rowOff>
    </xdr:from>
    <xdr:to>
      <xdr:col>76</xdr:col>
      <xdr:colOff>114300</xdr:colOff>
      <xdr:row>73</xdr:row>
      <xdr:rowOff>97275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596819"/>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34732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97275</xdr:rowOff>
    </xdr:from>
    <xdr:to>
      <xdr:col>71</xdr:col>
      <xdr:colOff>177800</xdr:colOff>
      <xdr:row>73</xdr:row>
      <xdr:rowOff>146558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613125"/>
          <a:ext cx="889000" cy="4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78605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89787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13881</xdr:rowOff>
    </xdr:from>
    <xdr:to>
      <xdr:col>85</xdr:col>
      <xdr:colOff>177800</xdr:colOff>
      <xdr:row>73</xdr:row>
      <xdr:rowOff>115481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52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36758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3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5994</xdr:rowOff>
    </xdr:from>
    <xdr:to>
      <xdr:col>81</xdr:col>
      <xdr:colOff>101600</xdr:colOff>
      <xdr:row>73</xdr:row>
      <xdr:rowOff>107594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5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124121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2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30169</xdr:rowOff>
    </xdr:from>
    <xdr:to>
      <xdr:col>76</xdr:col>
      <xdr:colOff>165100</xdr:colOff>
      <xdr:row>73</xdr:row>
      <xdr:rowOff>131769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54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148296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32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46475</xdr:rowOff>
    </xdr:from>
    <xdr:to>
      <xdr:col>72</xdr:col>
      <xdr:colOff>38100</xdr:colOff>
      <xdr:row>73</xdr:row>
      <xdr:rowOff>148075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5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164602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33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95758</xdr:rowOff>
    </xdr:from>
    <xdr:to>
      <xdr:col>67</xdr:col>
      <xdr:colOff>101600</xdr:colOff>
      <xdr:row>74</xdr:row>
      <xdr:rowOff>25908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6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42435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38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129908</xdr:rowOff>
    </xdr:from>
    <xdr:to>
      <xdr:col>85</xdr:col>
      <xdr:colOff>127000</xdr:colOff>
      <xdr:row>89</xdr:row>
      <xdr:rowOff>138215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5388958"/>
          <a:ext cx="8382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71765</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30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129908</xdr:rowOff>
    </xdr:from>
    <xdr:to>
      <xdr:col>81</xdr:col>
      <xdr:colOff>50800</xdr:colOff>
      <xdr:row>96</xdr:row>
      <xdr:rowOff>51270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5388958"/>
          <a:ext cx="889000" cy="112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6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51270</xdr:rowOff>
    </xdr:from>
    <xdr:to>
      <xdr:col>76</xdr:col>
      <xdr:colOff>114300</xdr:colOff>
      <xdr:row>98</xdr:row>
      <xdr:rowOff>154330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510470"/>
          <a:ext cx="889000" cy="44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156272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131451</xdr:rowOff>
    </xdr:from>
    <xdr:to>
      <xdr:col>71</xdr:col>
      <xdr:colOff>177800</xdr:colOff>
      <xdr:row>98</xdr:row>
      <xdr:rowOff>154330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933551"/>
          <a:ext cx="8890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35025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87415</xdr:rowOff>
    </xdr:from>
    <xdr:to>
      <xdr:col>85</xdr:col>
      <xdr:colOff>177800</xdr:colOff>
      <xdr:row>90</xdr:row>
      <xdr:rowOff>17565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53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40442</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529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79108</xdr:rowOff>
    </xdr:from>
    <xdr:to>
      <xdr:col>81</xdr:col>
      <xdr:colOff>101600</xdr:colOff>
      <xdr:row>90</xdr:row>
      <xdr:rowOff>9258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53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25785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511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470</xdr:rowOff>
    </xdr:from>
    <xdr:to>
      <xdr:col>76</xdr:col>
      <xdr:colOff>165100</xdr:colOff>
      <xdr:row>96</xdr:row>
      <xdr:rowOff>102070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4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118597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23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103530</xdr:rowOff>
    </xdr:from>
    <xdr:to>
      <xdr:col>72</xdr:col>
      <xdr:colOff>38100</xdr:colOff>
      <xdr:row>99</xdr:row>
      <xdr:rowOff>33680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24807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9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80651</xdr:rowOff>
    </xdr:from>
    <xdr:to>
      <xdr:col>67</xdr:col>
      <xdr:colOff>101600</xdr:colOff>
      <xdr:row>99</xdr:row>
      <xdr:rowOff>10801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1928</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7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26216</xdr:rowOff>
    </xdr:from>
    <xdr:to>
      <xdr:col>116</xdr:col>
      <xdr:colOff>63500</xdr:colOff>
      <xdr:row>39</xdr:row>
      <xdr:rowOff>26380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712766"/>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77650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0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26380</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712930"/>
          <a:ext cx="889000" cy="7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4389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0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62029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146866</xdr:rowOff>
    </xdr:from>
    <xdr:to>
      <xdr:col>116</xdr:col>
      <xdr:colOff>114300</xdr:colOff>
      <xdr:row>39</xdr:row>
      <xdr:rowOff>77016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61793</xdr:rowOff>
    </xdr:from>
    <xdr:ext cx="378565"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7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147030</xdr:rowOff>
    </xdr:from>
    <xdr:to>
      <xdr:col>112</xdr:col>
      <xdr:colOff>38100</xdr:colOff>
      <xdr:row>39</xdr:row>
      <xdr:rowOff>77180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68307</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4017" y="6754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111811</xdr:rowOff>
    </xdr:from>
    <xdr:to>
      <xdr:col>116</xdr:col>
      <xdr:colOff>63500</xdr:colOff>
      <xdr:row>57</xdr:row>
      <xdr:rowOff>40545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713011"/>
          <a:ext cx="838200" cy="10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61599</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49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111811</xdr:rowOff>
    </xdr:from>
    <xdr:to>
      <xdr:col>111</xdr:col>
      <xdr:colOff>177800</xdr:colOff>
      <xdr:row>57</xdr:row>
      <xdr:rowOff>46717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713011"/>
          <a:ext cx="889000" cy="10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148848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44603</xdr:rowOff>
    </xdr:from>
    <xdr:to>
      <xdr:col>107</xdr:col>
      <xdr:colOff>50800</xdr:colOff>
      <xdr:row>57</xdr:row>
      <xdr:rowOff>46717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817253"/>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147191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43974</xdr:rowOff>
    </xdr:from>
    <xdr:to>
      <xdr:col>102</xdr:col>
      <xdr:colOff>114300</xdr:colOff>
      <xdr:row>57</xdr:row>
      <xdr:rowOff>44603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816624"/>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149648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161195</xdr:rowOff>
    </xdr:from>
    <xdr:to>
      <xdr:col>116</xdr:col>
      <xdr:colOff>114300</xdr:colOff>
      <xdr:row>57</xdr:row>
      <xdr:rowOff>91345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7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139622</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7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61011</xdr:rowOff>
    </xdr:from>
    <xdr:to>
      <xdr:col>112</xdr:col>
      <xdr:colOff>38100</xdr:colOff>
      <xdr:row>56</xdr:row>
      <xdr:rowOff>162611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6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153738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75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167367</xdr:rowOff>
    </xdr:from>
    <xdr:to>
      <xdr:col>107</xdr:col>
      <xdr:colOff>101600</xdr:colOff>
      <xdr:row>57</xdr:row>
      <xdr:rowOff>97517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7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88644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86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165253</xdr:rowOff>
    </xdr:from>
    <xdr:to>
      <xdr:col>102</xdr:col>
      <xdr:colOff>165100</xdr:colOff>
      <xdr:row>57</xdr:row>
      <xdr:rowOff>95403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7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86530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85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164624</xdr:rowOff>
    </xdr:from>
    <xdr:to>
      <xdr:col>98</xdr:col>
      <xdr:colOff>38100</xdr:colOff>
      <xdr:row>57</xdr:row>
      <xdr:rowOff>94774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7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85901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85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167132</xdr:rowOff>
    </xdr:from>
    <xdr:to>
      <xdr:col>116</xdr:col>
      <xdr:colOff>63500</xdr:colOff>
      <xdr:row>74</xdr:row>
      <xdr:rowOff>9123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82982"/>
          <a:ext cx="8382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115059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3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9123</xdr:rowOff>
    </xdr:from>
    <xdr:to>
      <xdr:col>111</xdr:col>
      <xdr:colOff>177800</xdr:colOff>
      <xdr:row>74</xdr:row>
      <xdr:rowOff>41722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696423"/>
          <a:ext cx="889000" cy="3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125026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1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41722</xdr:rowOff>
    </xdr:from>
    <xdr:to>
      <xdr:col>107</xdr:col>
      <xdr:colOff>50800</xdr:colOff>
      <xdr:row>74</xdr:row>
      <xdr:rowOff>77932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729022"/>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143541</xdr:rowOff>
    </xdr:from>
    <xdr:to>
      <xdr:col>102</xdr:col>
      <xdr:colOff>114300</xdr:colOff>
      <xdr:row>74</xdr:row>
      <xdr:rowOff>77932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487941"/>
          <a:ext cx="889000" cy="27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43918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116332</xdr:rowOff>
    </xdr:from>
    <xdr:to>
      <xdr:col>116</xdr:col>
      <xdr:colOff>114300</xdr:colOff>
      <xdr:row>74</xdr:row>
      <xdr:rowOff>46482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139209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8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129773</xdr:rowOff>
    </xdr:from>
    <xdr:to>
      <xdr:col>112</xdr:col>
      <xdr:colOff>38100</xdr:colOff>
      <xdr:row>74</xdr:row>
      <xdr:rowOff>59923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76450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4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162372</xdr:rowOff>
    </xdr:from>
    <xdr:to>
      <xdr:col>107</xdr:col>
      <xdr:colOff>101600</xdr:colOff>
      <xdr:row>74</xdr:row>
      <xdr:rowOff>92522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7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109049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4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27132</xdr:rowOff>
    </xdr:from>
    <xdr:to>
      <xdr:col>102</xdr:col>
      <xdr:colOff>165100</xdr:colOff>
      <xdr:row>74</xdr:row>
      <xdr:rowOff>128732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145259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48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92741</xdr:rowOff>
    </xdr:from>
    <xdr:to>
      <xdr:col>98</xdr:col>
      <xdr:colOff>38100</xdr:colOff>
      <xdr:row>73</xdr:row>
      <xdr:rowOff>22891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4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14018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2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人件費は、会計年度任用職員の報酬等の増加により、</a:t>
          </a:r>
          <a:r>
            <a:rPr kumimoji="1" lang="en-US" altLang="ja-JP" sz="1300">
              <a:latin typeface="ＭＳ Ｐゴシック" panose="020B0600070205080204" pitchFamily="50" charset="-128"/>
              <a:ea typeface="ＭＳ Ｐゴシック" panose="020B0600070205080204" pitchFamily="50" charset="-128"/>
            </a:rPr>
            <a:t>1,453</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扶助費は、電力・ガス・食料品等価格高騰緊急支援給付金給付事業などの給付金事業の終了により減額となる一方で、新たに実施する生活支援緊急給付金事業の影響などで、</a:t>
          </a:r>
          <a:r>
            <a:rPr kumimoji="1" lang="en-US" altLang="ja-JP" sz="1300">
              <a:latin typeface="ＭＳ Ｐゴシック" panose="020B0600070205080204" pitchFamily="50" charset="-128"/>
              <a:ea typeface="ＭＳ Ｐゴシック" panose="020B0600070205080204" pitchFamily="50" charset="-128"/>
            </a:rPr>
            <a:t>8,919</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普通建設事業費は、学校施設の改修・改築や新市民会館建設事業の影響等により</a:t>
          </a:r>
          <a:r>
            <a:rPr kumimoji="1" lang="en-US" altLang="ja-JP" sz="1300">
              <a:latin typeface="ＭＳ Ｐゴシック" panose="020B0600070205080204" pitchFamily="50" charset="-128"/>
              <a:ea typeface="ＭＳ Ｐゴシック" panose="020B0600070205080204" pitchFamily="50" charset="-128"/>
            </a:rPr>
            <a:t>15,695</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積立金は、新設した「丸亀市次世代育成基金」への積立で令和４年度に大きく増加したが、令和５年度も「丸亀市モーターボート競走収益基金」や「丸亀市教育文化体育基金」への積立を行ったことから、令和４年度と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公債費は、学校施設の整備など、これまでに活用してきた市債の償還が続いており、令和５年度では一時的に減少したものの、高い水準で推移している。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香川県丸亀市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111,196
108,632
111.83
64,654,974
62,843,811
676,626
27,095,995
57,168,999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125549</xdr:rowOff>
    </xdr:from>
    <xdr:to>
      <xdr:col>24</xdr:col>
      <xdr:colOff>63500</xdr:colOff>
      <xdr:row>33</xdr:row>
      <xdr:rowOff>11793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11949"/>
          <a:ext cx="8382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4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11793</xdr:rowOff>
    </xdr:from>
    <xdr:to>
      <xdr:col>19</xdr:col>
      <xdr:colOff>177800</xdr:colOff>
      <xdr:row>33</xdr:row>
      <xdr:rowOff>65133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69643"/>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89643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110308</xdr:rowOff>
    </xdr:from>
    <xdr:to>
      <xdr:col>15</xdr:col>
      <xdr:colOff>50800</xdr:colOff>
      <xdr:row>33</xdr:row>
      <xdr:rowOff>65133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96708"/>
          <a:ext cx="889000" cy="1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151130</xdr:rowOff>
    </xdr:from>
    <xdr:to>
      <xdr:col>10</xdr:col>
      <xdr:colOff>114300</xdr:colOff>
      <xdr:row>32</xdr:row>
      <xdr:rowOff>110308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46608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74749</xdr:rowOff>
    </xdr:from>
    <xdr:to>
      <xdr:col>24</xdr:col>
      <xdr:colOff>114300</xdr:colOff>
      <xdr:row>33</xdr:row>
      <xdr:rowOff>4899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97626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132443</xdr:rowOff>
    </xdr:from>
    <xdr:to>
      <xdr:col>20</xdr:col>
      <xdr:colOff>38100</xdr:colOff>
      <xdr:row>33</xdr:row>
      <xdr:rowOff>62593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79120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9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14333</xdr:rowOff>
    </xdr:from>
    <xdr:to>
      <xdr:col>15</xdr:col>
      <xdr:colOff>101600</xdr:colOff>
      <xdr:row>33</xdr:row>
      <xdr:rowOff>115933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132460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4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59508</xdr:rowOff>
    </xdr:from>
    <xdr:to>
      <xdr:col>10</xdr:col>
      <xdr:colOff>165100</xdr:colOff>
      <xdr:row>32</xdr:row>
      <xdr:rowOff>161108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6185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100330</xdr:rowOff>
    </xdr:from>
    <xdr:to>
      <xdr:col>6</xdr:col>
      <xdr:colOff>38100</xdr:colOff>
      <xdr:row>32</xdr:row>
      <xdr:rowOff>30480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47007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129238</xdr:rowOff>
    </xdr:from>
    <xdr:to>
      <xdr:col>24</xdr:col>
      <xdr:colOff>62865</xdr:colOff>
      <xdr:row>57</xdr:row>
      <xdr:rowOff>148981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87538"/>
          <a:ext cx="1270" cy="53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152808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2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148981</xdr:rowOff>
    </xdr:from>
    <xdr:to>
      <xdr:col>24</xdr:col>
      <xdr:colOff>152400</xdr:colOff>
      <xdr:row>57</xdr:row>
      <xdr:rowOff>148981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2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75915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129238</xdr:rowOff>
    </xdr:from>
    <xdr:to>
      <xdr:col>24</xdr:col>
      <xdr:colOff>152400</xdr:colOff>
      <xdr:row>54</xdr:row>
      <xdr:rowOff>129238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8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130541</xdr:rowOff>
    </xdr:from>
    <xdr:to>
      <xdr:col>24</xdr:col>
      <xdr:colOff>63500</xdr:colOff>
      <xdr:row>55</xdr:row>
      <xdr:rowOff>65893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388841"/>
          <a:ext cx="838200" cy="10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28129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9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49702</xdr:rowOff>
    </xdr:from>
    <xdr:to>
      <xdr:col>24</xdr:col>
      <xdr:colOff>114300</xdr:colOff>
      <xdr:row>56</xdr:row>
      <xdr:rowOff>151302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5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65893</xdr:rowOff>
    </xdr:from>
    <xdr:to>
      <xdr:col>19</xdr:col>
      <xdr:colOff>177800</xdr:colOff>
      <xdr:row>55</xdr:row>
      <xdr:rowOff>168549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495643"/>
          <a:ext cx="889000" cy="10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47523</xdr:rowOff>
    </xdr:from>
    <xdr:to>
      <xdr:col>20</xdr:col>
      <xdr:colOff>38100</xdr:colOff>
      <xdr:row>56</xdr:row>
      <xdr:rowOff>149123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4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140250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142863</xdr:rowOff>
    </xdr:from>
    <xdr:to>
      <xdr:col>15</xdr:col>
      <xdr:colOff>50800</xdr:colOff>
      <xdr:row>55</xdr:row>
      <xdr:rowOff>168549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8543913"/>
          <a:ext cx="889000" cy="105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34272</xdr:rowOff>
    </xdr:from>
    <xdr:to>
      <xdr:col>15</xdr:col>
      <xdr:colOff>101600</xdr:colOff>
      <xdr:row>56</xdr:row>
      <xdr:rowOff>135872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126999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142863</xdr:rowOff>
    </xdr:from>
    <xdr:to>
      <xdr:col>10</xdr:col>
      <xdr:colOff>114300</xdr:colOff>
      <xdr:row>56</xdr:row>
      <xdr:rowOff>105966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8543913"/>
          <a:ext cx="889000" cy="116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23741</xdr:rowOff>
    </xdr:from>
    <xdr:to>
      <xdr:col>10</xdr:col>
      <xdr:colOff>165100</xdr:colOff>
      <xdr:row>52</xdr:row>
      <xdr:rowOff>125341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89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116468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03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57193</xdr:rowOff>
    </xdr:from>
    <xdr:to>
      <xdr:col>6</xdr:col>
      <xdr:colOff>38100</xdr:colOff>
      <xdr:row>56</xdr:row>
      <xdr:rowOff>158793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5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149920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5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79741</xdr:rowOff>
    </xdr:from>
    <xdr:to>
      <xdr:col>24</xdr:col>
      <xdr:colOff>114300</xdr:colOff>
      <xdr:row>55</xdr:row>
      <xdr:rowOff>9891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33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31465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8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15093</xdr:rowOff>
    </xdr:from>
    <xdr:to>
      <xdr:col>20</xdr:col>
      <xdr:colOff>38100</xdr:colOff>
      <xdr:row>55</xdr:row>
      <xdr:rowOff>116693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133220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22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117749</xdr:rowOff>
    </xdr:from>
    <xdr:to>
      <xdr:col>15</xdr:col>
      <xdr:colOff>101600</xdr:colOff>
      <xdr:row>56</xdr:row>
      <xdr:rowOff>47899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64426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3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92063</xdr:rowOff>
    </xdr:from>
    <xdr:to>
      <xdr:col>10</xdr:col>
      <xdr:colOff>165100</xdr:colOff>
      <xdr:row>50</xdr:row>
      <xdr:rowOff>22213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4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38740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26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55166</xdr:rowOff>
    </xdr:from>
    <xdr:to>
      <xdr:col>6</xdr:col>
      <xdr:colOff>38100</xdr:colOff>
      <xdr:row>56</xdr:row>
      <xdr:rowOff>156766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1843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4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84703</xdr:rowOff>
    </xdr:from>
    <xdr:to>
      <xdr:col>24</xdr:col>
      <xdr:colOff>63500</xdr:colOff>
      <xdr:row>74</xdr:row>
      <xdr:rowOff>92837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00553"/>
          <a:ext cx="838200" cy="17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85406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4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164865</xdr:rowOff>
    </xdr:from>
    <xdr:to>
      <xdr:col>19</xdr:col>
      <xdr:colOff>177800</xdr:colOff>
      <xdr:row>74</xdr:row>
      <xdr:rowOff>92837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80715"/>
          <a:ext cx="889000" cy="9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28294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164865</xdr:rowOff>
    </xdr:from>
    <xdr:to>
      <xdr:col>15</xdr:col>
      <xdr:colOff>50800</xdr:colOff>
      <xdr:row>76</xdr:row>
      <xdr:rowOff>97123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80715"/>
          <a:ext cx="889000" cy="44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31551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97123</xdr:rowOff>
    </xdr:from>
    <xdr:to>
      <xdr:col>10</xdr:col>
      <xdr:colOff>114300</xdr:colOff>
      <xdr:row>77</xdr:row>
      <xdr:rowOff>71520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27323"/>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57925</xdr:rowOff>
    </xdr:from>
    <xdr:to>
      <xdr:col>10</xdr:col>
      <xdr:colOff>165100</xdr:colOff>
      <xdr:row>78</xdr:row>
      <xdr:rowOff>159525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3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150652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5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153860</xdr:rowOff>
    </xdr:from>
    <xdr:to>
      <xdr:col>6</xdr:col>
      <xdr:colOff>38100</xdr:colOff>
      <xdr:row>79</xdr:row>
      <xdr:rowOff>84010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52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75137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61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33903</xdr:rowOff>
    </xdr:from>
    <xdr:to>
      <xdr:col>24</xdr:col>
      <xdr:colOff>114300</xdr:colOff>
      <xdr:row>73</xdr:row>
      <xdr:rowOff>135503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4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56780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0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42037</xdr:rowOff>
    </xdr:from>
    <xdr:to>
      <xdr:col>20</xdr:col>
      <xdr:colOff>38100</xdr:colOff>
      <xdr:row>74</xdr:row>
      <xdr:rowOff>143637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2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160164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0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114065</xdr:rowOff>
    </xdr:from>
    <xdr:to>
      <xdr:col>15</xdr:col>
      <xdr:colOff>101600</xdr:colOff>
      <xdr:row>74</xdr:row>
      <xdr:rowOff>44215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60742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0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46323</xdr:rowOff>
    </xdr:from>
    <xdr:to>
      <xdr:col>10</xdr:col>
      <xdr:colOff>165100</xdr:colOff>
      <xdr:row>76</xdr:row>
      <xdr:rowOff>147923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164451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5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20720</xdr:rowOff>
    </xdr:from>
    <xdr:to>
      <xdr:col>6</xdr:col>
      <xdr:colOff>38100</xdr:colOff>
      <xdr:row>77</xdr:row>
      <xdr:rowOff>122320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138847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9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2769</xdr:rowOff>
    </xdr:from>
    <xdr:to>
      <xdr:col>24</xdr:col>
      <xdr:colOff>63500</xdr:colOff>
      <xdr:row>97</xdr:row>
      <xdr:rowOff>41859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61969"/>
          <a:ext cx="838200" cy="2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162792</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79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2769</xdr:rowOff>
    </xdr:from>
    <xdr:to>
      <xdr:col>19</xdr:col>
      <xdr:colOff>177800</xdr:colOff>
      <xdr:row>96</xdr:row>
      <xdr:rowOff>83426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61969"/>
          <a:ext cx="889000" cy="8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65295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1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83426</xdr:rowOff>
    </xdr:from>
    <xdr:to>
      <xdr:col>15</xdr:col>
      <xdr:colOff>50800</xdr:colOff>
      <xdr:row>98</xdr:row>
      <xdr:rowOff>114288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42626"/>
          <a:ext cx="889000" cy="37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55466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1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114288</xdr:rowOff>
    </xdr:from>
    <xdr:to>
      <xdr:col>10</xdr:col>
      <xdr:colOff>114300</xdr:colOff>
      <xdr:row>99</xdr:row>
      <xdr:rowOff>16408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16388"/>
          <a:ext cx="889000" cy="7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33977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90403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162509</xdr:rowOff>
    </xdr:from>
    <xdr:to>
      <xdr:col>24</xdr:col>
      <xdr:colOff>114300</xdr:colOff>
      <xdr:row>97</xdr:row>
      <xdr:rowOff>92659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140936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0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123419</xdr:rowOff>
    </xdr:from>
    <xdr:to>
      <xdr:col>20</xdr:col>
      <xdr:colOff>38100</xdr:colOff>
      <xdr:row>96</xdr:row>
      <xdr:rowOff>53569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44696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32626</xdr:rowOff>
    </xdr:from>
    <xdr:to>
      <xdr:col>15</xdr:col>
      <xdr:colOff>101600</xdr:colOff>
      <xdr:row>96</xdr:row>
      <xdr:rowOff>134226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125353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8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63488</xdr:rowOff>
    </xdr:from>
    <xdr:to>
      <xdr:col>10</xdr:col>
      <xdr:colOff>165100</xdr:colOff>
      <xdr:row>98</xdr:row>
      <xdr:rowOff>165088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156215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137058</xdr:rowOff>
    </xdr:from>
    <xdr:to>
      <xdr:col>6</xdr:col>
      <xdr:colOff>38100</xdr:colOff>
      <xdr:row>99</xdr:row>
      <xdr:rowOff>67208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58335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3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33355</xdr:rowOff>
    </xdr:from>
    <xdr:to>
      <xdr:col>55</xdr:col>
      <xdr:colOff>0</xdr:colOff>
      <xdr:row>38</xdr:row>
      <xdr:rowOff>33721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48455"/>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33721</xdr:rowOff>
    </xdr:from>
    <xdr:to>
      <xdr:col>50</xdr:col>
      <xdr:colOff>114300</xdr:colOff>
      <xdr:row>38</xdr:row>
      <xdr:rowOff>34361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48821"/>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34361</xdr:rowOff>
    </xdr:from>
    <xdr:to>
      <xdr:col>45</xdr:col>
      <xdr:colOff>177800</xdr:colOff>
      <xdr:row>38</xdr:row>
      <xdr:rowOff>34727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4946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34727</xdr:rowOff>
    </xdr:from>
    <xdr:to>
      <xdr:col>41</xdr:col>
      <xdr:colOff>50800</xdr:colOff>
      <xdr:row>38</xdr:row>
      <xdr:rowOff>34909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49827"/>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154005</xdr:rowOff>
    </xdr:from>
    <xdr:to>
      <xdr:col>55</xdr:col>
      <xdr:colOff>50800</xdr:colOff>
      <xdr:row>38</xdr:row>
      <xdr:rowOff>84155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68932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1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154371</xdr:rowOff>
    </xdr:from>
    <xdr:to>
      <xdr:col>50</xdr:col>
      <xdr:colOff>165100</xdr:colOff>
      <xdr:row>38</xdr:row>
      <xdr:rowOff>84521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9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75648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59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155011</xdr:rowOff>
    </xdr:from>
    <xdr:to>
      <xdr:col>46</xdr:col>
      <xdr:colOff>38100</xdr:colOff>
      <xdr:row>38</xdr:row>
      <xdr:rowOff>85161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76288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59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155377</xdr:rowOff>
    </xdr:from>
    <xdr:to>
      <xdr:col>41</xdr:col>
      <xdr:colOff>101600</xdr:colOff>
      <xdr:row>38</xdr:row>
      <xdr:rowOff>85527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76654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5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155560</xdr:rowOff>
    </xdr:from>
    <xdr:to>
      <xdr:col>36</xdr:col>
      <xdr:colOff>165100</xdr:colOff>
      <xdr:row>38</xdr:row>
      <xdr:rowOff>85709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99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76836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59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113411</xdr:rowOff>
    </xdr:from>
    <xdr:to>
      <xdr:col>55</xdr:col>
      <xdr:colOff>0</xdr:colOff>
      <xdr:row>55</xdr:row>
      <xdr:rowOff>147530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371711"/>
          <a:ext cx="838200" cy="2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122248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380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142043</xdr:rowOff>
    </xdr:from>
    <xdr:to>
      <xdr:col>50</xdr:col>
      <xdr:colOff>114300</xdr:colOff>
      <xdr:row>55</xdr:row>
      <xdr:rowOff>147530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57179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84269</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142043</xdr:rowOff>
    </xdr:from>
    <xdr:to>
      <xdr:col>45</xdr:col>
      <xdr:colOff>177800</xdr:colOff>
      <xdr:row>56</xdr:row>
      <xdr:rowOff>45403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571793"/>
          <a:ext cx="889000" cy="7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99299</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18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75349</xdr:rowOff>
    </xdr:from>
    <xdr:to>
      <xdr:col>41</xdr:col>
      <xdr:colOff>50800</xdr:colOff>
      <xdr:row>56</xdr:row>
      <xdr:rowOff>45403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505099"/>
          <a:ext cx="889000" cy="1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159078</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2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62611</xdr:rowOff>
    </xdr:from>
    <xdr:to>
      <xdr:col>55</xdr:col>
      <xdr:colOff>50800</xdr:colOff>
      <xdr:row>54</xdr:row>
      <xdr:rowOff>164211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32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85488</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17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96730</xdr:rowOff>
    </xdr:from>
    <xdr:to>
      <xdr:col>50</xdr:col>
      <xdr:colOff>165100</xdr:colOff>
      <xdr:row>56</xdr:row>
      <xdr:rowOff>26880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5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18007</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61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91243</xdr:rowOff>
    </xdr:from>
    <xdr:to>
      <xdr:col>46</xdr:col>
      <xdr:colOff>38100</xdr:colOff>
      <xdr:row>56</xdr:row>
      <xdr:rowOff>21393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5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12520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6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166053</xdr:rowOff>
    </xdr:from>
    <xdr:to>
      <xdr:col>41</xdr:col>
      <xdr:colOff>101600</xdr:colOff>
      <xdr:row>56</xdr:row>
      <xdr:rowOff>96203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5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87330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68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24549</xdr:rowOff>
    </xdr:from>
    <xdr:to>
      <xdr:col>36</xdr:col>
      <xdr:colOff>165100</xdr:colOff>
      <xdr:row>55</xdr:row>
      <xdr:rowOff>126149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4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117276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54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109655</xdr:rowOff>
    </xdr:from>
    <xdr:to>
      <xdr:col>55</xdr:col>
      <xdr:colOff>0</xdr:colOff>
      <xdr:row>78</xdr:row>
      <xdr:rowOff>147473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82755"/>
          <a:ext cx="838200" cy="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154035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21579</xdr:rowOff>
    </xdr:from>
    <xdr:to>
      <xdr:col>50</xdr:col>
      <xdr:colOff>114300</xdr:colOff>
      <xdr:row>78</xdr:row>
      <xdr:rowOff>109655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023079"/>
          <a:ext cx="889000" cy="145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27511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8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21579</xdr:rowOff>
    </xdr:from>
    <xdr:to>
      <xdr:col>45</xdr:col>
      <xdr:colOff>177800</xdr:colOff>
      <xdr:row>77</xdr:row>
      <xdr:rowOff>71512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023079"/>
          <a:ext cx="889000" cy="125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103641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71512</xdr:rowOff>
    </xdr:from>
    <xdr:to>
      <xdr:col>41</xdr:col>
      <xdr:colOff>50800</xdr:colOff>
      <xdr:row>78</xdr:row>
      <xdr:rowOff>9365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73162"/>
          <a:ext cx="889000" cy="10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36328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157453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96673</xdr:rowOff>
    </xdr:from>
    <xdr:to>
      <xdr:col>55</xdr:col>
      <xdr:colOff>50800</xdr:colOff>
      <xdr:row>79</xdr:row>
      <xdr:rowOff>26823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11600</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8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58855</xdr:rowOff>
    </xdr:from>
    <xdr:to>
      <xdr:col>50</xdr:col>
      <xdr:colOff>165100</xdr:colOff>
      <xdr:row>78</xdr:row>
      <xdr:rowOff>160455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151582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2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142229</xdr:rowOff>
    </xdr:from>
    <xdr:to>
      <xdr:col>46</xdr:col>
      <xdr:colOff>38100</xdr:colOff>
      <xdr:row>70</xdr:row>
      <xdr:rowOff>72379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197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88906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174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20712</xdr:rowOff>
    </xdr:from>
    <xdr:to>
      <xdr:col>41</xdr:col>
      <xdr:colOff>101600</xdr:colOff>
      <xdr:row>77</xdr:row>
      <xdr:rowOff>122312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2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113439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130015</xdr:rowOff>
    </xdr:from>
    <xdr:to>
      <xdr:col>36</xdr:col>
      <xdr:colOff>165100</xdr:colOff>
      <xdr:row>78</xdr:row>
      <xdr:rowOff>60165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51292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2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2902</xdr:rowOff>
    </xdr:from>
    <xdr:to>
      <xdr:col>55</xdr:col>
      <xdr:colOff>0</xdr:colOff>
      <xdr:row>97</xdr:row>
      <xdr:rowOff>45059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33552"/>
          <a:ext cx="838200" cy="4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55923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45059</xdr:rowOff>
    </xdr:from>
    <xdr:to>
      <xdr:col>50</xdr:col>
      <xdr:colOff>114300</xdr:colOff>
      <xdr:row>97</xdr:row>
      <xdr:rowOff>93999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75709"/>
          <a:ext cx="889000" cy="4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160641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93999</xdr:rowOff>
    </xdr:from>
    <xdr:to>
      <xdr:col>45</xdr:col>
      <xdr:colOff>177800</xdr:colOff>
      <xdr:row>98</xdr:row>
      <xdr:rowOff>42926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24649"/>
          <a:ext cx="889000" cy="1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2430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42926</xdr:rowOff>
    </xdr:from>
    <xdr:to>
      <xdr:col>41</xdr:col>
      <xdr:colOff>50800</xdr:colOff>
      <xdr:row>98</xdr:row>
      <xdr:rowOff>128042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45026"/>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17556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123552</xdr:rowOff>
    </xdr:from>
    <xdr:to>
      <xdr:col>55</xdr:col>
      <xdr:colOff>50800</xdr:colOff>
      <xdr:row>97</xdr:row>
      <xdr:rowOff>53702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101979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165709</xdr:rowOff>
    </xdr:from>
    <xdr:to>
      <xdr:col>50</xdr:col>
      <xdr:colOff>165100</xdr:colOff>
      <xdr:row>97</xdr:row>
      <xdr:rowOff>95859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2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86986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1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43199</xdr:rowOff>
    </xdr:from>
    <xdr:to>
      <xdr:col>46</xdr:col>
      <xdr:colOff>38100</xdr:colOff>
      <xdr:row>97</xdr:row>
      <xdr:rowOff>144799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7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135926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163576</xdr:rowOff>
    </xdr:from>
    <xdr:to>
      <xdr:col>41</xdr:col>
      <xdr:colOff>101600</xdr:colOff>
      <xdr:row>98</xdr:row>
      <xdr:rowOff>93726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9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84853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8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77242</xdr:rowOff>
    </xdr:from>
    <xdr:to>
      <xdr:col>36</xdr:col>
      <xdr:colOff>165100</xdr:colOff>
      <xdr:row>99</xdr:row>
      <xdr:rowOff>7392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169969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7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100152</xdr:rowOff>
    </xdr:from>
    <xdr:to>
      <xdr:col>85</xdr:col>
      <xdr:colOff>127000</xdr:colOff>
      <xdr:row>37</xdr:row>
      <xdr:rowOff>132309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100902"/>
          <a:ext cx="838200" cy="3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64050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3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132309</xdr:rowOff>
    </xdr:from>
    <xdr:to>
      <xdr:col>81</xdr:col>
      <xdr:colOff>50800</xdr:colOff>
      <xdr:row>38</xdr:row>
      <xdr:rowOff>75692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75959"/>
          <a:ext cx="8890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91889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40792</xdr:rowOff>
    </xdr:from>
    <xdr:to>
      <xdr:col>76</xdr:col>
      <xdr:colOff>114300</xdr:colOff>
      <xdr:row>38</xdr:row>
      <xdr:rowOff>75692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84442"/>
          <a:ext cx="889000" cy="20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40792</xdr:rowOff>
    </xdr:from>
    <xdr:to>
      <xdr:col>71</xdr:col>
      <xdr:colOff>177800</xdr:colOff>
      <xdr:row>38</xdr:row>
      <xdr:rowOff>81941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84442"/>
          <a:ext cx="889000" cy="2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16527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45026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49352</xdr:rowOff>
    </xdr:from>
    <xdr:to>
      <xdr:col>85</xdr:col>
      <xdr:colOff>177800</xdr:colOff>
      <xdr:row>35</xdr:row>
      <xdr:rowOff>150952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72229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0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81509</xdr:rowOff>
    </xdr:from>
    <xdr:to>
      <xdr:col>81</xdr:col>
      <xdr:colOff>101600</xdr:colOff>
      <xdr:row>38</xdr:row>
      <xdr:rowOff>11658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251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2786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24892</xdr:rowOff>
    </xdr:from>
    <xdr:to>
      <xdr:col>76</xdr:col>
      <xdr:colOff>165100</xdr:colOff>
      <xdr:row>38</xdr:row>
      <xdr:rowOff>126492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117619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161442</xdr:rowOff>
    </xdr:from>
    <xdr:to>
      <xdr:col>72</xdr:col>
      <xdr:colOff>38100</xdr:colOff>
      <xdr:row>37</xdr:row>
      <xdr:rowOff>91592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82719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2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31141</xdr:rowOff>
    </xdr:from>
    <xdr:to>
      <xdr:col>67</xdr:col>
      <xdr:colOff>101600</xdr:colOff>
      <xdr:row>38</xdr:row>
      <xdr:rowOff>132741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123868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37688</xdr:rowOff>
    </xdr:from>
    <xdr:to>
      <xdr:col>85</xdr:col>
      <xdr:colOff>126364</xdr:colOff>
      <xdr:row>59</xdr:row>
      <xdr:rowOff>102610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953088"/>
          <a:ext cx="1269" cy="1265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106437</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2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102610</xdr:rowOff>
    </xdr:from>
    <xdr:to>
      <xdr:col>86</xdr:col>
      <xdr:colOff>25400</xdr:colOff>
      <xdr:row>59</xdr:row>
      <xdr:rowOff>102610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21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155815</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72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37688</xdr:rowOff>
    </xdr:from>
    <xdr:to>
      <xdr:col>86</xdr:col>
      <xdr:colOff>25400</xdr:colOff>
      <xdr:row>52</xdr:row>
      <xdr:rowOff>37688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95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83331</xdr:rowOff>
    </xdr:from>
    <xdr:to>
      <xdr:col>85</xdr:col>
      <xdr:colOff>127000</xdr:colOff>
      <xdr:row>52</xdr:row>
      <xdr:rowOff>37688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8827281"/>
          <a:ext cx="838200" cy="1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5090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7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26663</xdr:rowOff>
    </xdr:from>
    <xdr:to>
      <xdr:col>85</xdr:col>
      <xdr:colOff>177800</xdr:colOff>
      <xdr:row>57</xdr:row>
      <xdr:rowOff>128263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83331</xdr:rowOff>
    </xdr:from>
    <xdr:to>
      <xdr:col>81</xdr:col>
      <xdr:colOff>50800</xdr:colOff>
      <xdr:row>57</xdr:row>
      <xdr:rowOff>86741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8827281"/>
          <a:ext cx="889000" cy="103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65469</xdr:rowOff>
    </xdr:from>
    <xdr:to>
      <xdr:col>81</xdr:col>
      <xdr:colOff>101600</xdr:colOff>
      <xdr:row>57</xdr:row>
      <xdr:rowOff>167069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83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158196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9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86741</xdr:rowOff>
    </xdr:from>
    <xdr:to>
      <xdr:col>76</xdr:col>
      <xdr:colOff>114300</xdr:colOff>
      <xdr:row>58</xdr:row>
      <xdr:rowOff>27267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59391"/>
          <a:ext cx="889000" cy="1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168110</xdr:rowOff>
    </xdr:from>
    <xdr:to>
      <xdr:col>76</xdr:col>
      <xdr:colOff>165100</xdr:colOff>
      <xdr:row>58</xdr:row>
      <xdr:rowOff>98260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94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89387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1003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69596</xdr:rowOff>
    </xdr:from>
    <xdr:to>
      <xdr:col>71</xdr:col>
      <xdr:colOff>177800</xdr:colOff>
      <xdr:row>58</xdr:row>
      <xdr:rowOff>27267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42246"/>
          <a:ext cx="889000" cy="1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29026</xdr:rowOff>
    </xdr:from>
    <xdr:to>
      <xdr:col>72</xdr:col>
      <xdr:colOff>38100</xdr:colOff>
      <xdr:row>57</xdr:row>
      <xdr:rowOff>130626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80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147153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5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94424</xdr:rowOff>
    </xdr:from>
    <xdr:to>
      <xdr:col>67</xdr:col>
      <xdr:colOff>101600</xdr:colOff>
      <xdr:row>58</xdr:row>
      <xdr:rowOff>24574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6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15701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158338</xdr:rowOff>
    </xdr:from>
    <xdr:to>
      <xdr:col>85</xdr:col>
      <xdr:colOff>177800</xdr:colOff>
      <xdr:row>52</xdr:row>
      <xdr:rowOff>88488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89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111365</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885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32531</xdr:rowOff>
    </xdr:from>
    <xdr:to>
      <xdr:col>81</xdr:col>
      <xdr:colOff>101600</xdr:colOff>
      <xdr:row>51</xdr:row>
      <xdr:rowOff>134131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87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150658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855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35941</xdr:rowOff>
    </xdr:from>
    <xdr:to>
      <xdr:col>76</xdr:col>
      <xdr:colOff>165100</xdr:colOff>
      <xdr:row>57</xdr:row>
      <xdr:rowOff>137541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154068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58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147917</xdr:rowOff>
    </xdr:from>
    <xdr:to>
      <xdr:col>72</xdr:col>
      <xdr:colOff>38100</xdr:colOff>
      <xdr:row>58</xdr:row>
      <xdr:rowOff>78067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9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69194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0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18796</xdr:rowOff>
    </xdr:from>
    <xdr:to>
      <xdr:col>67</xdr:col>
      <xdr:colOff>101600</xdr:colOff>
      <xdr:row>57</xdr:row>
      <xdr:rowOff>120396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136923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56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171132</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44232"/>
          <a:ext cx="8382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50627</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0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171132</xdr:rowOff>
    </xdr:from>
    <xdr:to>
      <xdr:col>81</xdr:col>
      <xdr:colOff>50800</xdr:colOff>
      <xdr:row>79</xdr:row>
      <xdr:rowOff>11303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44232"/>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11303</xdr:rowOff>
    </xdr:from>
    <xdr:to>
      <xdr:col>76</xdr:col>
      <xdr:colOff>114300</xdr:colOff>
      <xdr:row>79</xdr:row>
      <xdr:rowOff>30353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5585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91884</xdr:rowOff>
    </xdr:from>
    <xdr:to>
      <xdr:col>71</xdr:col>
      <xdr:colOff>177800</xdr:colOff>
      <xdr:row>79</xdr:row>
      <xdr:rowOff>30353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64984"/>
          <a:ext cx="889000" cy="10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120332</xdr:rowOff>
    </xdr:from>
    <xdr:to>
      <xdr:col>81</xdr:col>
      <xdr:colOff>101600</xdr:colOff>
      <xdr:row>79</xdr:row>
      <xdr:rowOff>50482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41609</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86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131953</xdr:rowOff>
    </xdr:from>
    <xdr:to>
      <xdr:col>76</xdr:col>
      <xdr:colOff>165100</xdr:colOff>
      <xdr:row>79</xdr:row>
      <xdr:rowOff>62103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53230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97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151003</xdr:rowOff>
    </xdr:from>
    <xdr:to>
      <xdr:col>72</xdr:col>
      <xdr:colOff>38100</xdr:colOff>
      <xdr:row>79</xdr:row>
      <xdr:rowOff>81153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72280</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616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41084</xdr:rowOff>
    </xdr:from>
    <xdr:to>
      <xdr:col>67</xdr:col>
      <xdr:colOff>101600</xdr:colOff>
      <xdr:row>78</xdr:row>
      <xdr:rowOff>142684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1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133811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06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56795</xdr:rowOff>
    </xdr:from>
    <xdr:to>
      <xdr:col>85</xdr:col>
      <xdr:colOff>127000</xdr:colOff>
      <xdr:row>93</xdr:row>
      <xdr:rowOff>64681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001645"/>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91806</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20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56795</xdr:rowOff>
    </xdr:from>
    <xdr:to>
      <xdr:col>81</xdr:col>
      <xdr:colOff>50800</xdr:colOff>
      <xdr:row>93</xdr:row>
      <xdr:rowOff>80969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001645"/>
          <a:ext cx="8890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33799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80969</xdr:rowOff>
    </xdr:from>
    <xdr:to>
      <xdr:col>76</xdr:col>
      <xdr:colOff>114300</xdr:colOff>
      <xdr:row>93</xdr:row>
      <xdr:rowOff>97276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025819"/>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34713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97276</xdr:rowOff>
    </xdr:from>
    <xdr:to>
      <xdr:col>71</xdr:col>
      <xdr:colOff>177800</xdr:colOff>
      <xdr:row>93</xdr:row>
      <xdr:rowOff>146558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042126"/>
          <a:ext cx="8890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78604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89673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13881</xdr:rowOff>
    </xdr:from>
    <xdr:to>
      <xdr:col>85</xdr:col>
      <xdr:colOff>177800</xdr:colOff>
      <xdr:row>93</xdr:row>
      <xdr:rowOff>115481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59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36758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81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5995</xdr:rowOff>
    </xdr:from>
    <xdr:to>
      <xdr:col>81</xdr:col>
      <xdr:colOff>101600</xdr:colOff>
      <xdr:row>93</xdr:row>
      <xdr:rowOff>107595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59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124122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72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30169</xdr:rowOff>
    </xdr:from>
    <xdr:to>
      <xdr:col>76</xdr:col>
      <xdr:colOff>165100</xdr:colOff>
      <xdr:row>93</xdr:row>
      <xdr:rowOff>131769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59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148296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7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46476</xdr:rowOff>
    </xdr:from>
    <xdr:to>
      <xdr:col>72</xdr:col>
      <xdr:colOff>38100</xdr:colOff>
      <xdr:row>93</xdr:row>
      <xdr:rowOff>148076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59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164603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76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95758</xdr:rowOff>
    </xdr:from>
    <xdr:to>
      <xdr:col>67</xdr:col>
      <xdr:colOff>101600</xdr:colOff>
      <xdr:row>94</xdr:row>
      <xdr:rowOff>25908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0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42435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81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総務費は、「丸亀市財政調整基金」への積立金が減少した一方、「丸亀市モーターボート競走収益基金」への積立や新市民会館の整備費が増加したことから</a:t>
          </a:r>
          <a:r>
            <a:rPr kumimoji="1" lang="en-US" altLang="ja-JP" sz="1300">
              <a:latin typeface="ＭＳ Ｐゴシック" panose="020B0600070205080204" pitchFamily="50" charset="-128"/>
              <a:ea typeface="ＭＳ Ｐゴシック" panose="020B0600070205080204" pitchFamily="50" charset="-128"/>
            </a:rPr>
            <a:t>14,016</a:t>
          </a:r>
          <a:r>
            <a:rPr kumimoji="1" lang="ja-JP" altLang="en-US" sz="1300">
              <a:latin typeface="ＭＳ Ｐゴシック" panose="020B0600070205080204" pitchFamily="50" charset="-128"/>
              <a:ea typeface="ＭＳ Ｐゴシック" panose="020B0600070205080204" pitchFamily="50" charset="-128"/>
            </a:rPr>
            <a:t>円の増加となっている。</a:t>
          </a:r>
        </a:p>
        <a:p>
          <a:r>
            <a:rPr kumimoji="1" lang="ja-JP" altLang="en-US" sz="1300">
              <a:latin typeface="ＭＳ Ｐゴシック" panose="020B0600070205080204" pitchFamily="50" charset="-128"/>
              <a:ea typeface="ＭＳ Ｐゴシック" panose="020B0600070205080204" pitchFamily="50" charset="-128"/>
            </a:rPr>
            <a:t>民生費は、電力・ガス・食料品等価格高騰緊急支援給付金給付事業や子育て世帯生活支援特別給付金事業の終了により減額したものの、生活支援緊急給付金事業費やこども園等の整備費が増加となり、全体では</a:t>
          </a:r>
          <a:r>
            <a:rPr kumimoji="1" lang="en-US" altLang="ja-JP" sz="1300">
              <a:latin typeface="ＭＳ Ｐゴシック" panose="020B0600070205080204" pitchFamily="50" charset="-128"/>
              <a:ea typeface="ＭＳ Ｐゴシック" panose="020B0600070205080204" pitchFamily="50" charset="-128"/>
            </a:rPr>
            <a:t>9,427</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衛生費は、新型コロナウイルスワクチン接種事業費の減少などにより</a:t>
          </a:r>
          <a:r>
            <a:rPr kumimoji="1" lang="en-US" altLang="ja-JP" sz="1300">
              <a:latin typeface="ＭＳ Ｐゴシック" panose="020B0600070205080204" pitchFamily="50" charset="-128"/>
              <a:ea typeface="ＭＳ Ｐゴシック" panose="020B0600070205080204" pitchFamily="50" charset="-128"/>
            </a:rPr>
            <a:t>5,526</a:t>
          </a:r>
          <a:r>
            <a:rPr kumimoji="1" lang="ja-JP" altLang="en-US" sz="1300">
              <a:latin typeface="ＭＳ Ｐゴシック" panose="020B0600070205080204" pitchFamily="50" charset="-128"/>
              <a:ea typeface="ＭＳ Ｐゴシック" panose="020B0600070205080204" pitchFamily="50" charset="-128"/>
            </a:rPr>
            <a:t>円の減少となっている。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農林水産業費は、物価高騰対策として実施した主食用米生産臨時支援事業により、</a:t>
          </a:r>
          <a:r>
            <a:rPr kumimoji="1" lang="en-US" altLang="ja-JP" sz="1300">
              <a:latin typeface="ＭＳ Ｐゴシック" panose="020B0600070205080204" pitchFamily="50" charset="-128"/>
              <a:ea typeface="ＭＳ Ｐゴシック" panose="020B0600070205080204" pitchFamily="50" charset="-128"/>
            </a:rPr>
            <a:t>3,597</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消防費は、北消防署新訓練塔兼資機材保管庫整備事業費等の影響で</a:t>
          </a:r>
          <a:r>
            <a:rPr kumimoji="1" lang="en-US" altLang="ja-JP" sz="1300">
              <a:latin typeface="ＭＳ Ｐゴシック" panose="020B0600070205080204" pitchFamily="50" charset="-128"/>
              <a:ea typeface="ＭＳ Ｐゴシック" panose="020B0600070205080204" pitchFamily="50" charset="-128"/>
            </a:rPr>
            <a:t>4,922</a:t>
          </a:r>
          <a:r>
            <a:rPr kumimoji="1" lang="ja-JP" altLang="en-US" sz="1300">
              <a:latin typeface="ＭＳ Ｐゴシック" panose="020B0600070205080204" pitchFamily="50" charset="-128"/>
              <a:ea typeface="ＭＳ Ｐゴシック" panose="020B0600070205080204" pitchFamily="50" charset="-128"/>
            </a:rPr>
            <a:t>円の増加となっている。</a:t>
          </a:r>
        </a:p>
        <a:p>
          <a:r>
            <a:rPr kumimoji="1" lang="ja-JP" altLang="en-US" sz="1300">
              <a:latin typeface="ＭＳ Ｐゴシック" panose="020B0600070205080204" pitchFamily="50" charset="-128"/>
              <a:ea typeface="ＭＳ Ｐゴシック" panose="020B0600070205080204" pitchFamily="50" charset="-128"/>
            </a:rPr>
            <a:t>教育費は、令和４年度は新設した「丸亀市次世代育成基金」への積立により増加したが、令和５年度においても教育文化体育基金への積立のほか、学校施設や体育施設の整備などにより高水準が継続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では、生活支援緊急給付金事業の一時的な財源として財政調整基金を繰り入れたことなどにより、実質収支が増加している一方で、財政調整基金残高や実質単年度収支は、令和４年度に続きマイナスとなっており、財政の安定化に向けて収支バランスの改善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モーターボート競走事業が引き続き好調であるとともに、その他の会計も黒字を維持している。今後も市全体として黒字基調の維持に努める。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耐震改修に活用した市債の償還が進んだことなどから一時的に元利償還金が減少しているが、これまでに活用してきた市債の元利償還金は高い水準にある。また、合併特例債の償還が進んでいることなどから、算入公債費等が減少傾向にあり、実質公債費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今後、合併特例債等の償還が進むにつれ、更に算入公債費等の減少が見込まれるため、比率の動向を注視しながら、厳格な監視に努める。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満期一括償還地方債の活用実績はない。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香川県丸亀市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好調なモーターボート競走事業収益を基金に積み立てたことで充当可能基金が増加し、将来負担比率の分子は、令和４年度に続きマイナス表示となっている。</a:t>
          </a:r>
        </a:p>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また、合併特例債の償還が進んだことから、令和３年度以降、地方債現在高が一時的に減少しているが、今後、新市民会館の整備や学校施設などの老朽化対策における地方債の活用により、残高の増加が見込まれることから、引き続き比率の推移を注視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香川県丸亀市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では、「丸亀市モーターボート競走収益基金」、「丸亀市教育文化体育基金」、「丸亀市次世代育成基金」等に積み立てる一方で、財源不足を補うため「丸亀市財政調整基金」等を取り崩したことにより、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それぞれの基金条例に基づき、運用利子を積み立てるほか、寄附金を寄附者の意向に沿った特定目的基金へ積み立てる。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また、特定目的基金では、今後大幅な増加が見込まれる普通建設事業費の財源として、それぞれの設置目的に沿った事業の進捗状況にあわせて、計画的に活用を進めていく。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丸亀市大手町地区公共施設再編整備基金：本市大手町地区の公共施設再編整備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丸亀市次世代育成基金：次代を担う人材の誕生・成長・活躍を支援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丸亀市モーターボート競走収益基金：将来にわたり健全な財政運営に資する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丸亀市教育文化体育基金：教育文化施設の建設・管理、市民の文化体育の振興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丸亀市合併振興基金：市民の連携と強化、地域振興等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丸亀市史跡等整備基金：史跡等の整備推進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モーターボート競走事業収入を活用し、「丸亀市モーターボート競走収益基金」に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億円、「丸亀市教育文化体育基金」に約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億円、「丸亀市次世代育成基金」に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一方、それぞれの基金の設置目的に沿って、「丸亀市モーターボート競走収益基金」では、高水準で推移する公債費や公共施設の整備財源として約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億円、「丸亀市次世代育成基金」では、学校給食費の無償化等の財源として約５億円、「丸亀市教育文化体育基金」では、学校施設の改築や長寿命化改修事業に約４億円を取り崩している。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基金条例に基づき、基金運用利子や寄附金を積み立てる。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また、それぞれの基金の設置目的に沿った事業財源として活用を進めていく一方、支出の際には精査にも努め、基金残高の留保・延命化を図っていく。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令和５年度では、約１億円を積み立てたものの、約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引き続き、基金条例に基づいた積立を継続する。また、取り崩しについては、精査に努め、基金残高の留保・延命化を図る。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引き続き、令和３年度に積み立てた臨時財政対策債償還基金費を償還額にあわせて取り崩したが、令和５年度の地方交付税により新たに措置された臨時財政対策債償還基金費等を積み立てたことから、残高は約１億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繰り上げ償還等での活用は現在予定していない。他の基金に比べて残高は少額であるが、今後の公債費の動向も確認しながら活用方針の検討を行っていく。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また、臨時財政対策債償還基金費として積み立てた部分は、今後もルールに沿って取り崩しを行っていく。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64654974</v>
      </c>
      <c r="BO4" s="436"/>
      <c r="BP4" s="436"/>
      <c r="BQ4" s="436"/>
      <c r="BR4" s="436"/>
      <c r="BS4" s="436"/>
      <c r="BT4" s="436"/>
      <c r="BU4" s="437"/>
      <c r="BV4" s="435">
        <v>61387119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2.5</v>
      </c>
      <c r="CU4" s="576"/>
      <c r="CV4" s="576"/>
      <c r="CW4" s="576"/>
      <c r="CX4" s="576"/>
      <c r="CY4" s="576"/>
      <c r="CZ4" s="576"/>
      <c r="DA4" s="577"/>
      <c r="DB4" s="575">
        <v>0.8</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62843811</v>
      </c>
      <c r="BO5" s="407"/>
      <c r="BP5" s="407"/>
      <c r="BQ5" s="407"/>
      <c r="BR5" s="407"/>
      <c r="BS5" s="407"/>
      <c r="BT5" s="407"/>
      <c r="BU5" s="408"/>
      <c r="BV5" s="406">
        <v>60793567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93.6</v>
      </c>
      <c r="CU5" s="404"/>
      <c r="CV5" s="404"/>
      <c r="CW5" s="404"/>
      <c r="CX5" s="404"/>
      <c r="CY5" s="404"/>
      <c r="CZ5" s="404"/>
      <c r="DA5" s="405"/>
      <c r="DB5" s="403">
        <v>93.4</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1811163</v>
      </c>
      <c r="BO6" s="407"/>
      <c r="BP6" s="407"/>
      <c r="BQ6" s="407"/>
      <c r="BR6" s="407"/>
      <c r="BS6" s="407"/>
      <c r="BT6" s="407"/>
      <c r="BU6" s="408"/>
      <c r="BV6" s="406">
        <v>593552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94.5</v>
      </c>
      <c r="CU6" s="550"/>
      <c r="CV6" s="550"/>
      <c r="CW6" s="550"/>
      <c r="CX6" s="550"/>
      <c r="CY6" s="550"/>
      <c r="CZ6" s="550"/>
      <c r="DA6" s="551"/>
      <c r="DB6" s="549">
        <v>95.3</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1134537</v>
      </c>
      <c r="BO7" s="407"/>
      <c r="BP7" s="407"/>
      <c r="BQ7" s="407"/>
      <c r="BR7" s="407"/>
      <c r="BS7" s="407"/>
      <c r="BT7" s="407"/>
      <c r="BU7" s="408"/>
      <c r="BV7" s="406">
        <v>381580</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27095995</v>
      </c>
      <c r="CU7" s="407"/>
      <c r="CV7" s="407"/>
      <c r="CW7" s="407"/>
      <c r="CX7" s="407"/>
      <c r="CY7" s="407"/>
      <c r="CZ7" s="407"/>
      <c r="DA7" s="408"/>
      <c r="DB7" s="406">
        <v>26906720</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676626</v>
      </c>
      <c r="BO8" s="407"/>
      <c r="BP8" s="407"/>
      <c r="BQ8" s="407"/>
      <c r="BR8" s="407"/>
      <c r="BS8" s="407"/>
      <c r="BT8" s="407"/>
      <c r="BU8" s="408"/>
      <c r="BV8" s="406">
        <v>211972</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0.6</v>
      </c>
      <c r="CU8" s="510"/>
      <c r="CV8" s="510"/>
      <c r="CW8" s="510"/>
      <c r="CX8" s="510"/>
      <c r="CY8" s="510"/>
      <c r="CZ8" s="510"/>
      <c r="DA8" s="511"/>
      <c r="DB8" s="509">
        <v>0.62</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109513</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464654</v>
      </c>
      <c r="BO9" s="407"/>
      <c r="BP9" s="407"/>
      <c r="BQ9" s="407"/>
      <c r="BR9" s="407"/>
      <c r="BS9" s="407"/>
      <c r="BT9" s="407"/>
      <c r="BU9" s="408"/>
      <c r="BV9" s="406">
        <v>-596443</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13.4</v>
      </c>
      <c r="CU9" s="404"/>
      <c r="CV9" s="404"/>
      <c r="CW9" s="404"/>
      <c r="CX9" s="404"/>
      <c r="CY9" s="404"/>
      <c r="CZ9" s="404"/>
      <c r="DA9" s="405"/>
      <c r="DB9" s="403">
        <v>14.4</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110010</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119970</v>
      </c>
      <c r="BO10" s="407"/>
      <c r="BP10" s="407"/>
      <c r="BQ10" s="407"/>
      <c r="BR10" s="407"/>
      <c r="BS10" s="407"/>
      <c r="BT10" s="407"/>
      <c r="BU10" s="408"/>
      <c r="BV10" s="406">
        <v>408355</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15">
      <c r="A12" s="175"/>
      <c r="B12" s="512" t="s">
        <v>122</v>
      </c>
      <c r="C12" s="513"/>
      <c r="D12" s="513"/>
      <c r="E12" s="513"/>
      <c r="F12" s="513"/>
      <c r="G12" s="513"/>
      <c r="H12" s="513"/>
      <c r="I12" s="513"/>
      <c r="J12" s="513"/>
      <c r="K12" s="514"/>
      <c r="L12" s="521" t="s">
        <v>123</v>
      </c>
      <c r="M12" s="522"/>
      <c r="N12" s="522"/>
      <c r="O12" s="522"/>
      <c r="P12" s="522"/>
      <c r="Q12" s="523"/>
      <c r="R12" s="524">
        <v>111196</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1442398</v>
      </c>
      <c r="BO12" s="407"/>
      <c r="BP12" s="407"/>
      <c r="BQ12" s="407"/>
      <c r="BR12" s="407"/>
      <c r="BS12" s="407"/>
      <c r="BT12" s="407"/>
      <c r="BU12" s="408"/>
      <c r="BV12" s="406">
        <v>800000</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129</v>
      </c>
      <c r="N13" s="491"/>
      <c r="O13" s="491"/>
      <c r="P13" s="491"/>
      <c r="Q13" s="492"/>
      <c r="R13" s="493">
        <v>108632</v>
      </c>
      <c r="S13" s="494"/>
      <c r="T13" s="494"/>
      <c r="U13" s="494"/>
      <c r="V13" s="495"/>
      <c r="W13" s="496" t="s">
        <v>130</v>
      </c>
      <c r="X13" s="392"/>
      <c r="Y13" s="392"/>
      <c r="Z13" s="392"/>
      <c r="AA13" s="392"/>
      <c r="AB13" s="393"/>
      <c r="AC13" s="359">
        <v>1898</v>
      </c>
      <c r="AD13" s="360"/>
      <c r="AE13" s="360"/>
      <c r="AF13" s="360"/>
      <c r="AG13" s="361"/>
      <c r="AH13" s="359">
        <v>1918</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-857774</v>
      </c>
      <c r="BO13" s="407"/>
      <c r="BP13" s="407"/>
      <c r="BQ13" s="407"/>
      <c r="BR13" s="407"/>
      <c r="BS13" s="407"/>
      <c r="BT13" s="407"/>
      <c r="BU13" s="408"/>
      <c r="BV13" s="406">
        <v>-988088</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10.199999999999999</v>
      </c>
      <c r="CU13" s="404"/>
      <c r="CV13" s="404"/>
      <c r="CW13" s="404"/>
      <c r="CX13" s="404"/>
      <c r="CY13" s="404"/>
      <c r="CZ13" s="404"/>
      <c r="DA13" s="405"/>
      <c r="DB13" s="403">
        <v>10</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111575</v>
      </c>
      <c r="S14" s="494"/>
      <c r="T14" s="494"/>
      <c r="U14" s="494"/>
      <c r="V14" s="495"/>
      <c r="W14" s="497"/>
      <c r="X14" s="395"/>
      <c r="Y14" s="395"/>
      <c r="Z14" s="395"/>
      <c r="AA14" s="395"/>
      <c r="AB14" s="396"/>
      <c r="AC14" s="486">
        <v>3.9</v>
      </c>
      <c r="AD14" s="487"/>
      <c r="AE14" s="487"/>
      <c r="AF14" s="487"/>
      <c r="AG14" s="488"/>
      <c r="AH14" s="486">
        <v>3.9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129</v>
      </c>
      <c r="N15" s="491"/>
      <c r="O15" s="491"/>
      <c r="P15" s="491"/>
      <c r="Q15" s="492"/>
      <c r="R15" s="493">
        <v>109432</v>
      </c>
      <c r="S15" s="494"/>
      <c r="T15" s="494"/>
      <c r="U15" s="494"/>
      <c r="V15" s="495"/>
      <c r="W15" s="496" t="s">
        <v>137</v>
      </c>
      <c r="X15" s="392"/>
      <c r="Y15" s="392"/>
      <c r="Z15" s="392"/>
      <c r="AA15" s="392"/>
      <c r="AB15" s="393"/>
      <c r="AC15" s="359">
        <v>14667</v>
      </c>
      <c r="AD15" s="360"/>
      <c r="AE15" s="360"/>
      <c r="AF15" s="360"/>
      <c r="AG15" s="361"/>
      <c r="AH15" s="359">
        <v>15014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13947835</v>
      </c>
      <c r="BO15" s="436"/>
      <c r="BP15" s="436"/>
      <c r="BQ15" s="436"/>
      <c r="BR15" s="436"/>
      <c r="BS15" s="436"/>
      <c r="BT15" s="436"/>
      <c r="BU15" s="437"/>
      <c r="BV15" s="435">
        <v>13895863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29.8</v>
      </c>
      <c r="AD16" s="487"/>
      <c r="AE16" s="487"/>
      <c r="AF16" s="487"/>
      <c r="AG16" s="488"/>
      <c r="AH16" s="486">
        <v>30.7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23197596</v>
      </c>
      <c r="BO16" s="407"/>
      <c r="BP16" s="407"/>
      <c r="BQ16" s="407"/>
      <c r="BR16" s="407"/>
      <c r="BS16" s="407"/>
      <c r="BT16" s="407"/>
      <c r="BU16" s="408"/>
      <c r="BV16" s="406">
        <v>22709991</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32720</v>
      </c>
      <c r="AD17" s="360"/>
      <c r="AE17" s="360"/>
      <c r="AF17" s="360"/>
      <c r="AG17" s="361"/>
      <c r="AH17" s="359">
        <v>31999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17586571</v>
      </c>
      <c r="BO17" s="407"/>
      <c r="BP17" s="407"/>
      <c r="BQ17" s="407"/>
      <c r="BR17" s="407"/>
      <c r="BS17" s="407"/>
      <c r="BT17" s="407"/>
      <c r="BU17" s="408"/>
      <c r="BV17" s="406">
        <v>17564456</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111.83</v>
      </c>
      <c r="M18" s="459"/>
      <c r="N18" s="459"/>
      <c r="O18" s="459"/>
      <c r="P18" s="459"/>
      <c r="Q18" s="459"/>
      <c r="R18" s="460"/>
      <c r="S18" s="460"/>
      <c r="T18" s="460"/>
      <c r="U18" s="460"/>
      <c r="V18" s="461"/>
      <c r="W18" s="477"/>
      <c r="X18" s="478"/>
      <c r="Y18" s="478"/>
      <c r="Z18" s="478"/>
      <c r="AA18" s="478"/>
      <c r="AB18" s="502"/>
      <c r="AC18" s="376">
        <v>66.400000000000006</v>
      </c>
      <c r="AD18" s="377"/>
      <c r="AE18" s="377"/>
      <c r="AF18" s="377"/>
      <c r="AG18" s="462"/>
      <c r="AH18" s="376">
        <v>65.400000000000006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25914107</v>
      </c>
      <c r="BO18" s="407"/>
      <c r="BP18" s="407"/>
      <c r="BQ18" s="407"/>
      <c r="BR18" s="407"/>
      <c r="BS18" s="407"/>
      <c r="BT18" s="407"/>
      <c r="BU18" s="408"/>
      <c r="BV18" s="406">
        <v>25505799</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979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43587552</v>
      </c>
      <c r="BO19" s="407"/>
      <c r="BP19" s="407"/>
      <c r="BQ19" s="407"/>
      <c r="BR19" s="407"/>
      <c r="BS19" s="407"/>
      <c r="BT19" s="407"/>
      <c r="BU19" s="408"/>
      <c r="BV19" s="406">
        <v>40998069</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45721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57168999</v>
      </c>
      <c r="BO22" s="436"/>
      <c r="BP22" s="436"/>
      <c r="BQ22" s="436"/>
      <c r="BR22" s="436"/>
      <c r="BS22" s="436"/>
      <c r="BT22" s="436"/>
      <c r="BU22" s="437"/>
      <c r="BV22" s="435">
        <v>57194007</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35565651</v>
      </c>
      <c r="BO23" s="407"/>
      <c r="BP23" s="407"/>
      <c r="BQ23" s="407"/>
      <c r="BR23" s="407"/>
      <c r="BS23" s="407"/>
      <c r="BT23" s="407"/>
      <c r="BU23" s="408"/>
      <c r="BV23" s="406">
        <v>35444134</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9730</v>
      </c>
      <c r="R24" s="360"/>
      <c r="S24" s="360"/>
      <c r="T24" s="360"/>
      <c r="U24" s="360"/>
      <c r="V24" s="361"/>
      <c r="W24" s="449"/>
      <c r="X24" s="386"/>
      <c r="Y24" s="387"/>
      <c r="Z24" s="362" t="s">
        <v>162</v>
      </c>
      <c r="AA24" s="363"/>
      <c r="AB24" s="363"/>
      <c r="AC24" s="363"/>
      <c r="AD24" s="363"/>
      <c r="AE24" s="363"/>
      <c r="AF24" s="363"/>
      <c r="AG24" s="364"/>
      <c r="AH24" s="359">
        <v>790</v>
      </c>
      <c r="AI24" s="360"/>
      <c r="AJ24" s="360"/>
      <c r="AK24" s="360"/>
      <c r="AL24" s="361"/>
      <c r="AM24" s="359">
        <v>2429250</v>
      </c>
      <c r="AN24" s="360"/>
      <c r="AO24" s="360"/>
      <c r="AP24" s="360"/>
      <c r="AQ24" s="360"/>
      <c r="AR24" s="361"/>
      <c r="AS24" s="359">
        <v>3075</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39330532</v>
      </c>
      <c r="BO24" s="407"/>
      <c r="BP24" s="407"/>
      <c r="BQ24" s="407"/>
      <c r="BR24" s="407"/>
      <c r="BS24" s="407"/>
      <c r="BT24" s="407"/>
      <c r="BU24" s="408"/>
      <c r="BV24" s="406">
        <v>37835205</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7670</v>
      </c>
      <c r="R25" s="360"/>
      <c r="S25" s="360"/>
      <c r="T25" s="360"/>
      <c r="U25" s="360"/>
      <c r="V25" s="361"/>
      <c r="W25" s="449"/>
      <c r="X25" s="386"/>
      <c r="Y25" s="387"/>
      <c r="Z25" s="362" t="s">
        <v>165</v>
      </c>
      <c r="AA25" s="363"/>
      <c r="AB25" s="363"/>
      <c r="AC25" s="363"/>
      <c r="AD25" s="363"/>
      <c r="AE25" s="363"/>
      <c r="AF25" s="363"/>
      <c r="AG25" s="364"/>
      <c r="AH25" s="359">
        <v>119</v>
      </c>
      <c r="AI25" s="360"/>
      <c r="AJ25" s="360"/>
      <c r="AK25" s="360"/>
      <c r="AL25" s="361"/>
      <c r="AM25" s="359">
        <v>365925</v>
      </c>
      <c r="AN25" s="360"/>
      <c r="AO25" s="360"/>
      <c r="AP25" s="360"/>
      <c r="AQ25" s="360"/>
      <c r="AR25" s="361"/>
      <c r="AS25" s="359">
        <v>3075</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27549638</v>
      </c>
      <c r="BO25" s="436"/>
      <c r="BP25" s="436"/>
      <c r="BQ25" s="436"/>
      <c r="BR25" s="436"/>
      <c r="BS25" s="436"/>
      <c r="BT25" s="436"/>
      <c r="BU25" s="437"/>
      <c r="BV25" s="435">
        <v>19412785</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6930</v>
      </c>
      <c r="R26" s="360"/>
      <c r="S26" s="360"/>
      <c r="T26" s="360"/>
      <c r="U26" s="360"/>
      <c r="V26" s="361"/>
      <c r="W26" s="449"/>
      <c r="X26" s="386"/>
      <c r="Y26" s="387"/>
      <c r="Z26" s="362" t="s">
        <v>168</v>
      </c>
      <c r="AA26" s="417"/>
      <c r="AB26" s="417"/>
      <c r="AC26" s="417"/>
      <c r="AD26" s="417"/>
      <c r="AE26" s="417"/>
      <c r="AF26" s="417"/>
      <c r="AG26" s="418"/>
      <c r="AH26" s="359">
        <v>102</v>
      </c>
      <c r="AI26" s="360"/>
      <c r="AJ26" s="360"/>
      <c r="AK26" s="360"/>
      <c r="AL26" s="361"/>
      <c r="AM26" s="359">
        <v>330888</v>
      </c>
      <c r="AN26" s="360"/>
      <c r="AO26" s="360"/>
      <c r="AP26" s="360"/>
      <c r="AQ26" s="360"/>
      <c r="AR26" s="361"/>
      <c r="AS26" s="359">
        <v>3244</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9000000</v>
      </c>
      <c r="BO26" s="407"/>
      <c r="BP26" s="407"/>
      <c r="BQ26" s="407"/>
      <c r="BR26" s="407"/>
      <c r="BS26" s="407"/>
      <c r="BT26" s="407"/>
      <c r="BU26" s="408"/>
      <c r="BV26" s="406">
        <v>9000000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5890</v>
      </c>
      <c r="R27" s="360"/>
      <c r="S27" s="360"/>
      <c r="T27" s="360"/>
      <c r="U27" s="360"/>
      <c r="V27" s="361"/>
      <c r="W27" s="449"/>
      <c r="X27" s="386"/>
      <c r="Y27" s="387"/>
      <c r="Z27" s="362" t="s">
        <v>171</v>
      </c>
      <c r="AA27" s="363"/>
      <c r="AB27" s="363"/>
      <c r="AC27" s="363"/>
      <c r="AD27" s="363"/>
      <c r="AE27" s="363"/>
      <c r="AF27" s="363"/>
      <c r="AG27" s="364"/>
      <c r="AH27" s="359">
        <v>57</v>
      </c>
      <c r="AI27" s="360"/>
      <c r="AJ27" s="360"/>
      <c r="AK27" s="360"/>
      <c r="AL27" s="361"/>
      <c r="AM27" s="359">
        <v>179560</v>
      </c>
      <c r="AN27" s="360"/>
      <c r="AO27" s="360"/>
      <c r="AP27" s="360"/>
      <c r="AQ27" s="360"/>
      <c r="AR27" s="361"/>
      <c r="AS27" s="359">
        <v>3150</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1746000</v>
      </c>
      <c r="BO27" s="441"/>
      <c r="BP27" s="441"/>
      <c r="BQ27" s="441"/>
      <c r="BR27" s="441"/>
      <c r="BS27" s="441"/>
      <c r="BT27" s="441"/>
      <c r="BU27" s="442"/>
      <c r="BV27" s="440">
        <v>1746000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5150</v>
      </c>
      <c r="R28" s="360"/>
      <c r="S28" s="360"/>
      <c r="T28" s="360"/>
      <c r="U28" s="360"/>
      <c r="V28" s="361"/>
      <c r="W28" s="449"/>
      <c r="X28" s="386"/>
      <c r="Y28" s="387"/>
      <c r="Z28" s="362" t="s">
        <v>174</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3919079</v>
      </c>
      <c r="BO28" s="436"/>
      <c r="BP28" s="436"/>
      <c r="BQ28" s="436"/>
      <c r="BR28" s="436"/>
      <c r="BS28" s="436"/>
      <c r="BT28" s="436"/>
      <c r="BU28" s="437"/>
      <c r="BV28" s="435">
        <v>5241507</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22</v>
      </c>
      <c r="M29" s="360"/>
      <c r="N29" s="360"/>
      <c r="O29" s="360"/>
      <c r="P29" s="361"/>
      <c r="Q29" s="359">
        <v>4600</v>
      </c>
      <c r="R29" s="360"/>
      <c r="S29" s="360"/>
      <c r="T29" s="360"/>
      <c r="U29" s="360"/>
      <c r="V29" s="361"/>
      <c r="W29" s="450"/>
      <c r="X29" s="451"/>
      <c r="Y29" s="452"/>
      <c r="Z29" s="362" t="s">
        <v>177</v>
      </c>
      <c r="AA29" s="363"/>
      <c r="AB29" s="363"/>
      <c r="AC29" s="363"/>
      <c r="AD29" s="363"/>
      <c r="AE29" s="363"/>
      <c r="AF29" s="363"/>
      <c r="AG29" s="364"/>
      <c r="AH29" s="359">
        <v>847</v>
      </c>
      <c r="AI29" s="360"/>
      <c r="AJ29" s="360"/>
      <c r="AK29" s="360"/>
      <c r="AL29" s="361"/>
      <c r="AM29" s="359">
        <v>2608810</v>
      </c>
      <c r="AN29" s="360"/>
      <c r="AO29" s="360"/>
      <c r="AP29" s="360"/>
      <c r="AQ29" s="360"/>
      <c r="AR29" s="361"/>
      <c r="AS29" s="359">
        <v>3080</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673061</v>
      </c>
      <c r="BO29" s="407"/>
      <c r="BP29" s="407"/>
      <c r="BQ29" s="407"/>
      <c r="BR29" s="407"/>
      <c r="BS29" s="407"/>
      <c r="BT29" s="407"/>
      <c r="BU29" s="408"/>
      <c r="BV29" s="406">
        <v>543138</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29328564</v>
      </c>
      <c r="BO30" s="441"/>
      <c r="BP30" s="441"/>
      <c r="BQ30" s="441"/>
      <c r="BR30" s="441"/>
      <c r="BS30" s="441"/>
      <c r="BT30" s="441"/>
      <c r="BU30" s="442"/>
      <c r="BV30" s="440">
        <v>23749143</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IF('各会計、関係団体の財政状況及び健全化判断比率'!B34="","",'各会計、関係団体の財政状況及び健全化判断比率'!B34)</f>
        <v>モーターボート競走事業会計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中讃広域行政事務組合（一般会計）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20</v>
      </c>
      <c r="CP34" s="354"/>
      <c r="CQ34" s="355" t="str">
        <f>IF('各会計、関係団体の財政状況及び健全化判断比率'!BS7="","",'各会計、関係団体の財政状況及び健全化判断比率'!BS7)</f>
        <v>丸亀市土地開発公社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〇</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国民健康保険診療所特別会計</v>
      </c>
      <c r="X35" s="355"/>
      <c r="Y35" s="355"/>
      <c r="Z35" s="355"/>
      <c r="AA35" s="355"/>
      <c r="AB35" s="355"/>
      <c r="AC35" s="355"/>
      <c r="AD35" s="355"/>
      <c r="AE35" s="355"/>
      <c r="AF35" s="355"/>
      <c r="AG35" s="355"/>
      <c r="AH35" s="355"/>
      <c r="AI35" s="355"/>
      <c r="AJ35" s="355"/>
      <c r="AK35" s="355"/>
      <c r="AL35" s="175"/>
      <c r="AM35" s="354">
        <f t="shared" ref="AM35:AM43" si="0">IF(AO35="","",AM34+1)</f>
        <v>9</v>
      </c>
      <c r="AN35" s="354"/>
      <c r="AO35" s="355" t="str">
        <f>IF('各会計、関係団体の財政状況及び健全化判断比率'!B35="","",'各会計、関係団体の財政状況及び健全化判断比率'!B35)</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中讃広域行政事務組合（クリントピア丸亀）</v>
      </c>
      <c r="BZ35" s="355"/>
      <c r="CA35" s="355"/>
      <c r="CB35" s="355"/>
      <c r="CC35" s="355"/>
      <c r="CD35" s="355"/>
      <c r="CE35" s="355"/>
      <c r="CF35" s="355"/>
      <c r="CG35" s="355"/>
      <c r="CH35" s="355"/>
      <c r="CI35" s="355"/>
      <c r="CJ35" s="355"/>
      <c r="CK35" s="355"/>
      <c r="CL35" s="355"/>
      <c r="CM35" s="355"/>
      <c r="CN35" s="175"/>
      <c r="CO35" s="354">
        <f t="shared" ref="CO35:CO43" si="3">IF(CQ35="","",CO34+1)</f>
        <v>21</v>
      </c>
      <c r="CP35" s="354"/>
      <c r="CQ35" s="355" t="str">
        <f>IF('各会計、関係団体の財政状況及び健全化判断比率'!BS8="","",'各会計、関係団体の財政状況及び健全化判断比率'!BS8)</f>
        <v>（公財）丸亀市福祉事業団</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中讃広域行政事務組合（瀬戸グリーンセンター）</v>
      </c>
      <c r="BZ36" s="355"/>
      <c r="CA36" s="355"/>
      <c r="CB36" s="355"/>
      <c r="CC36" s="355"/>
      <c r="CD36" s="355"/>
      <c r="CE36" s="355"/>
      <c r="CF36" s="355"/>
      <c r="CG36" s="355"/>
      <c r="CH36" s="355"/>
      <c r="CI36" s="355"/>
      <c r="CJ36" s="355"/>
      <c r="CK36" s="355"/>
      <c r="CL36" s="355"/>
      <c r="CM36" s="355"/>
      <c r="CN36" s="175"/>
      <c r="CO36" s="354">
        <f t="shared" si="3"/>
        <v>22</v>
      </c>
      <c r="CP36" s="354"/>
      <c r="CQ36" s="355" t="str">
        <f>IF('各会計、関係団体の財政状況及び健全化判断比率'!BS9="","",'各会計、関係団体の財政状況及び健全化判断比率'!BS9)</f>
        <v>（公財）丸亀市スポーツ協会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中讃広域行政事務組合（仲善クリーンセンター）</v>
      </c>
      <c r="BZ37" s="355"/>
      <c r="CA37" s="355"/>
      <c r="CB37" s="355"/>
      <c r="CC37" s="355"/>
      <c r="CD37" s="355"/>
      <c r="CE37" s="355"/>
      <c r="CF37" s="355"/>
      <c r="CG37" s="355"/>
      <c r="CH37" s="355"/>
      <c r="CI37" s="355"/>
      <c r="CJ37" s="355"/>
      <c r="CK37" s="355"/>
      <c r="CL37" s="355"/>
      <c r="CM37" s="355"/>
      <c r="CN37" s="175"/>
      <c r="CO37" s="354">
        <f t="shared" si="3"/>
        <v>23</v>
      </c>
      <c r="CP37" s="354"/>
      <c r="CQ37" s="355" t="str">
        <f>IF('各会計、関係団体の財政状況及び健全化判断比率'!BS10="","",'各会計、関係団体の財政状況及び健全化判断比率'!BS10)</f>
        <v>（公財）ミモカ美術振興財団</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6</v>
      </c>
      <c r="V38" s="354"/>
      <c r="W38" s="355" t="str">
        <f>IF('各会計、関係団体の財政状況及び健全化判断比率'!B32="","",'各会計、関係団体の財政状況及び健全化判断比率'!B32)</f>
        <v>介護保険サービス事業特別会計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まんのう町外三ケ市町山林組合</v>
      </c>
      <c r="BZ38" s="355"/>
      <c r="CA38" s="355"/>
      <c r="CB38" s="355"/>
      <c r="CC38" s="355"/>
      <c r="CD38" s="355"/>
      <c r="CE38" s="355"/>
      <c r="CF38" s="355"/>
      <c r="CG38" s="355"/>
      <c r="CH38" s="355"/>
      <c r="CI38" s="355"/>
      <c r="CJ38" s="355"/>
      <c r="CK38" s="355"/>
      <c r="CL38" s="355"/>
      <c r="CM38" s="355"/>
      <c r="CN38" s="175"/>
      <c r="CO38" s="354">
        <f t="shared" si="3"/>
        <v>24</v>
      </c>
      <c r="CP38" s="354"/>
      <c r="CQ38" s="355" t="str">
        <f>IF('各会計、関係団体の財政状況及び健全化判断比率'!BS11="","",'各会計、関係団体の財政状況及び健全化判断比率'!BS11)</f>
        <v>（株）香川県中部流通センター</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f t="shared" si="4"/>
        <v>7</v>
      </c>
      <c r="V39" s="354"/>
      <c r="W39" s="355" t="str">
        <f>IF('各会計、関係団体の財政状況及び健全化判断比率'!B33="","",'各会計、関係団体の財政状況及び健全化判断比率'!B33)</f>
        <v>駐車場特別会計</v>
      </c>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15</v>
      </c>
      <c r="BX39" s="354"/>
      <c r="BY39" s="355" t="str">
        <f>IF('各会計、関係団体の財政状況及び健全化判断比率'!B73="","",'各会計、関係団体の財政状況及び健全化判断比率'!B73)</f>
        <v>まんのう町外三ケ市町（七箇地区）山林組合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16</v>
      </c>
      <c r="BX40" s="354"/>
      <c r="BY40" s="355" t="str">
        <f>IF('各会計、関係団体の財政状況及び健全化判断比率'!B74="","",'各会計、関係団体の財政状況及び健全化判断比率'!B74)</f>
        <v>香川県後期高齢者医療広域連合（一般会計）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17</v>
      </c>
      <c r="BX41" s="354"/>
      <c r="BY41" s="355" t="str">
        <f>IF('各会計、関係団体の財政状況及び健全化判断比率'!B75="","",'各会計、関係団体の財政状況及び健全化判断比率'!B75)</f>
        <v>香川県後期高齢者医療広域連合（後期高齢者医療事業）</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18</v>
      </c>
      <c r="BX42" s="354"/>
      <c r="BY42" s="355" t="str">
        <f>IF('各会計、関係団体の財政状況及び健全化判断比率'!B76="","",'各会計、関係団体の財政状況及び健全化判断比率'!B76)</f>
        <v>香川県広域水道企業団（水道事業）</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19</v>
      </c>
      <c r="BX43" s="354"/>
      <c r="BY43" s="355" t="str">
        <f>IF('各会計、関係団体の財政状況及び健全化判断比率'!B77="","",'各会計、関係団体の財政状況及び健全化判断比率'!B77)</f>
        <v>香川県広域水道企業団（工業用水道事業）</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xYXBlRqeRwiyEGUaQQeKOx+0DHxezY0qG75tHAdIFq/QtERzyvqGzjmMpMduozNrcVLUtWOz+gBuh2GHV+qZ4Q==" saltValue="Eq/q/0h4BV01bZ+tPfOA2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14338496</v>
      </c>
      <c r="S5" s="664"/>
      <c r="T5" s="664"/>
      <c r="U5" s="664"/>
      <c r="V5" s="664"/>
      <c r="W5" s="664"/>
      <c r="X5" s="664"/>
      <c r="Y5" s="689"/>
      <c r="Z5" s="702">
        <v>22.2</v>
      </c>
      <c r="AA5" s="702"/>
      <c r="AB5" s="702"/>
      <c r="AC5" s="702"/>
      <c r="AD5" s="703">
        <v>14338496</v>
      </c>
      <c r="AE5" s="703"/>
      <c r="AF5" s="703"/>
      <c r="AG5" s="703"/>
      <c r="AH5" s="703"/>
      <c r="AI5" s="703"/>
      <c r="AJ5" s="703"/>
      <c r="AK5" s="703"/>
      <c r="AL5" s="690">
        <v>52.3</v>
      </c>
      <c r="AM5" s="672"/>
      <c r="AN5" s="672"/>
      <c r="AO5" s="691"/>
      <c r="AP5" s="666" t="s">
        <v>216</v>
      </c>
      <c r="AQ5" s="667"/>
      <c r="AR5" s="667"/>
      <c r="AS5" s="667"/>
      <c r="AT5" s="667"/>
      <c r="AU5" s="667"/>
      <c r="AV5" s="667"/>
      <c r="AW5" s="667"/>
      <c r="AX5" s="667"/>
      <c r="AY5" s="667"/>
      <c r="AZ5" s="667"/>
      <c r="BA5" s="667"/>
      <c r="BB5" s="667"/>
      <c r="BC5" s="667"/>
      <c r="BD5" s="667"/>
      <c r="BE5" s="667"/>
      <c r="BF5" s="668"/>
      <c r="BG5" s="608">
        <v>14315622</v>
      </c>
      <c r="BH5" s="609"/>
      <c r="BI5" s="609"/>
      <c r="BJ5" s="609"/>
      <c r="BK5" s="609"/>
      <c r="BL5" s="609"/>
      <c r="BM5" s="609"/>
      <c r="BN5" s="610"/>
      <c r="BO5" s="646">
        <v>99.8</v>
      </c>
      <c r="BP5" s="646"/>
      <c r="BQ5" s="646"/>
      <c r="BR5" s="646"/>
      <c r="BS5" s="647">
        <v>191665</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301242</v>
      </c>
      <c r="S6" s="609"/>
      <c r="T6" s="609"/>
      <c r="U6" s="609"/>
      <c r="V6" s="609"/>
      <c r="W6" s="609"/>
      <c r="X6" s="609"/>
      <c r="Y6" s="610"/>
      <c r="Z6" s="646">
        <v>0.5</v>
      </c>
      <c r="AA6" s="646"/>
      <c r="AB6" s="646"/>
      <c r="AC6" s="646"/>
      <c r="AD6" s="647">
        <v>301242</v>
      </c>
      <c r="AE6" s="647"/>
      <c r="AF6" s="647"/>
      <c r="AG6" s="647"/>
      <c r="AH6" s="647"/>
      <c r="AI6" s="647"/>
      <c r="AJ6" s="647"/>
      <c r="AK6" s="647"/>
      <c r="AL6" s="611">
        <v>1.1000000000000001</v>
      </c>
      <c r="AM6" s="612"/>
      <c r="AN6" s="612"/>
      <c r="AO6" s="648"/>
      <c r="AP6" s="605" t="s">
        <v>221</v>
      </c>
      <c r="AQ6" s="606"/>
      <c r="AR6" s="606"/>
      <c r="AS6" s="606"/>
      <c r="AT6" s="606"/>
      <c r="AU6" s="606"/>
      <c r="AV6" s="606"/>
      <c r="AW6" s="606"/>
      <c r="AX6" s="606"/>
      <c r="AY6" s="606"/>
      <c r="AZ6" s="606"/>
      <c r="BA6" s="606"/>
      <c r="BB6" s="606"/>
      <c r="BC6" s="606"/>
      <c r="BD6" s="606"/>
      <c r="BE6" s="606"/>
      <c r="BF6" s="607"/>
      <c r="BG6" s="608">
        <v>14315622</v>
      </c>
      <c r="BH6" s="609"/>
      <c r="BI6" s="609"/>
      <c r="BJ6" s="609"/>
      <c r="BK6" s="609"/>
      <c r="BL6" s="609"/>
      <c r="BM6" s="609"/>
      <c r="BN6" s="610"/>
      <c r="BO6" s="646">
        <v>99.8</v>
      </c>
      <c r="BP6" s="646"/>
      <c r="BQ6" s="646"/>
      <c r="BR6" s="646"/>
      <c r="BS6" s="647">
        <v>191665</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319997</v>
      </c>
      <c r="CS6" s="609"/>
      <c r="CT6" s="609"/>
      <c r="CU6" s="609"/>
      <c r="CV6" s="609"/>
      <c r="CW6" s="609"/>
      <c r="CX6" s="609"/>
      <c r="CY6" s="610"/>
      <c r="CZ6" s="690">
        <v>0.5</v>
      </c>
      <c r="DA6" s="672"/>
      <c r="DB6" s="672"/>
      <c r="DC6" s="692"/>
      <c r="DD6" s="614" t="s">
        <v>121</v>
      </c>
      <c r="DE6" s="609"/>
      <c r="DF6" s="609"/>
      <c r="DG6" s="609"/>
      <c r="DH6" s="609"/>
      <c r="DI6" s="609"/>
      <c r="DJ6" s="609"/>
      <c r="DK6" s="609"/>
      <c r="DL6" s="609"/>
      <c r="DM6" s="609"/>
      <c r="DN6" s="609"/>
      <c r="DO6" s="609"/>
      <c r="DP6" s="610"/>
      <c r="DQ6" s="614">
        <v>319396</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7971</v>
      </c>
      <c r="S7" s="609"/>
      <c r="T7" s="609"/>
      <c r="U7" s="609"/>
      <c r="V7" s="609"/>
      <c r="W7" s="609"/>
      <c r="X7" s="609"/>
      <c r="Y7" s="610"/>
      <c r="Z7" s="646">
        <v>0</v>
      </c>
      <c r="AA7" s="646"/>
      <c r="AB7" s="646"/>
      <c r="AC7" s="646"/>
      <c r="AD7" s="647">
        <v>7971</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6613961</v>
      </c>
      <c r="BH7" s="609"/>
      <c r="BI7" s="609"/>
      <c r="BJ7" s="609"/>
      <c r="BK7" s="609"/>
      <c r="BL7" s="609"/>
      <c r="BM7" s="609"/>
      <c r="BN7" s="610"/>
      <c r="BO7" s="646">
        <v>46.1</v>
      </c>
      <c r="BP7" s="646"/>
      <c r="BQ7" s="646"/>
      <c r="BR7" s="646"/>
      <c r="BS7" s="647">
        <v>191665</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11253226</v>
      </c>
      <c r="CS7" s="609"/>
      <c r="CT7" s="609"/>
      <c r="CU7" s="609"/>
      <c r="CV7" s="609"/>
      <c r="CW7" s="609"/>
      <c r="CX7" s="609"/>
      <c r="CY7" s="610"/>
      <c r="CZ7" s="646">
        <v>17.899999999999999</v>
      </c>
      <c r="DA7" s="646"/>
      <c r="DB7" s="646"/>
      <c r="DC7" s="646"/>
      <c r="DD7" s="614">
        <v>1682721</v>
      </c>
      <c r="DE7" s="609"/>
      <c r="DF7" s="609"/>
      <c r="DG7" s="609"/>
      <c r="DH7" s="609"/>
      <c r="DI7" s="609"/>
      <c r="DJ7" s="609"/>
      <c r="DK7" s="609"/>
      <c r="DL7" s="609"/>
      <c r="DM7" s="609"/>
      <c r="DN7" s="609"/>
      <c r="DO7" s="609"/>
      <c r="DP7" s="610"/>
      <c r="DQ7" s="614">
        <v>8914453</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120073</v>
      </c>
      <c r="S8" s="609"/>
      <c r="T8" s="609"/>
      <c r="U8" s="609"/>
      <c r="V8" s="609"/>
      <c r="W8" s="609"/>
      <c r="X8" s="609"/>
      <c r="Y8" s="610"/>
      <c r="Z8" s="646">
        <v>0.2</v>
      </c>
      <c r="AA8" s="646"/>
      <c r="AB8" s="646"/>
      <c r="AC8" s="646"/>
      <c r="AD8" s="647">
        <v>120073</v>
      </c>
      <c r="AE8" s="647"/>
      <c r="AF8" s="647"/>
      <c r="AG8" s="647"/>
      <c r="AH8" s="647"/>
      <c r="AI8" s="647"/>
      <c r="AJ8" s="647"/>
      <c r="AK8" s="647"/>
      <c r="AL8" s="611">
        <v>0.4</v>
      </c>
      <c r="AM8" s="612"/>
      <c r="AN8" s="612"/>
      <c r="AO8" s="648"/>
      <c r="AP8" s="605" t="s">
        <v>227</v>
      </c>
      <c r="AQ8" s="606"/>
      <c r="AR8" s="606"/>
      <c r="AS8" s="606"/>
      <c r="AT8" s="606"/>
      <c r="AU8" s="606"/>
      <c r="AV8" s="606"/>
      <c r="AW8" s="606"/>
      <c r="AX8" s="606"/>
      <c r="AY8" s="606"/>
      <c r="AZ8" s="606"/>
      <c r="BA8" s="606"/>
      <c r="BB8" s="606"/>
      <c r="BC8" s="606"/>
      <c r="BD8" s="606"/>
      <c r="BE8" s="606"/>
      <c r="BF8" s="607"/>
      <c r="BG8" s="608">
        <v>202922</v>
      </c>
      <c r="BH8" s="609"/>
      <c r="BI8" s="609"/>
      <c r="BJ8" s="609"/>
      <c r="BK8" s="609"/>
      <c r="BL8" s="609"/>
      <c r="BM8" s="609"/>
      <c r="BN8" s="610"/>
      <c r="BO8" s="646">
        <v>1.4</v>
      </c>
      <c r="BP8" s="646"/>
      <c r="BQ8" s="646"/>
      <c r="BR8" s="646"/>
      <c r="BS8" s="647" t="s">
        <v>121</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21337092</v>
      </c>
      <c r="CS8" s="609"/>
      <c r="CT8" s="609"/>
      <c r="CU8" s="609"/>
      <c r="CV8" s="609"/>
      <c r="CW8" s="609"/>
      <c r="CX8" s="609"/>
      <c r="CY8" s="610"/>
      <c r="CZ8" s="646">
        <v>34</v>
      </c>
      <c r="DA8" s="646"/>
      <c r="DB8" s="646"/>
      <c r="DC8" s="646"/>
      <c r="DD8" s="614">
        <v>1128879</v>
      </c>
      <c r="DE8" s="609"/>
      <c r="DF8" s="609"/>
      <c r="DG8" s="609"/>
      <c r="DH8" s="609"/>
      <c r="DI8" s="609"/>
      <c r="DJ8" s="609"/>
      <c r="DK8" s="609"/>
      <c r="DL8" s="609"/>
      <c r="DM8" s="609"/>
      <c r="DN8" s="609"/>
      <c r="DO8" s="609"/>
      <c r="DP8" s="610"/>
      <c r="DQ8" s="614">
        <v>11677810</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120102</v>
      </c>
      <c r="S9" s="609"/>
      <c r="T9" s="609"/>
      <c r="U9" s="609"/>
      <c r="V9" s="609"/>
      <c r="W9" s="609"/>
      <c r="X9" s="609"/>
      <c r="Y9" s="610"/>
      <c r="Z9" s="646">
        <v>0.2</v>
      </c>
      <c r="AA9" s="646"/>
      <c r="AB9" s="646"/>
      <c r="AC9" s="646"/>
      <c r="AD9" s="647">
        <v>120102</v>
      </c>
      <c r="AE9" s="647"/>
      <c r="AF9" s="647"/>
      <c r="AG9" s="647"/>
      <c r="AH9" s="647"/>
      <c r="AI9" s="647"/>
      <c r="AJ9" s="647"/>
      <c r="AK9" s="647"/>
      <c r="AL9" s="611">
        <v>0.4</v>
      </c>
      <c r="AM9" s="612"/>
      <c r="AN9" s="612"/>
      <c r="AO9" s="648"/>
      <c r="AP9" s="605" t="s">
        <v>230</v>
      </c>
      <c r="AQ9" s="606"/>
      <c r="AR9" s="606"/>
      <c r="AS9" s="606"/>
      <c r="AT9" s="606"/>
      <c r="AU9" s="606"/>
      <c r="AV9" s="606"/>
      <c r="AW9" s="606"/>
      <c r="AX9" s="606"/>
      <c r="AY9" s="606"/>
      <c r="AZ9" s="606"/>
      <c r="BA9" s="606"/>
      <c r="BB9" s="606"/>
      <c r="BC9" s="606"/>
      <c r="BD9" s="606"/>
      <c r="BE9" s="606"/>
      <c r="BF9" s="607"/>
      <c r="BG9" s="608">
        <v>5426418</v>
      </c>
      <c r="BH9" s="609"/>
      <c r="BI9" s="609"/>
      <c r="BJ9" s="609"/>
      <c r="BK9" s="609"/>
      <c r="BL9" s="609"/>
      <c r="BM9" s="609"/>
      <c r="BN9" s="610"/>
      <c r="BO9" s="646">
        <v>37.799999999999997</v>
      </c>
      <c r="BP9" s="646"/>
      <c r="BQ9" s="646"/>
      <c r="BR9" s="646"/>
      <c r="BS9" s="647" t="s">
        <v>121</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4344173</v>
      </c>
      <c r="CS9" s="609"/>
      <c r="CT9" s="609"/>
      <c r="CU9" s="609"/>
      <c r="CV9" s="609"/>
      <c r="CW9" s="609"/>
      <c r="CX9" s="609"/>
      <c r="CY9" s="610"/>
      <c r="CZ9" s="646">
        <v>6.9</v>
      </c>
      <c r="DA9" s="646"/>
      <c r="DB9" s="646"/>
      <c r="DC9" s="646"/>
      <c r="DD9" s="614">
        <v>280877</v>
      </c>
      <c r="DE9" s="609"/>
      <c r="DF9" s="609"/>
      <c r="DG9" s="609"/>
      <c r="DH9" s="609"/>
      <c r="DI9" s="609"/>
      <c r="DJ9" s="609"/>
      <c r="DK9" s="609"/>
      <c r="DL9" s="609"/>
      <c r="DM9" s="609"/>
      <c r="DN9" s="609"/>
      <c r="DO9" s="609"/>
      <c r="DP9" s="610"/>
      <c r="DQ9" s="614">
        <v>2821284</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312443</v>
      </c>
      <c r="BH10" s="609"/>
      <c r="BI10" s="609"/>
      <c r="BJ10" s="609"/>
      <c r="BK10" s="609"/>
      <c r="BL10" s="609"/>
      <c r="BM10" s="609"/>
      <c r="BN10" s="610"/>
      <c r="BO10" s="646">
        <v>2.2000000000000002</v>
      </c>
      <c r="BP10" s="646"/>
      <c r="BQ10" s="646"/>
      <c r="BR10" s="646"/>
      <c r="BS10" s="647" t="s">
        <v>121</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129320</v>
      </c>
      <c r="CS10" s="609"/>
      <c r="CT10" s="609"/>
      <c r="CU10" s="609"/>
      <c r="CV10" s="609"/>
      <c r="CW10" s="609"/>
      <c r="CX10" s="609"/>
      <c r="CY10" s="610"/>
      <c r="CZ10" s="646">
        <v>0.2</v>
      </c>
      <c r="DA10" s="646"/>
      <c r="DB10" s="646"/>
      <c r="DC10" s="646"/>
      <c r="DD10" s="614" t="s">
        <v>121</v>
      </c>
      <c r="DE10" s="609"/>
      <c r="DF10" s="609"/>
      <c r="DG10" s="609"/>
      <c r="DH10" s="609"/>
      <c r="DI10" s="609"/>
      <c r="DJ10" s="609"/>
      <c r="DK10" s="609"/>
      <c r="DL10" s="609"/>
      <c r="DM10" s="609"/>
      <c r="DN10" s="609"/>
      <c r="DO10" s="609"/>
      <c r="DP10" s="610"/>
      <c r="DQ10" s="614">
        <v>4320</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2683710</v>
      </c>
      <c r="S11" s="609"/>
      <c r="T11" s="609"/>
      <c r="U11" s="609"/>
      <c r="V11" s="609"/>
      <c r="W11" s="609"/>
      <c r="X11" s="609"/>
      <c r="Y11" s="610"/>
      <c r="Z11" s="611">
        <v>4.2</v>
      </c>
      <c r="AA11" s="612"/>
      <c r="AB11" s="612"/>
      <c r="AC11" s="613"/>
      <c r="AD11" s="614">
        <v>2683710</v>
      </c>
      <c r="AE11" s="609"/>
      <c r="AF11" s="609"/>
      <c r="AG11" s="609"/>
      <c r="AH11" s="609"/>
      <c r="AI11" s="609"/>
      <c r="AJ11" s="609"/>
      <c r="AK11" s="610"/>
      <c r="AL11" s="611">
        <v>9.8000000000000007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672178</v>
      </c>
      <c r="BH11" s="609"/>
      <c r="BI11" s="609"/>
      <c r="BJ11" s="609"/>
      <c r="BK11" s="609"/>
      <c r="BL11" s="609"/>
      <c r="BM11" s="609"/>
      <c r="BN11" s="610"/>
      <c r="BO11" s="646">
        <v>4.7</v>
      </c>
      <c r="BP11" s="646"/>
      <c r="BQ11" s="646"/>
      <c r="BR11" s="646"/>
      <c r="BS11" s="647">
        <v>191665</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1163139</v>
      </c>
      <c r="CS11" s="609"/>
      <c r="CT11" s="609"/>
      <c r="CU11" s="609"/>
      <c r="CV11" s="609"/>
      <c r="CW11" s="609"/>
      <c r="CX11" s="609"/>
      <c r="CY11" s="610"/>
      <c r="CZ11" s="646">
        <v>1.9</v>
      </c>
      <c r="DA11" s="646"/>
      <c r="DB11" s="646"/>
      <c r="DC11" s="646"/>
      <c r="DD11" s="614">
        <v>423893</v>
      </c>
      <c r="DE11" s="609"/>
      <c r="DF11" s="609"/>
      <c r="DG11" s="609"/>
      <c r="DH11" s="609"/>
      <c r="DI11" s="609"/>
      <c r="DJ11" s="609"/>
      <c r="DK11" s="609"/>
      <c r="DL11" s="609"/>
      <c r="DM11" s="609"/>
      <c r="DN11" s="609"/>
      <c r="DO11" s="609"/>
      <c r="DP11" s="610"/>
      <c r="DQ11" s="614">
        <v>758785</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7711</v>
      </c>
      <c r="S12" s="609"/>
      <c r="T12" s="609"/>
      <c r="U12" s="609"/>
      <c r="V12" s="609"/>
      <c r="W12" s="609"/>
      <c r="X12" s="609"/>
      <c r="Y12" s="610"/>
      <c r="Z12" s="646">
        <v>0</v>
      </c>
      <c r="AA12" s="646"/>
      <c r="AB12" s="646"/>
      <c r="AC12" s="646"/>
      <c r="AD12" s="647">
        <v>7711</v>
      </c>
      <c r="AE12" s="647"/>
      <c r="AF12" s="647"/>
      <c r="AG12" s="647"/>
      <c r="AH12" s="647"/>
      <c r="AI12" s="647"/>
      <c r="AJ12" s="647"/>
      <c r="AK12" s="647"/>
      <c r="AL12" s="611">
        <v>0</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6416238</v>
      </c>
      <c r="BH12" s="609"/>
      <c r="BI12" s="609"/>
      <c r="BJ12" s="609"/>
      <c r="BK12" s="609"/>
      <c r="BL12" s="609"/>
      <c r="BM12" s="609"/>
      <c r="BN12" s="610"/>
      <c r="BO12" s="646">
        <v>44.7</v>
      </c>
      <c r="BP12" s="646"/>
      <c r="BQ12" s="646"/>
      <c r="BR12" s="646"/>
      <c r="BS12" s="647" t="s">
        <v>121</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418288</v>
      </c>
      <c r="CS12" s="609"/>
      <c r="CT12" s="609"/>
      <c r="CU12" s="609"/>
      <c r="CV12" s="609"/>
      <c r="CW12" s="609"/>
      <c r="CX12" s="609"/>
      <c r="CY12" s="610"/>
      <c r="CZ12" s="646">
        <v>0.7</v>
      </c>
      <c r="DA12" s="646"/>
      <c r="DB12" s="646"/>
      <c r="DC12" s="646"/>
      <c r="DD12" s="614">
        <v>898</v>
      </c>
      <c r="DE12" s="609"/>
      <c r="DF12" s="609"/>
      <c r="DG12" s="609"/>
      <c r="DH12" s="609"/>
      <c r="DI12" s="609"/>
      <c r="DJ12" s="609"/>
      <c r="DK12" s="609"/>
      <c r="DL12" s="609"/>
      <c r="DM12" s="609"/>
      <c r="DN12" s="609"/>
      <c r="DO12" s="609"/>
      <c r="DP12" s="610"/>
      <c r="DQ12" s="614">
        <v>229664</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6401055</v>
      </c>
      <c r="BH13" s="609"/>
      <c r="BI13" s="609"/>
      <c r="BJ13" s="609"/>
      <c r="BK13" s="609"/>
      <c r="BL13" s="609"/>
      <c r="BM13" s="609"/>
      <c r="BN13" s="610"/>
      <c r="BO13" s="646">
        <v>44.6</v>
      </c>
      <c r="BP13" s="646"/>
      <c r="BQ13" s="646"/>
      <c r="BR13" s="646"/>
      <c r="BS13" s="647" t="s">
        <v>121</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4467966</v>
      </c>
      <c r="CS13" s="609"/>
      <c r="CT13" s="609"/>
      <c r="CU13" s="609"/>
      <c r="CV13" s="609"/>
      <c r="CW13" s="609"/>
      <c r="CX13" s="609"/>
      <c r="CY13" s="610"/>
      <c r="CZ13" s="646">
        <v>7.1</v>
      </c>
      <c r="DA13" s="646"/>
      <c r="DB13" s="646"/>
      <c r="DC13" s="646"/>
      <c r="DD13" s="614">
        <v>2859861</v>
      </c>
      <c r="DE13" s="609"/>
      <c r="DF13" s="609"/>
      <c r="DG13" s="609"/>
      <c r="DH13" s="609"/>
      <c r="DI13" s="609"/>
      <c r="DJ13" s="609"/>
      <c r="DK13" s="609"/>
      <c r="DL13" s="609"/>
      <c r="DM13" s="609"/>
      <c r="DN13" s="609"/>
      <c r="DO13" s="609"/>
      <c r="DP13" s="610"/>
      <c r="DQ13" s="614">
        <v>2058015</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3902</v>
      </c>
      <c r="S14" s="609"/>
      <c r="T14" s="609"/>
      <c r="U14" s="609"/>
      <c r="V14" s="609"/>
      <c r="W14" s="609"/>
      <c r="X14" s="609"/>
      <c r="Y14" s="610"/>
      <c r="Z14" s="646">
        <v>0</v>
      </c>
      <c r="AA14" s="646"/>
      <c r="AB14" s="646"/>
      <c r="AC14" s="646"/>
      <c r="AD14" s="647">
        <v>3902</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454795</v>
      </c>
      <c r="BH14" s="609"/>
      <c r="BI14" s="609"/>
      <c r="BJ14" s="609"/>
      <c r="BK14" s="609"/>
      <c r="BL14" s="609"/>
      <c r="BM14" s="609"/>
      <c r="BN14" s="610"/>
      <c r="BO14" s="646">
        <v>3.2</v>
      </c>
      <c r="BP14" s="646"/>
      <c r="BQ14" s="646"/>
      <c r="BR14" s="646"/>
      <c r="BS14" s="647" t="s">
        <v>121</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2031476</v>
      </c>
      <c r="CS14" s="609"/>
      <c r="CT14" s="609"/>
      <c r="CU14" s="609"/>
      <c r="CV14" s="609"/>
      <c r="CW14" s="609"/>
      <c r="CX14" s="609"/>
      <c r="CY14" s="610"/>
      <c r="CZ14" s="646">
        <v>3.2</v>
      </c>
      <c r="DA14" s="646"/>
      <c r="DB14" s="646"/>
      <c r="DC14" s="646"/>
      <c r="DD14" s="614">
        <v>802042</v>
      </c>
      <c r="DE14" s="609"/>
      <c r="DF14" s="609"/>
      <c r="DG14" s="609"/>
      <c r="DH14" s="609"/>
      <c r="DI14" s="609"/>
      <c r="DJ14" s="609"/>
      <c r="DK14" s="609"/>
      <c r="DL14" s="609"/>
      <c r="DM14" s="609"/>
      <c r="DN14" s="609"/>
      <c r="DO14" s="609"/>
      <c r="DP14" s="610"/>
      <c r="DQ14" s="614">
        <v>1239345</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830628</v>
      </c>
      <c r="BH15" s="609"/>
      <c r="BI15" s="609"/>
      <c r="BJ15" s="609"/>
      <c r="BK15" s="609"/>
      <c r="BL15" s="609"/>
      <c r="BM15" s="609"/>
      <c r="BN15" s="610"/>
      <c r="BO15" s="646">
        <v>5.8</v>
      </c>
      <c r="BP15" s="646"/>
      <c r="BQ15" s="646"/>
      <c r="BR15" s="646"/>
      <c r="BS15" s="647" t="s">
        <v>121</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11492624</v>
      </c>
      <c r="CS15" s="609"/>
      <c r="CT15" s="609"/>
      <c r="CU15" s="609"/>
      <c r="CV15" s="609"/>
      <c r="CW15" s="609"/>
      <c r="CX15" s="609"/>
      <c r="CY15" s="610"/>
      <c r="CZ15" s="646">
        <v>18.3</v>
      </c>
      <c r="DA15" s="646"/>
      <c r="DB15" s="646"/>
      <c r="DC15" s="646"/>
      <c r="DD15" s="614">
        <v>2568015</v>
      </c>
      <c r="DE15" s="609"/>
      <c r="DF15" s="609"/>
      <c r="DG15" s="609"/>
      <c r="DH15" s="609"/>
      <c r="DI15" s="609"/>
      <c r="DJ15" s="609"/>
      <c r="DK15" s="609"/>
      <c r="DL15" s="609"/>
      <c r="DM15" s="609"/>
      <c r="DN15" s="609"/>
      <c r="DO15" s="609"/>
      <c r="DP15" s="610"/>
      <c r="DQ15" s="614">
        <v>7899926</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38906</v>
      </c>
      <c r="S16" s="609"/>
      <c r="T16" s="609"/>
      <c r="U16" s="609"/>
      <c r="V16" s="609"/>
      <c r="W16" s="609"/>
      <c r="X16" s="609"/>
      <c r="Y16" s="610"/>
      <c r="Z16" s="646">
        <v>0.1</v>
      </c>
      <c r="AA16" s="646"/>
      <c r="AB16" s="646"/>
      <c r="AC16" s="646"/>
      <c r="AD16" s="647">
        <v>38906</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121</v>
      </c>
      <c r="CS16" s="609"/>
      <c r="CT16" s="609"/>
      <c r="CU16" s="609"/>
      <c r="CV16" s="609"/>
      <c r="CW16" s="609"/>
      <c r="CX16" s="609"/>
      <c r="CY16" s="610"/>
      <c r="CZ16" s="646" t="s">
        <v>121</v>
      </c>
      <c r="DA16" s="646"/>
      <c r="DB16" s="646"/>
      <c r="DC16" s="646"/>
      <c r="DD16" s="614" t="s">
        <v>121</v>
      </c>
      <c r="DE16" s="609"/>
      <c r="DF16" s="609"/>
      <c r="DG16" s="609"/>
      <c r="DH16" s="609"/>
      <c r="DI16" s="609"/>
      <c r="DJ16" s="609"/>
      <c r="DK16" s="609"/>
      <c r="DL16" s="609"/>
      <c r="DM16" s="609"/>
      <c r="DN16" s="609"/>
      <c r="DO16" s="609"/>
      <c r="DP16" s="610"/>
      <c r="DQ16" s="614" t="s">
        <v>121</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225912</v>
      </c>
      <c r="S17" s="609"/>
      <c r="T17" s="609"/>
      <c r="U17" s="609"/>
      <c r="V17" s="609"/>
      <c r="W17" s="609"/>
      <c r="X17" s="609"/>
      <c r="Y17" s="610"/>
      <c r="Z17" s="646">
        <v>0.3</v>
      </c>
      <c r="AA17" s="646"/>
      <c r="AB17" s="646"/>
      <c r="AC17" s="646"/>
      <c r="AD17" s="647">
        <v>225912</v>
      </c>
      <c r="AE17" s="647"/>
      <c r="AF17" s="647"/>
      <c r="AG17" s="647"/>
      <c r="AH17" s="647"/>
      <c r="AI17" s="647"/>
      <c r="AJ17" s="647"/>
      <c r="AK17" s="647"/>
      <c r="AL17" s="611">
        <v>0.8</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5886510</v>
      </c>
      <c r="CS17" s="609"/>
      <c r="CT17" s="609"/>
      <c r="CU17" s="609"/>
      <c r="CV17" s="609"/>
      <c r="CW17" s="609"/>
      <c r="CX17" s="609"/>
      <c r="CY17" s="610"/>
      <c r="CZ17" s="646">
        <v>9.4</v>
      </c>
      <c r="DA17" s="646"/>
      <c r="DB17" s="646"/>
      <c r="DC17" s="646"/>
      <c r="DD17" s="614" t="s">
        <v>121</v>
      </c>
      <c r="DE17" s="609"/>
      <c r="DF17" s="609"/>
      <c r="DG17" s="609"/>
      <c r="DH17" s="609"/>
      <c r="DI17" s="609"/>
      <c r="DJ17" s="609"/>
      <c r="DK17" s="609"/>
      <c r="DL17" s="609"/>
      <c r="DM17" s="609"/>
      <c r="DN17" s="609"/>
      <c r="DO17" s="609"/>
      <c r="DP17" s="610"/>
      <c r="DQ17" s="614">
        <v>5853391</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136949</v>
      </c>
      <c r="S18" s="609"/>
      <c r="T18" s="609"/>
      <c r="U18" s="609"/>
      <c r="V18" s="609"/>
      <c r="W18" s="609"/>
      <c r="X18" s="609"/>
      <c r="Y18" s="610"/>
      <c r="Z18" s="646">
        <v>0.2</v>
      </c>
      <c r="AA18" s="646"/>
      <c r="AB18" s="646"/>
      <c r="AC18" s="646"/>
      <c r="AD18" s="647">
        <v>136949</v>
      </c>
      <c r="AE18" s="647"/>
      <c r="AF18" s="647"/>
      <c r="AG18" s="647"/>
      <c r="AH18" s="647"/>
      <c r="AI18" s="647"/>
      <c r="AJ18" s="647"/>
      <c r="AK18" s="647"/>
      <c r="AL18" s="611">
        <v>0.5</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124032</v>
      </c>
      <c r="S19" s="609"/>
      <c r="T19" s="609"/>
      <c r="U19" s="609"/>
      <c r="V19" s="609"/>
      <c r="W19" s="609"/>
      <c r="X19" s="609"/>
      <c r="Y19" s="610"/>
      <c r="Z19" s="646">
        <v>0.2</v>
      </c>
      <c r="AA19" s="646"/>
      <c r="AB19" s="646"/>
      <c r="AC19" s="646"/>
      <c r="AD19" s="647">
        <v>124032</v>
      </c>
      <c r="AE19" s="647"/>
      <c r="AF19" s="647"/>
      <c r="AG19" s="647"/>
      <c r="AH19" s="647"/>
      <c r="AI19" s="647"/>
      <c r="AJ19" s="647"/>
      <c r="AK19" s="647"/>
      <c r="AL19" s="611">
        <v>0.5</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22874</v>
      </c>
      <c r="BH19" s="609"/>
      <c r="BI19" s="609"/>
      <c r="BJ19" s="609"/>
      <c r="BK19" s="609"/>
      <c r="BL19" s="609"/>
      <c r="BM19" s="609"/>
      <c r="BN19" s="610"/>
      <c r="BO19" s="646">
        <v>0.2</v>
      </c>
      <c r="BP19" s="646"/>
      <c r="BQ19" s="646"/>
      <c r="BR19" s="646"/>
      <c r="BS19" s="647" t="s">
        <v>121</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12917</v>
      </c>
      <c r="S20" s="609"/>
      <c r="T20" s="609"/>
      <c r="U20" s="609"/>
      <c r="V20" s="609"/>
      <c r="W20" s="609"/>
      <c r="X20" s="609"/>
      <c r="Y20" s="610"/>
      <c r="Z20" s="646">
        <v>0</v>
      </c>
      <c r="AA20" s="646"/>
      <c r="AB20" s="646"/>
      <c r="AC20" s="646"/>
      <c r="AD20" s="647">
        <v>12917</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22874</v>
      </c>
      <c r="BH20" s="609"/>
      <c r="BI20" s="609"/>
      <c r="BJ20" s="609"/>
      <c r="BK20" s="609"/>
      <c r="BL20" s="609"/>
      <c r="BM20" s="609"/>
      <c r="BN20" s="610"/>
      <c r="BO20" s="646">
        <v>0.2</v>
      </c>
      <c r="BP20" s="646"/>
      <c r="BQ20" s="646"/>
      <c r="BR20" s="646"/>
      <c r="BS20" s="647" t="s">
        <v>121</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62843811</v>
      </c>
      <c r="CS20" s="609"/>
      <c r="CT20" s="609"/>
      <c r="CU20" s="609"/>
      <c r="CV20" s="609"/>
      <c r="CW20" s="609"/>
      <c r="CX20" s="609"/>
      <c r="CY20" s="610"/>
      <c r="CZ20" s="646">
        <v>100</v>
      </c>
      <c r="DA20" s="646"/>
      <c r="DB20" s="646"/>
      <c r="DC20" s="646"/>
      <c r="DD20" s="614">
        <v>9747186</v>
      </c>
      <c r="DE20" s="609"/>
      <c r="DF20" s="609"/>
      <c r="DG20" s="609"/>
      <c r="DH20" s="609"/>
      <c r="DI20" s="609"/>
      <c r="DJ20" s="609"/>
      <c r="DK20" s="609"/>
      <c r="DL20" s="609"/>
      <c r="DM20" s="609"/>
      <c r="DN20" s="609"/>
      <c r="DO20" s="609"/>
      <c r="DP20" s="610"/>
      <c r="DQ20" s="614">
        <v>41776389</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9520855</v>
      </c>
      <c r="S21" s="609"/>
      <c r="T21" s="609"/>
      <c r="U21" s="609"/>
      <c r="V21" s="609"/>
      <c r="W21" s="609"/>
      <c r="X21" s="609"/>
      <c r="Y21" s="610"/>
      <c r="Z21" s="646">
        <v>14.7</v>
      </c>
      <c r="AA21" s="646"/>
      <c r="AB21" s="646"/>
      <c r="AC21" s="646"/>
      <c r="AD21" s="647">
        <v>9268037</v>
      </c>
      <c r="AE21" s="647"/>
      <c r="AF21" s="647"/>
      <c r="AG21" s="647"/>
      <c r="AH21" s="647"/>
      <c r="AI21" s="647"/>
      <c r="AJ21" s="647"/>
      <c r="AK21" s="647"/>
      <c r="AL21" s="611">
        <v>33.799999999999997</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22874</v>
      </c>
      <c r="BH21" s="609"/>
      <c r="BI21" s="609"/>
      <c r="BJ21" s="609"/>
      <c r="BK21" s="609"/>
      <c r="BL21" s="609"/>
      <c r="BM21" s="609"/>
      <c r="BN21" s="610"/>
      <c r="BO21" s="646">
        <v>0.2</v>
      </c>
      <c r="BP21" s="646"/>
      <c r="BQ21" s="646"/>
      <c r="BR21" s="646"/>
      <c r="BS21" s="647" t="s">
        <v>121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9268037</v>
      </c>
      <c r="S22" s="609"/>
      <c r="T22" s="609"/>
      <c r="U22" s="609"/>
      <c r="V22" s="609"/>
      <c r="W22" s="609"/>
      <c r="X22" s="609"/>
      <c r="Y22" s="610"/>
      <c r="Z22" s="646">
        <v>14.3</v>
      </c>
      <c r="AA22" s="646"/>
      <c r="AB22" s="646"/>
      <c r="AC22" s="646"/>
      <c r="AD22" s="647">
        <v>9268037</v>
      </c>
      <c r="AE22" s="647"/>
      <c r="AF22" s="647"/>
      <c r="AG22" s="647"/>
      <c r="AH22" s="647"/>
      <c r="AI22" s="647"/>
      <c r="AJ22" s="647"/>
      <c r="AK22" s="647"/>
      <c r="AL22" s="611">
        <v>33.799999999999997</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252818</v>
      </c>
      <c r="S23" s="609"/>
      <c r="T23" s="609"/>
      <c r="U23" s="609"/>
      <c r="V23" s="609"/>
      <c r="W23" s="609"/>
      <c r="X23" s="609"/>
      <c r="Y23" s="610"/>
      <c r="Z23" s="646">
        <v>0.4</v>
      </c>
      <c r="AA23" s="646"/>
      <c r="AB23" s="646"/>
      <c r="AC23" s="646"/>
      <c r="AD23" s="647" t="s">
        <v>121</v>
      </c>
      <c r="AE23" s="647"/>
      <c r="AF23" s="647"/>
      <c r="AG23" s="647"/>
      <c r="AH23" s="647"/>
      <c r="AI23" s="647"/>
      <c r="AJ23" s="647"/>
      <c r="AK23" s="647"/>
      <c r="AL23" s="611" t="s">
        <v>121</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27308038</v>
      </c>
      <c r="CS24" s="664"/>
      <c r="CT24" s="664"/>
      <c r="CU24" s="664"/>
      <c r="CV24" s="664"/>
      <c r="CW24" s="664"/>
      <c r="CX24" s="664"/>
      <c r="CY24" s="689"/>
      <c r="CZ24" s="690">
        <v>43.5</v>
      </c>
      <c r="DA24" s="672"/>
      <c r="DB24" s="672"/>
      <c r="DC24" s="692"/>
      <c r="DD24" s="688">
        <v>19154642</v>
      </c>
      <c r="DE24" s="664"/>
      <c r="DF24" s="664"/>
      <c r="DG24" s="664"/>
      <c r="DH24" s="664"/>
      <c r="DI24" s="664"/>
      <c r="DJ24" s="664"/>
      <c r="DK24" s="689"/>
      <c r="DL24" s="688">
        <v>15815160</v>
      </c>
      <c r="DM24" s="664"/>
      <c r="DN24" s="664"/>
      <c r="DO24" s="664"/>
      <c r="DP24" s="664"/>
      <c r="DQ24" s="664"/>
      <c r="DR24" s="664"/>
      <c r="DS24" s="664"/>
      <c r="DT24" s="664"/>
      <c r="DU24" s="664"/>
      <c r="DV24" s="689"/>
      <c r="DW24" s="690">
        <v>57.2</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27505829</v>
      </c>
      <c r="S25" s="609"/>
      <c r="T25" s="609"/>
      <c r="U25" s="609"/>
      <c r="V25" s="609"/>
      <c r="W25" s="609"/>
      <c r="X25" s="609"/>
      <c r="Y25" s="610"/>
      <c r="Z25" s="646">
        <v>42.5</v>
      </c>
      <c r="AA25" s="646"/>
      <c r="AB25" s="646"/>
      <c r="AC25" s="646"/>
      <c r="AD25" s="647">
        <v>27253011</v>
      </c>
      <c r="AE25" s="647"/>
      <c r="AF25" s="647"/>
      <c r="AG25" s="647"/>
      <c r="AH25" s="647"/>
      <c r="AI25" s="647"/>
      <c r="AJ25" s="647"/>
      <c r="AK25" s="647"/>
      <c r="AL25" s="611">
        <v>99.4</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8707810</v>
      </c>
      <c r="CS25" s="621"/>
      <c r="CT25" s="621"/>
      <c r="CU25" s="621"/>
      <c r="CV25" s="621"/>
      <c r="CW25" s="621"/>
      <c r="CX25" s="621"/>
      <c r="CY25" s="622"/>
      <c r="CZ25" s="611">
        <v>13.9</v>
      </c>
      <c r="DA25" s="623"/>
      <c r="DB25" s="623"/>
      <c r="DC25" s="624"/>
      <c r="DD25" s="614">
        <v>7972225</v>
      </c>
      <c r="DE25" s="621"/>
      <c r="DF25" s="621"/>
      <c r="DG25" s="621"/>
      <c r="DH25" s="621"/>
      <c r="DI25" s="621"/>
      <c r="DJ25" s="621"/>
      <c r="DK25" s="622"/>
      <c r="DL25" s="614">
        <v>6084167</v>
      </c>
      <c r="DM25" s="621"/>
      <c r="DN25" s="621"/>
      <c r="DO25" s="621"/>
      <c r="DP25" s="621"/>
      <c r="DQ25" s="621"/>
      <c r="DR25" s="621"/>
      <c r="DS25" s="621"/>
      <c r="DT25" s="621"/>
      <c r="DU25" s="621"/>
      <c r="DV25" s="622"/>
      <c r="DW25" s="611">
        <v>22</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14497</v>
      </c>
      <c r="S26" s="609"/>
      <c r="T26" s="609"/>
      <c r="U26" s="609"/>
      <c r="V26" s="609"/>
      <c r="W26" s="609"/>
      <c r="X26" s="609"/>
      <c r="Y26" s="610"/>
      <c r="Z26" s="646">
        <v>0</v>
      </c>
      <c r="AA26" s="646"/>
      <c r="AB26" s="646"/>
      <c r="AC26" s="646"/>
      <c r="AD26" s="647">
        <v>14497</v>
      </c>
      <c r="AE26" s="647"/>
      <c r="AF26" s="647"/>
      <c r="AG26" s="647"/>
      <c r="AH26" s="647"/>
      <c r="AI26" s="647"/>
      <c r="AJ26" s="647"/>
      <c r="AK26" s="647"/>
      <c r="AL26" s="611">
        <v>0.1</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5681581</v>
      </c>
      <c r="CS26" s="609"/>
      <c r="CT26" s="609"/>
      <c r="CU26" s="609"/>
      <c r="CV26" s="609"/>
      <c r="CW26" s="609"/>
      <c r="CX26" s="609"/>
      <c r="CY26" s="610"/>
      <c r="CZ26" s="611">
        <v>9</v>
      </c>
      <c r="DA26" s="623"/>
      <c r="DB26" s="623"/>
      <c r="DC26" s="624"/>
      <c r="DD26" s="614">
        <v>5130782</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478538</v>
      </c>
      <c r="S27" s="609"/>
      <c r="T27" s="609"/>
      <c r="U27" s="609"/>
      <c r="V27" s="609"/>
      <c r="W27" s="609"/>
      <c r="X27" s="609"/>
      <c r="Y27" s="610"/>
      <c r="Z27" s="646">
        <v>0.7</v>
      </c>
      <c r="AA27" s="646"/>
      <c r="AB27" s="646"/>
      <c r="AC27" s="646"/>
      <c r="AD27" s="647">
        <v>4436</v>
      </c>
      <c r="AE27" s="647"/>
      <c r="AF27" s="647"/>
      <c r="AG27" s="647"/>
      <c r="AH27" s="647"/>
      <c r="AI27" s="647"/>
      <c r="AJ27" s="647"/>
      <c r="AK27" s="647"/>
      <c r="AL27" s="611">
        <v>0</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14338496</v>
      </c>
      <c r="BH27" s="609"/>
      <c r="BI27" s="609"/>
      <c r="BJ27" s="609"/>
      <c r="BK27" s="609"/>
      <c r="BL27" s="609"/>
      <c r="BM27" s="609"/>
      <c r="BN27" s="610"/>
      <c r="BO27" s="646">
        <v>100</v>
      </c>
      <c r="BP27" s="646"/>
      <c r="BQ27" s="646"/>
      <c r="BR27" s="646"/>
      <c r="BS27" s="647">
        <v>191665</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12713718</v>
      </c>
      <c r="CS27" s="621"/>
      <c r="CT27" s="621"/>
      <c r="CU27" s="621"/>
      <c r="CV27" s="621"/>
      <c r="CW27" s="621"/>
      <c r="CX27" s="621"/>
      <c r="CY27" s="622"/>
      <c r="CZ27" s="611">
        <v>20.2</v>
      </c>
      <c r="DA27" s="623"/>
      <c r="DB27" s="623"/>
      <c r="DC27" s="624"/>
      <c r="DD27" s="614">
        <v>5329026</v>
      </c>
      <c r="DE27" s="621"/>
      <c r="DF27" s="621"/>
      <c r="DG27" s="621"/>
      <c r="DH27" s="621"/>
      <c r="DI27" s="621"/>
      <c r="DJ27" s="621"/>
      <c r="DK27" s="622"/>
      <c r="DL27" s="614">
        <v>3877602</v>
      </c>
      <c r="DM27" s="621"/>
      <c r="DN27" s="621"/>
      <c r="DO27" s="621"/>
      <c r="DP27" s="621"/>
      <c r="DQ27" s="621"/>
      <c r="DR27" s="621"/>
      <c r="DS27" s="621"/>
      <c r="DT27" s="621"/>
      <c r="DU27" s="621"/>
      <c r="DV27" s="622"/>
      <c r="DW27" s="611">
        <v>14</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594013</v>
      </c>
      <c r="S28" s="609"/>
      <c r="T28" s="609"/>
      <c r="U28" s="609"/>
      <c r="V28" s="609"/>
      <c r="W28" s="609"/>
      <c r="X28" s="609"/>
      <c r="Y28" s="610"/>
      <c r="Z28" s="646">
        <v>0.9</v>
      </c>
      <c r="AA28" s="646"/>
      <c r="AB28" s="646"/>
      <c r="AC28" s="646"/>
      <c r="AD28" s="647">
        <v>59114</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5886510</v>
      </c>
      <c r="CS28" s="609"/>
      <c r="CT28" s="609"/>
      <c r="CU28" s="609"/>
      <c r="CV28" s="609"/>
      <c r="CW28" s="609"/>
      <c r="CX28" s="609"/>
      <c r="CY28" s="610"/>
      <c r="CZ28" s="611">
        <v>9.4</v>
      </c>
      <c r="DA28" s="623"/>
      <c r="DB28" s="623"/>
      <c r="DC28" s="624"/>
      <c r="DD28" s="614">
        <v>5853391</v>
      </c>
      <c r="DE28" s="609"/>
      <c r="DF28" s="609"/>
      <c r="DG28" s="609"/>
      <c r="DH28" s="609"/>
      <c r="DI28" s="609"/>
      <c r="DJ28" s="609"/>
      <c r="DK28" s="610"/>
      <c r="DL28" s="614">
        <v>5853391</v>
      </c>
      <c r="DM28" s="609"/>
      <c r="DN28" s="609"/>
      <c r="DO28" s="609"/>
      <c r="DP28" s="609"/>
      <c r="DQ28" s="609"/>
      <c r="DR28" s="609"/>
      <c r="DS28" s="609"/>
      <c r="DT28" s="609"/>
      <c r="DU28" s="609"/>
      <c r="DV28" s="610"/>
      <c r="DW28" s="611">
        <v>21.2</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324562</v>
      </c>
      <c r="S29" s="609"/>
      <c r="T29" s="609"/>
      <c r="U29" s="609"/>
      <c r="V29" s="609"/>
      <c r="W29" s="609"/>
      <c r="X29" s="609"/>
      <c r="Y29" s="610"/>
      <c r="Z29" s="646">
        <v>0.5</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5886510</v>
      </c>
      <c r="CS29" s="621"/>
      <c r="CT29" s="621"/>
      <c r="CU29" s="621"/>
      <c r="CV29" s="621"/>
      <c r="CW29" s="621"/>
      <c r="CX29" s="621"/>
      <c r="CY29" s="622"/>
      <c r="CZ29" s="611">
        <v>9.4</v>
      </c>
      <c r="DA29" s="623"/>
      <c r="DB29" s="623"/>
      <c r="DC29" s="624"/>
      <c r="DD29" s="614">
        <v>5853391</v>
      </c>
      <c r="DE29" s="621"/>
      <c r="DF29" s="621"/>
      <c r="DG29" s="621"/>
      <c r="DH29" s="621"/>
      <c r="DI29" s="621"/>
      <c r="DJ29" s="621"/>
      <c r="DK29" s="622"/>
      <c r="DL29" s="614">
        <v>5853391</v>
      </c>
      <c r="DM29" s="621"/>
      <c r="DN29" s="621"/>
      <c r="DO29" s="621"/>
      <c r="DP29" s="621"/>
      <c r="DQ29" s="621"/>
      <c r="DR29" s="621"/>
      <c r="DS29" s="621"/>
      <c r="DT29" s="621"/>
      <c r="DU29" s="621"/>
      <c r="DV29" s="622"/>
      <c r="DW29" s="611">
        <v>21.2</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10421074</v>
      </c>
      <c r="S30" s="609"/>
      <c r="T30" s="609"/>
      <c r="U30" s="609"/>
      <c r="V30" s="609"/>
      <c r="W30" s="609"/>
      <c r="X30" s="609"/>
      <c r="Y30" s="610"/>
      <c r="Z30" s="646">
        <v>16.100000000000001</v>
      </c>
      <c r="AA30" s="646"/>
      <c r="AB30" s="646"/>
      <c r="AC30" s="646"/>
      <c r="AD30" s="647" t="s">
        <v>121</v>
      </c>
      <c r="AE30" s="647"/>
      <c r="AF30" s="647"/>
      <c r="AG30" s="647"/>
      <c r="AH30" s="647"/>
      <c r="AI30" s="647"/>
      <c r="AJ30" s="647"/>
      <c r="AK30" s="647"/>
      <c r="AL30" s="611" t="s">
        <v>121</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5751008</v>
      </c>
      <c r="CS30" s="609"/>
      <c r="CT30" s="609"/>
      <c r="CU30" s="609"/>
      <c r="CV30" s="609"/>
      <c r="CW30" s="609"/>
      <c r="CX30" s="609"/>
      <c r="CY30" s="610"/>
      <c r="CZ30" s="611">
        <v>9.1999999999999993</v>
      </c>
      <c r="DA30" s="623"/>
      <c r="DB30" s="623"/>
      <c r="DC30" s="624"/>
      <c r="DD30" s="614">
        <v>5720516</v>
      </c>
      <c r="DE30" s="609"/>
      <c r="DF30" s="609"/>
      <c r="DG30" s="609"/>
      <c r="DH30" s="609"/>
      <c r="DI30" s="609"/>
      <c r="DJ30" s="609"/>
      <c r="DK30" s="610"/>
      <c r="DL30" s="614">
        <v>5720516</v>
      </c>
      <c r="DM30" s="609"/>
      <c r="DN30" s="609"/>
      <c r="DO30" s="609"/>
      <c r="DP30" s="609"/>
      <c r="DQ30" s="609"/>
      <c r="DR30" s="609"/>
      <c r="DS30" s="609"/>
      <c r="DT30" s="609"/>
      <c r="DU30" s="609"/>
      <c r="DV30" s="610"/>
      <c r="DW30" s="611">
        <v>20.7</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99.2</v>
      </c>
      <c r="BH31" s="671"/>
      <c r="BI31" s="671"/>
      <c r="BJ31" s="671"/>
      <c r="BK31" s="671"/>
      <c r="BL31" s="671"/>
      <c r="BM31" s="672">
        <v>97.6</v>
      </c>
      <c r="BN31" s="671"/>
      <c r="BO31" s="671"/>
      <c r="BP31" s="671"/>
      <c r="BQ31" s="673"/>
      <c r="BR31" s="670">
        <v>99</v>
      </c>
      <c r="BS31" s="671"/>
      <c r="BT31" s="671"/>
      <c r="BU31" s="671"/>
      <c r="BV31" s="671"/>
      <c r="BW31" s="671"/>
      <c r="BX31" s="672">
        <v>97.5</v>
      </c>
      <c r="BY31" s="671"/>
      <c r="BZ31" s="671"/>
      <c r="CA31" s="671"/>
      <c r="CB31" s="673"/>
      <c r="CD31" s="629"/>
      <c r="CE31" s="630"/>
      <c r="CF31" s="605" t="s">
        <v>300</v>
      </c>
      <c r="CG31" s="606"/>
      <c r="CH31" s="606"/>
      <c r="CI31" s="606"/>
      <c r="CJ31" s="606"/>
      <c r="CK31" s="606"/>
      <c r="CL31" s="606"/>
      <c r="CM31" s="606"/>
      <c r="CN31" s="606"/>
      <c r="CO31" s="606"/>
      <c r="CP31" s="606"/>
      <c r="CQ31" s="607"/>
      <c r="CR31" s="608">
        <v>135502</v>
      </c>
      <c r="CS31" s="621"/>
      <c r="CT31" s="621"/>
      <c r="CU31" s="621"/>
      <c r="CV31" s="621"/>
      <c r="CW31" s="621"/>
      <c r="CX31" s="621"/>
      <c r="CY31" s="622"/>
      <c r="CZ31" s="611">
        <v>0.2</v>
      </c>
      <c r="DA31" s="623"/>
      <c r="DB31" s="623"/>
      <c r="DC31" s="624"/>
      <c r="DD31" s="614">
        <v>132875</v>
      </c>
      <c r="DE31" s="621"/>
      <c r="DF31" s="621"/>
      <c r="DG31" s="621"/>
      <c r="DH31" s="621"/>
      <c r="DI31" s="621"/>
      <c r="DJ31" s="621"/>
      <c r="DK31" s="622"/>
      <c r="DL31" s="614">
        <v>132875</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3449763</v>
      </c>
      <c r="S32" s="609"/>
      <c r="T32" s="609"/>
      <c r="U32" s="609"/>
      <c r="V32" s="609"/>
      <c r="W32" s="609"/>
      <c r="X32" s="609"/>
      <c r="Y32" s="610"/>
      <c r="Z32" s="646">
        <v>5.3</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3"/>
      <c r="AU32" s="208" t="s">
        <v>302</v>
      </c>
      <c r="AX32" s="605" t="s">
        <v>303</v>
      </c>
      <c r="AY32" s="606"/>
      <c r="AZ32" s="606"/>
      <c r="BA32" s="606"/>
      <c r="BB32" s="606"/>
      <c r="BC32" s="606"/>
      <c r="BD32" s="606"/>
      <c r="BE32" s="606"/>
      <c r="BF32" s="607"/>
      <c r="BG32" s="674">
        <v>99.2</v>
      </c>
      <c r="BH32" s="621"/>
      <c r="BI32" s="621"/>
      <c r="BJ32" s="621"/>
      <c r="BK32" s="621"/>
      <c r="BL32" s="621"/>
      <c r="BM32" s="612">
        <v>97.3</v>
      </c>
      <c r="BN32" s="621"/>
      <c r="BO32" s="621"/>
      <c r="BP32" s="621"/>
      <c r="BQ32" s="644"/>
      <c r="BR32" s="674">
        <v>98.8</v>
      </c>
      <c r="BS32" s="621"/>
      <c r="BT32" s="621"/>
      <c r="BU32" s="621"/>
      <c r="BV32" s="621"/>
      <c r="BW32" s="621"/>
      <c r="BX32" s="612">
        <v>97.2</v>
      </c>
      <c r="BY32" s="621"/>
      <c r="BZ32" s="621"/>
      <c r="CA32" s="621"/>
      <c r="CB32" s="644"/>
      <c r="CD32" s="631"/>
      <c r="CE32" s="632"/>
      <c r="CF32" s="605" t="s">
        <v>304</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288131</v>
      </c>
      <c r="S33" s="609"/>
      <c r="T33" s="609"/>
      <c r="U33" s="609"/>
      <c r="V33" s="609"/>
      <c r="W33" s="609"/>
      <c r="X33" s="609"/>
      <c r="Y33" s="610"/>
      <c r="Z33" s="646">
        <v>0.4</v>
      </c>
      <c r="AA33" s="646"/>
      <c r="AB33" s="646"/>
      <c r="AC33" s="646"/>
      <c r="AD33" s="647">
        <v>82728</v>
      </c>
      <c r="AE33" s="647"/>
      <c r="AF33" s="647"/>
      <c r="AG33" s="647"/>
      <c r="AH33" s="647"/>
      <c r="AI33" s="647"/>
      <c r="AJ33" s="647"/>
      <c r="AK33" s="647"/>
      <c r="AL33" s="611">
        <v>0.3</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99.1</v>
      </c>
      <c r="BH33" s="593"/>
      <c r="BI33" s="593"/>
      <c r="BJ33" s="593"/>
      <c r="BK33" s="593"/>
      <c r="BL33" s="593"/>
      <c r="BM33" s="639">
        <v>97.7</v>
      </c>
      <c r="BN33" s="593"/>
      <c r="BO33" s="593"/>
      <c r="BP33" s="593"/>
      <c r="BQ33" s="656"/>
      <c r="BR33" s="669">
        <v>99.1</v>
      </c>
      <c r="BS33" s="593"/>
      <c r="BT33" s="593"/>
      <c r="BU33" s="593"/>
      <c r="BV33" s="593"/>
      <c r="BW33" s="593"/>
      <c r="BX33" s="639">
        <v>97.6</v>
      </c>
      <c r="BY33" s="593"/>
      <c r="BZ33" s="593"/>
      <c r="CA33" s="593"/>
      <c r="CB33" s="656"/>
      <c r="CD33" s="605" t="s">
        <v>307</v>
      </c>
      <c r="CE33" s="606"/>
      <c r="CF33" s="606"/>
      <c r="CG33" s="606"/>
      <c r="CH33" s="606"/>
      <c r="CI33" s="606"/>
      <c r="CJ33" s="606"/>
      <c r="CK33" s="606"/>
      <c r="CL33" s="606"/>
      <c r="CM33" s="606"/>
      <c r="CN33" s="606"/>
      <c r="CO33" s="606"/>
      <c r="CP33" s="606"/>
      <c r="CQ33" s="607"/>
      <c r="CR33" s="608">
        <v>25788587</v>
      </c>
      <c r="CS33" s="621"/>
      <c r="CT33" s="621"/>
      <c r="CU33" s="621"/>
      <c r="CV33" s="621"/>
      <c r="CW33" s="621"/>
      <c r="CX33" s="621"/>
      <c r="CY33" s="622"/>
      <c r="CZ33" s="611">
        <v>41</v>
      </c>
      <c r="DA33" s="623"/>
      <c r="DB33" s="623"/>
      <c r="DC33" s="624"/>
      <c r="DD33" s="614">
        <v>21434667</v>
      </c>
      <c r="DE33" s="621"/>
      <c r="DF33" s="621"/>
      <c r="DG33" s="621"/>
      <c r="DH33" s="621"/>
      <c r="DI33" s="621"/>
      <c r="DJ33" s="621"/>
      <c r="DK33" s="622"/>
      <c r="DL33" s="614">
        <v>10098947</v>
      </c>
      <c r="DM33" s="621"/>
      <c r="DN33" s="621"/>
      <c r="DO33" s="621"/>
      <c r="DP33" s="621"/>
      <c r="DQ33" s="621"/>
      <c r="DR33" s="621"/>
      <c r="DS33" s="621"/>
      <c r="DT33" s="621"/>
      <c r="DU33" s="621"/>
      <c r="DV33" s="622"/>
      <c r="DW33" s="611">
        <v>36.5</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388201</v>
      </c>
      <c r="S34" s="609"/>
      <c r="T34" s="609"/>
      <c r="U34" s="609"/>
      <c r="V34" s="609"/>
      <c r="W34" s="609"/>
      <c r="X34" s="609"/>
      <c r="Y34" s="610"/>
      <c r="Z34" s="646">
        <v>0.6</v>
      </c>
      <c r="AA34" s="646"/>
      <c r="AB34" s="646"/>
      <c r="AC34" s="646"/>
      <c r="AD34" s="647" t="s">
        <v>121</v>
      </c>
      <c r="AE34" s="647"/>
      <c r="AF34" s="647"/>
      <c r="AG34" s="647"/>
      <c r="AH34" s="647"/>
      <c r="AI34" s="647"/>
      <c r="AJ34" s="647"/>
      <c r="AK34" s="647"/>
      <c r="AL34" s="611" t="s">
        <v>121</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6252819</v>
      </c>
      <c r="CS34" s="609"/>
      <c r="CT34" s="609"/>
      <c r="CU34" s="609"/>
      <c r="CV34" s="609"/>
      <c r="CW34" s="609"/>
      <c r="CX34" s="609"/>
      <c r="CY34" s="610"/>
      <c r="CZ34" s="611">
        <v>9.9</v>
      </c>
      <c r="DA34" s="623"/>
      <c r="DB34" s="623"/>
      <c r="DC34" s="624"/>
      <c r="DD34" s="614">
        <v>4636219</v>
      </c>
      <c r="DE34" s="609"/>
      <c r="DF34" s="609"/>
      <c r="DG34" s="609"/>
      <c r="DH34" s="609"/>
      <c r="DI34" s="609"/>
      <c r="DJ34" s="609"/>
      <c r="DK34" s="610"/>
      <c r="DL34" s="614">
        <v>3910880</v>
      </c>
      <c r="DM34" s="609"/>
      <c r="DN34" s="609"/>
      <c r="DO34" s="609"/>
      <c r="DP34" s="609"/>
      <c r="DQ34" s="609"/>
      <c r="DR34" s="609"/>
      <c r="DS34" s="609"/>
      <c r="DT34" s="609"/>
      <c r="DU34" s="609"/>
      <c r="DV34" s="610"/>
      <c r="DW34" s="611">
        <v>14.1</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5125404</v>
      </c>
      <c r="S35" s="609"/>
      <c r="T35" s="609"/>
      <c r="U35" s="609"/>
      <c r="V35" s="609"/>
      <c r="W35" s="609"/>
      <c r="X35" s="609"/>
      <c r="Y35" s="610"/>
      <c r="Z35" s="646">
        <v>7.9</v>
      </c>
      <c r="AA35" s="646"/>
      <c r="AB35" s="646"/>
      <c r="AC35" s="646"/>
      <c r="AD35" s="647" t="s">
        <v>121</v>
      </c>
      <c r="AE35" s="647"/>
      <c r="AF35" s="647"/>
      <c r="AG35" s="647"/>
      <c r="AH35" s="647"/>
      <c r="AI35" s="647"/>
      <c r="AJ35" s="647"/>
      <c r="AK35" s="647"/>
      <c r="AL35" s="611" t="s">
        <v>121</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295199</v>
      </c>
      <c r="CS35" s="621"/>
      <c r="CT35" s="621"/>
      <c r="CU35" s="621"/>
      <c r="CV35" s="621"/>
      <c r="CW35" s="621"/>
      <c r="CX35" s="621"/>
      <c r="CY35" s="622"/>
      <c r="CZ35" s="611">
        <v>0.5</v>
      </c>
      <c r="DA35" s="623"/>
      <c r="DB35" s="623"/>
      <c r="DC35" s="624"/>
      <c r="DD35" s="614">
        <v>220877</v>
      </c>
      <c r="DE35" s="621"/>
      <c r="DF35" s="621"/>
      <c r="DG35" s="621"/>
      <c r="DH35" s="621"/>
      <c r="DI35" s="621"/>
      <c r="DJ35" s="621"/>
      <c r="DK35" s="622"/>
      <c r="DL35" s="614">
        <v>182297</v>
      </c>
      <c r="DM35" s="621"/>
      <c r="DN35" s="621"/>
      <c r="DO35" s="621"/>
      <c r="DP35" s="621"/>
      <c r="DQ35" s="621"/>
      <c r="DR35" s="621"/>
      <c r="DS35" s="621"/>
      <c r="DT35" s="621"/>
      <c r="DU35" s="621"/>
      <c r="DV35" s="622"/>
      <c r="DW35" s="611">
        <v>0.7</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593552</v>
      </c>
      <c r="S36" s="609"/>
      <c r="T36" s="609"/>
      <c r="U36" s="609"/>
      <c r="V36" s="609"/>
      <c r="W36" s="609"/>
      <c r="X36" s="609"/>
      <c r="Y36" s="610"/>
      <c r="Z36" s="646">
        <v>0.9</v>
      </c>
      <c r="AA36" s="646"/>
      <c r="AB36" s="646"/>
      <c r="AC36" s="646"/>
      <c r="AD36" s="647" t="s">
        <v>121</v>
      </c>
      <c r="AE36" s="647"/>
      <c r="AF36" s="647"/>
      <c r="AG36" s="647"/>
      <c r="AH36" s="647"/>
      <c r="AI36" s="647"/>
      <c r="AJ36" s="647"/>
      <c r="AK36" s="647"/>
      <c r="AL36" s="611" t="s">
        <v>121</v>
      </c>
      <c r="AM36" s="612"/>
      <c r="AN36" s="612"/>
      <c r="AO36" s="648"/>
      <c r="AP36" s="216"/>
      <c r="AQ36" s="657" t="s">
        <v>315</v>
      </c>
      <c r="AR36" s="658"/>
      <c r="AS36" s="658"/>
      <c r="AT36" s="658"/>
      <c r="AU36" s="658"/>
      <c r="AV36" s="658"/>
      <c r="AW36" s="658"/>
      <c r="AX36" s="658"/>
      <c r="AY36" s="659"/>
      <c r="AZ36" s="663">
        <v>5210242</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1087928</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5184523</v>
      </c>
      <c r="CS36" s="609"/>
      <c r="CT36" s="609"/>
      <c r="CU36" s="609"/>
      <c r="CV36" s="609"/>
      <c r="CW36" s="609"/>
      <c r="CX36" s="609"/>
      <c r="CY36" s="610"/>
      <c r="CZ36" s="611">
        <v>8.1999999999999993</v>
      </c>
      <c r="DA36" s="623"/>
      <c r="DB36" s="623"/>
      <c r="DC36" s="624"/>
      <c r="DD36" s="614">
        <v>3957256</v>
      </c>
      <c r="DE36" s="609"/>
      <c r="DF36" s="609"/>
      <c r="DG36" s="609"/>
      <c r="DH36" s="609"/>
      <c r="DI36" s="609"/>
      <c r="DJ36" s="609"/>
      <c r="DK36" s="610"/>
      <c r="DL36" s="614">
        <v>2947870</v>
      </c>
      <c r="DM36" s="609"/>
      <c r="DN36" s="609"/>
      <c r="DO36" s="609"/>
      <c r="DP36" s="609"/>
      <c r="DQ36" s="609"/>
      <c r="DR36" s="609"/>
      <c r="DS36" s="609"/>
      <c r="DT36" s="609"/>
      <c r="DU36" s="609"/>
      <c r="DV36" s="610"/>
      <c r="DW36" s="611">
        <v>10.7</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9745410</v>
      </c>
      <c r="S37" s="609"/>
      <c r="T37" s="609"/>
      <c r="U37" s="609"/>
      <c r="V37" s="609"/>
      <c r="W37" s="609"/>
      <c r="X37" s="609"/>
      <c r="Y37" s="610"/>
      <c r="Z37" s="646">
        <v>15.1</v>
      </c>
      <c r="AA37" s="646"/>
      <c r="AB37" s="646"/>
      <c r="AC37" s="646"/>
      <c r="AD37" s="647">
        <v>17118</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891716</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802890</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1253626</v>
      </c>
      <c r="CS37" s="621"/>
      <c r="CT37" s="621"/>
      <c r="CU37" s="621"/>
      <c r="CV37" s="621"/>
      <c r="CW37" s="621"/>
      <c r="CX37" s="621"/>
      <c r="CY37" s="622"/>
      <c r="CZ37" s="611">
        <v>2</v>
      </c>
      <c r="DA37" s="623"/>
      <c r="DB37" s="623"/>
      <c r="DC37" s="624"/>
      <c r="DD37" s="614">
        <v>882908</v>
      </c>
      <c r="DE37" s="621"/>
      <c r="DF37" s="621"/>
      <c r="DG37" s="621"/>
      <c r="DH37" s="621"/>
      <c r="DI37" s="621"/>
      <c r="DJ37" s="621"/>
      <c r="DK37" s="622"/>
      <c r="DL37" s="614">
        <v>882477</v>
      </c>
      <c r="DM37" s="621"/>
      <c r="DN37" s="621"/>
      <c r="DO37" s="621"/>
      <c r="DP37" s="621"/>
      <c r="DQ37" s="621"/>
      <c r="DR37" s="621"/>
      <c r="DS37" s="621"/>
      <c r="DT37" s="621"/>
      <c r="DU37" s="621"/>
      <c r="DV37" s="622"/>
      <c r="DW37" s="611">
        <v>3.2</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5726000</v>
      </c>
      <c r="S38" s="609"/>
      <c r="T38" s="609"/>
      <c r="U38" s="609"/>
      <c r="V38" s="609"/>
      <c r="W38" s="609"/>
      <c r="X38" s="609"/>
      <c r="Y38" s="610"/>
      <c r="Z38" s="646">
        <v>8.9</v>
      </c>
      <c r="AA38" s="646"/>
      <c r="AB38" s="646"/>
      <c r="AC38" s="646"/>
      <c r="AD38" s="647" t="s">
        <v>121</v>
      </c>
      <c r="AE38" s="647"/>
      <c r="AF38" s="647"/>
      <c r="AG38" s="647"/>
      <c r="AH38" s="647"/>
      <c r="AI38" s="647"/>
      <c r="AJ38" s="647"/>
      <c r="AK38" s="647"/>
      <c r="AL38" s="611" t="s">
        <v>121</v>
      </c>
      <c r="AM38" s="612"/>
      <c r="AN38" s="612"/>
      <c r="AO38" s="648"/>
      <c r="AQ38" s="641" t="s">
        <v>323</v>
      </c>
      <c r="AR38" s="642"/>
      <c r="AS38" s="642"/>
      <c r="AT38" s="642"/>
      <c r="AU38" s="642"/>
      <c r="AV38" s="642"/>
      <c r="AW38" s="642"/>
      <c r="AX38" s="642"/>
      <c r="AY38" s="643"/>
      <c r="AZ38" s="608">
        <v>76416</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13158</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4242110</v>
      </c>
      <c r="CS38" s="609"/>
      <c r="CT38" s="609"/>
      <c r="CU38" s="609"/>
      <c r="CV38" s="609"/>
      <c r="CW38" s="609"/>
      <c r="CX38" s="609"/>
      <c r="CY38" s="610"/>
      <c r="CZ38" s="611">
        <v>6.8</v>
      </c>
      <c r="DA38" s="623"/>
      <c r="DB38" s="623"/>
      <c r="DC38" s="624"/>
      <c r="DD38" s="614">
        <v>3409456</v>
      </c>
      <c r="DE38" s="609"/>
      <c r="DF38" s="609"/>
      <c r="DG38" s="609"/>
      <c r="DH38" s="609"/>
      <c r="DI38" s="609"/>
      <c r="DJ38" s="609"/>
      <c r="DK38" s="610"/>
      <c r="DL38" s="614">
        <v>3057900</v>
      </c>
      <c r="DM38" s="609"/>
      <c r="DN38" s="609"/>
      <c r="DO38" s="609"/>
      <c r="DP38" s="609"/>
      <c r="DQ38" s="609"/>
      <c r="DR38" s="609"/>
      <c r="DS38" s="609"/>
      <c r="DT38" s="609"/>
      <c r="DU38" s="609"/>
      <c r="DV38" s="610"/>
      <c r="DW38" s="611">
        <v>11.1</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327</v>
      </c>
      <c r="AR39" s="642"/>
      <c r="AS39" s="642"/>
      <c r="AT39" s="642"/>
      <c r="AU39" s="642"/>
      <c r="AV39" s="642"/>
      <c r="AW39" s="642"/>
      <c r="AX39" s="642"/>
      <c r="AY39" s="643"/>
      <c r="AZ39" s="608" t="s">
        <v>121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19439</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9460306</v>
      </c>
      <c r="CS39" s="621"/>
      <c r="CT39" s="621"/>
      <c r="CU39" s="621"/>
      <c r="CV39" s="621"/>
      <c r="CW39" s="621"/>
      <c r="CX39" s="621"/>
      <c r="CY39" s="622"/>
      <c r="CZ39" s="611">
        <v>15.1</v>
      </c>
      <c r="DA39" s="623"/>
      <c r="DB39" s="623"/>
      <c r="DC39" s="624"/>
      <c r="DD39" s="614">
        <v>9198729</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241300</v>
      </c>
      <c r="S40" s="609"/>
      <c r="T40" s="609"/>
      <c r="U40" s="609"/>
      <c r="V40" s="609"/>
      <c r="W40" s="609"/>
      <c r="X40" s="609"/>
      <c r="Y40" s="610"/>
      <c r="Z40" s="646">
        <v>0.4</v>
      </c>
      <c r="AA40" s="646"/>
      <c r="AB40" s="646"/>
      <c r="AC40" s="646"/>
      <c r="AD40" s="647" t="s">
        <v>121</v>
      </c>
      <c r="AE40" s="647"/>
      <c r="AF40" s="647"/>
      <c r="AG40" s="647"/>
      <c r="AH40" s="647"/>
      <c r="AI40" s="647"/>
      <c r="AJ40" s="647"/>
      <c r="AK40" s="647"/>
      <c r="AL40" s="611" t="s">
        <v>121</v>
      </c>
      <c r="AM40" s="612"/>
      <c r="AN40" s="612"/>
      <c r="AO40" s="648"/>
      <c r="AQ40" s="641" t="s">
        <v>331</v>
      </c>
      <c r="AR40" s="642"/>
      <c r="AS40" s="642"/>
      <c r="AT40" s="642"/>
      <c r="AU40" s="642"/>
      <c r="AV40" s="642"/>
      <c r="AW40" s="642"/>
      <c r="AX40" s="642"/>
      <c r="AY40" s="643"/>
      <c r="AZ40" s="608" t="s">
        <v>121</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102</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353630</v>
      </c>
      <c r="CS40" s="609"/>
      <c r="CT40" s="609"/>
      <c r="CU40" s="609"/>
      <c r="CV40" s="609"/>
      <c r="CW40" s="609"/>
      <c r="CX40" s="609"/>
      <c r="CY40" s="610"/>
      <c r="CZ40" s="611">
        <v>0.6</v>
      </c>
      <c r="DA40" s="623"/>
      <c r="DB40" s="623"/>
      <c r="DC40" s="624"/>
      <c r="DD40" s="614">
        <v>12130</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64654974</v>
      </c>
      <c r="S41" s="633"/>
      <c r="T41" s="633"/>
      <c r="U41" s="633"/>
      <c r="V41" s="633"/>
      <c r="W41" s="633"/>
      <c r="X41" s="633"/>
      <c r="Y41" s="636"/>
      <c r="Z41" s="637">
        <v>100</v>
      </c>
      <c r="AA41" s="637"/>
      <c r="AB41" s="637"/>
      <c r="AC41" s="637"/>
      <c r="AD41" s="638">
        <v>27430904</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1194208</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121</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3047902</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428</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9747186</v>
      </c>
      <c r="CS42" s="621"/>
      <c r="CT42" s="621"/>
      <c r="CU42" s="621"/>
      <c r="CV42" s="621"/>
      <c r="CW42" s="621"/>
      <c r="CX42" s="621"/>
      <c r="CY42" s="622"/>
      <c r="CZ42" s="611">
        <v>15.5</v>
      </c>
      <c r="DA42" s="623"/>
      <c r="DB42" s="623"/>
      <c r="DC42" s="624"/>
      <c r="DD42" s="614">
        <v>1187080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154565</v>
      </c>
      <c r="CS43" s="621"/>
      <c r="CT43" s="621"/>
      <c r="CU43" s="621"/>
      <c r="CV43" s="621"/>
      <c r="CW43" s="621"/>
      <c r="CX43" s="621"/>
      <c r="CY43" s="622"/>
      <c r="CZ43" s="611">
        <v>0.2</v>
      </c>
      <c r="DA43" s="623"/>
      <c r="DB43" s="623"/>
      <c r="DC43" s="624"/>
      <c r="DD43" s="614">
        <v>154565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9747186</v>
      </c>
      <c r="CS44" s="609"/>
      <c r="CT44" s="609"/>
      <c r="CU44" s="609"/>
      <c r="CV44" s="609"/>
      <c r="CW44" s="609"/>
      <c r="CX44" s="609"/>
      <c r="CY44" s="610"/>
      <c r="CZ44" s="611">
        <v>15.5</v>
      </c>
      <c r="DA44" s="612"/>
      <c r="DB44" s="612"/>
      <c r="DC44" s="613"/>
      <c r="DD44" s="614">
        <v>1187080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3664521</v>
      </c>
      <c r="CS45" s="621"/>
      <c r="CT45" s="621"/>
      <c r="CU45" s="621"/>
      <c r="CV45" s="621"/>
      <c r="CW45" s="621"/>
      <c r="CX45" s="621"/>
      <c r="CY45" s="622"/>
      <c r="CZ45" s="611">
        <v>5.8</v>
      </c>
      <c r="DA45" s="623"/>
      <c r="DB45" s="623"/>
      <c r="DC45" s="624"/>
      <c r="DD45" s="614">
        <v>92395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5994786</v>
      </c>
      <c r="CS46" s="609"/>
      <c r="CT46" s="609"/>
      <c r="CU46" s="609"/>
      <c r="CV46" s="609"/>
      <c r="CW46" s="609"/>
      <c r="CX46" s="609"/>
      <c r="CY46" s="610"/>
      <c r="CZ46" s="611">
        <v>9.5</v>
      </c>
      <c r="DA46" s="612"/>
      <c r="DB46" s="612"/>
      <c r="DC46" s="613"/>
      <c r="DD46" s="614">
        <v>1079656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121</v>
      </c>
      <c r="CS47" s="621"/>
      <c r="CT47" s="621"/>
      <c r="CU47" s="621"/>
      <c r="CV47" s="621"/>
      <c r="CW47" s="621"/>
      <c r="CX47" s="621"/>
      <c r="CY47" s="622"/>
      <c r="CZ47" s="611" t="s">
        <v>121</v>
      </c>
      <c r="DA47" s="623"/>
      <c r="DB47" s="623"/>
      <c r="DC47" s="624"/>
      <c r="DD47" s="614" t="s">
        <v>121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62843811</v>
      </c>
      <c r="CS49" s="593"/>
      <c r="CT49" s="593"/>
      <c r="CU49" s="593"/>
      <c r="CV49" s="593"/>
      <c r="CW49" s="593"/>
      <c r="CX49" s="593"/>
      <c r="CY49" s="594"/>
      <c r="CZ49" s="595">
        <v>100</v>
      </c>
      <c r="DA49" s="596"/>
      <c r="DB49" s="596"/>
      <c r="DC49" s="597"/>
      <c r="DD49" s="598">
        <v>41776389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Qx6MVAIz1lnAvoavrGVjIq72ygHc79abHEtRNpULXwzBdoXHKXurvSCpibkDMUygUHNxPj0MOmeAhttV4OULjA==" saltValue="fH33J5InQnSRXAgz9Z14P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64655</v>
      </c>
      <c r="R7" s="1090"/>
      <c r="S7" s="1090"/>
      <c r="T7" s="1090"/>
      <c r="U7" s="1090"/>
      <c r="V7" s="1090">
        <v>62844</v>
      </c>
      <c r="W7" s="1090"/>
      <c r="X7" s="1090"/>
      <c r="Y7" s="1090"/>
      <c r="Z7" s="1090"/>
      <c r="AA7" s="1090">
        <v>1811</v>
      </c>
      <c r="AB7" s="1090"/>
      <c r="AC7" s="1090"/>
      <c r="AD7" s="1090"/>
      <c r="AE7" s="1091"/>
      <c r="AF7" s="1092">
        <v>677</v>
      </c>
      <c r="AG7" s="1093"/>
      <c r="AH7" s="1093"/>
      <c r="AI7" s="1093"/>
      <c r="AJ7" s="1094"/>
      <c r="AK7" s="1095">
        <v>4855</v>
      </c>
      <c r="AL7" s="1096"/>
      <c r="AM7" s="1096"/>
      <c r="AN7" s="1096"/>
      <c r="AO7" s="1096"/>
      <c r="AP7" s="1096">
        <v>57169</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t="s">
        <v>551</v>
      </c>
      <c r="BS7" s="1086" t="s">
        <v>550</v>
      </c>
      <c r="BT7" s="1087"/>
      <c r="BU7" s="1087"/>
      <c r="BV7" s="1087"/>
      <c r="BW7" s="1087"/>
      <c r="BX7" s="1087"/>
      <c r="BY7" s="1087"/>
      <c r="BZ7" s="1087"/>
      <c r="CA7" s="1087"/>
      <c r="CB7" s="1087"/>
      <c r="CC7" s="1087"/>
      <c r="CD7" s="1087"/>
      <c r="CE7" s="1087"/>
      <c r="CF7" s="1087"/>
      <c r="CG7" s="1099"/>
      <c r="CH7" s="1083">
        <v>0</v>
      </c>
      <c r="CI7" s="1084"/>
      <c r="CJ7" s="1084"/>
      <c r="CK7" s="1084"/>
      <c r="CL7" s="1085"/>
      <c r="CM7" s="1083">
        <v>224</v>
      </c>
      <c r="CN7" s="1084"/>
      <c r="CO7" s="1084"/>
      <c r="CP7" s="1084"/>
      <c r="CQ7" s="1085"/>
      <c r="CR7" s="1083">
        <v>5</v>
      </c>
      <c r="CS7" s="1084"/>
      <c r="CT7" s="1084"/>
      <c r="CU7" s="1084"/>
      <c r="CV7" s="1085"/>
      <c r="CW7" s="1083" t="s">
        <v>556</v>
      </c>
      <c r="CX7" s="1084"/>
      <c r="CY7" s="1084"/>
      <c r="CZ7" s="1084"/>
      <c r="DA7" s="1085"/>
      <c r="DB7" s="1083">
        <v>282</v>
      </c>
      <c r="DC7" s="1084"/>
      <c r="DD7" s="1084"/>
      <c r="DE7" s="1084"/>
      <c r="DF7" s="1085"/>
      <c r="DG7" s="1083" t="s">
        <v>489</v>
      </c>
      <c r="DH7" s="1084"/>
      <c r="DI7" s="1084"/>
      <c r="DJ7" s="1084"/>
      <c r="DK7" s="1085"/>
      <c r="DL7" s="1083" t="s">
        <v>489</v>
      </c>
      <c r="DM7" s="1084"/>
      <c r="DN7" s="1084"/>
      <c r="DO7" s="1084"/>
      <c r="DP7" s="1085"/>
      <c r="DQ7" s="1083" t="s">
        <v>489</v>
      </c>
      <c r="DR7" s="1084"/>
      <c r="DS7" s="1084"/>
      <c r="DT7" s="1084"/>
      <c r="DU7" s="1085"/>
      <c r="DV7" s="1086"/>
      <c r="DW7" s="1087"/>
      <c r="DX7" s="1087"/>
      <c r="DY7" s="1087"/>
      <c r="DZ7" s="1088"/>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552</v>
      </c>
      <c r="BT8" s="980"/>
      <c r="BU8" s="980"/>
      <c r="BV8" s="980"/>
      <c r="BW8" s="980"/>
      <c r="BX8" s="980"/>
      <c r="BY8" s="980"/>
      <c r="BZ8" s="980"/>
      <c r="CA8" s="980"/>
      <c r="CB8" s="980"/>
      <c r="CC8" s="980"/>
      <c r="CD8" s="980"/>
      <c r="CE8" s="980"/>
      <c r="CF8" s="980"/>
      <c r="CG8" s="1001"/>
      <c r="CH8" s="976">
        <v>-20</v>
      </c>
      <c r="CI8" s="977"/>
      <c r="CJ8" s="977"/>
      <c r="CK8" s="977"/>
      <c r="CL8" s="978"/>
      <c r="CM8" s="976">
        <v>143</v>
      </c>
      <c r="CN8" s="977"/>
      <c r="CO8" s="977"/>
      <c r="CP8" s="977"/>
      <c r="CQ8" s="978"/>
      <c r="CR8" s="976">
        <v>5</v>
      </c>
      <c r="CS8" s="977"/>
      <c r="CT8" s="977"/>
      <c r="CU8" s="977"/>
      <c r="CV8" s="978"/>
      <c r="CW8" s="976" t="s">
        <v>556</v>
      </c>
      <c r="CX8" s="977"/>
      <c r="CY8" s="977"/>
      <c r="CZ8" s="977"/>
      <c r="DA8" s="978"/>
      <c r="DB8" s="976" t="s">
        <v>489</v>
      </c>
      <c r="DC8" s="977"/>
      <c r="DD8" s="977"/>
      <c r="DE8" s="977"/>
      <c r="DF8" s="978"/>
      <c r="DG8" s="976" t="s">
        <v>489</v>
      </c>
      <c r="DH8" s="977"/>
      <c r="DI8" s="977"/>
      <c r="DJ8" s="977"/>
      <c r="DK8" s="978"/>
      <c r="DL8" s="976" t="s">
        <v>489</v>
      </c>
      <c r="DM8" s="977"/>
      <c r="DN8" s="977"/>
      <c r="DO8" s="977"/>
      <c r="DP8" s="978"/>
      <c r="DQ8" s="976" t="s">
        <v>489</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553</v>
      </c>
      <c r="BT9" s="980"/>
      <c r="BU9" s="980"/>
      <c r="BV9" s="980"/>
      <c r="BW9" s="980"/>
      <c r="BX9" s="980"/>
      <c r="BY9" s="980"/>
      <c r="BZ9" s="980"/>
      <c r="CA9" s="980"/>
      <c r="CB9" s="980"/>
      <c r="CC9" s="980"/>
      <c r="CD9" s="980"/>
      <c r="CE9" s="980"/>
      <c r="CF9" s="980"/>
      <c r="CG9" s="1001"/>
      <c r="CH9" s="976">
        <v>2</v>
      </c>
      <c r="CI9" s="977"/>
      <c r="CJ9" s="977"/>
      <c r="CK9" s="977"/>
      <c r="CL9" s="978"/>
      <c r="CM9" s="976">
        <v>46</v>
      </c>
      <c r="CN9" s="977"/>
      <c r="CO9" s="977"/>
      <c r="CP9" s="977"/>
      <c r="CQ9" s="978"/>
      <c r="CR9" s="976">
        <v>20</v>
      </c>
      <c r="CS9" s="977"/>
      <c r="CT9" s="977"/>
      <c r="CU9" s="977"/>
      <c r="CV9" s="978"/>
      <c r="CW9" s="976">
        <v>35</v>
      </c>
      <c r="CX9" s="977"/>
      <c r="CY9" s="977"/>
      <c r="CZ9" s="977"/>
      <c r="DA9" s="978"/>
      <c r="DB9" s="976" t="s">
        <v>489</v>
      </c>
      <c r="DC9" s="977"/>
      <c r="DD9" s="977"/>
      <c r="DE9" s="977"/>
      <c r="DF9" s="978"/>
      <c r="DG9" s="976" t="s">
        <v>489</v>
      </c>
      <c r="DH9" s="977"/>
      <c r="DI9" s="977"/>
      <c r="DJ9" s="977"/>
      <c r="DK9" s="978"/>
      <c r="DL9" s="976" t="s">
        <v>489</v>
      </c>
      <c r="DM9" s="977"/>
      <c r="DN9" s="977"/>
      <c r="DO9" s="977"/>
      <c r="DP9" s="978"/>
      <c r="DQ9" s="976" t="s">
        <v>489</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554</v>
      </c>
      <c r="BT10" s="980"/>
      <c r="BU10" s="980"/>
      <c r="BV10" s="980"/>
      <c r="BW10" s="980"/>
      <c r="BX10" s="980"/>
      <c r="BY10" s="980"/>
      <c r="BZ10" s="980"/>
      <c r="CA10" s="980"/>
      <c r="CB10" s="980"/>
      <c r="CC10" s="980"/>
      <c r="CD10" s="980"/>
      <c r="CE10" s="980"/>
      <c r="CF10" s="980"/>
      <c r="CG10" s="1001"/>
      <c r="CH10" s="976">
        <v>10</v>
      </c>
      <c r="CI10" s="977"/>
      <c r="CJ10" s="977"/>
      <c r="CK10" s="977"/>
      <c r="CL10" s="978"/>
      <c r="CM10" s="976">
        <v>187</v>
      </c>
      <c r="CN10" s="977"/>
      <c r="CO10" s="977"/>
      <c r="CP10" s="977"/>
      <c r="CQ10" s="978"/>
      <c r="CR10" s="976">
        <v>30</v>
      </c>
      <c r="CS10" s="977"/>
      <c r="CT10" s="977"/>
      <c r="CU10" s="977"/>
      <c r="CV10" s="978"/>
      <c r="CW10" s="976" t="s">
        <v>556</v>
      </c>
      <c r="CX10" s="977"/>
      <c r="CY10" s="977"/>
      <c r="CZ10" s="977"/>
      <c r="DA10" s="978"/>
      <c r="DB10" s="976" t="s">
        <v>489</v>
      </c>
      <c r="DC10" s="977"/>
      <c r="DD10" s="977"/>
      <c r="DE10" s="977"/>
      <c r="DF10" s="978"/>
      <c r="DG10" s="976" t="s">
        <v>489</v>
      </c>
      <c r="DH10" s="977"/>
      <c r="DI10" s="977"/>
      <c r="DJ10" s="977"/>
      <c r="DK10" s="978"/>
      <c r="DL10" s="976" t="s">
        <v>489</v>
      </c>
      <c r="DM10" s="977"/>
      <c r="DN10" s="977"/>
      <c r="DO10" s="977"/>
      <c r="DP10" s="978"/>
      <c r="DQ10" s="976" t="s">
        <v>489</v>
      </c>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t="s">
        <v>555</v>
      </c>
      <c r="BT11" s="980"/>
      <c r="BU11" s="980"/>
      <c r="BV11" s="980"/>
      <c r="BW11" s="980"/>
      <c r="BX11" s="980"/>
      <c r="BY11" s="980"/>
      <c r="BZ11" s="980"/>
      <c r="CA11" s="980"/>
      <c r="CB11" s="980"/>
      <c r="CC11" s="980"/>
      <c r="CD11" s="980"/>
      <c r="CE11" s="980"/>
      <c r="CF11" s="980"/>
      <c r="CG11" s="1001"/>
      <c r="CH11" s="976">
        <v>15</v>
      </c>
      <c r="CI11" s="977"/>
      <c r="CJ11" s="977"/>
      <c r="CK11" s="977"/>
      <c r="CL11" s="978"/>
      <c r="CM11" s="976">
        <v>752</v>
      </c>
      <c r="CN11" s="977"/>
      <c r="CO11" s="977"/>
      <c r="CP11" s="977"/>
      <c r="CQ11" s="978"/>
      <c r="CR11" s="976">
        <v>140</v>
      </c>
      <c r="CS11" s="977"/>
      <c r="CT11" s="977"/>
      <c r="CU11" s="977"/>
      <c r="CV11" s="978"/>
      <c r="CW11" s="976" t="s">
        <v>556</v>
      </c>
      <c r="CX11" s="977"/>
      <c r="CY11" s="977"/>
      <c r="CZ11" s="977"/>
      <c r="DA11" s="978"/>
      <c r="DB11" s="976" t="s">
        <v>489</v>
      </c>
      <c r="DC11" s="977"/>
      <c r="DD11" s="977"/>
      <c r="DE11" s="977"/>
      <c r="DF11" s="978"/>
      <c r="DG11" s="976" t="s">
        <v>489</v>
      </c>
      <c r="DH11" s="977"/>
      <c r="DI11" s="977"/>
      <c r="DJ11" s="977"/>
      <c r="DK11" s="978"/>
      <c r="DL11" s="976" t="s">
        <v>489</v>
      </c>
      <c r="DM11" s="977"/>
      <c r="DN11" s="977"/>
      <c r="DO11" s="977"/>
      <c r="DP11" s="978"/>
      <c r="DQ11" s="976" t="s">
        <v>489</v>
      </c>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376</v>
      </c>
      <c r="B23" s="924" t="s">
        <v>377</v>
      </c>
      <c r="C23" s="925"/>
      <c r="D23" s="925"/>
      <c r="E23" s="925"/>
      <c r="F23" s="925"/>
      <c r="G23" s="925"/>
      <c r="H23" s="925"/>
      <c r="I23" s="925"/>
      <c r="J23" s="925"/>
      <c r="K23" s="925"/>
      <c r="L23" s="925"/>
      <c r="M23" s="925"/>
      <c r="N23" s="925"/>
      <c r="O23" s="925"/>
      <c r="P23" s="935"/>
      <c r="Q23" s="1054">
        <v>64655</v>
      </c>
      <c r="R23" s="1048"/>
      <c r="S23" s="1048"/>
      <c r="T23" s="1048"/>
      <c r="U23" s="1048"/>
      <c r="V23" s="1048">
        <v>62844</v>
      </c>
      <c r="W23" s="1048"/>
      <c r="X23" s="1048"/>
      <c r="Y23" s="1048"/>
      <c r="Z23" s="1048"/>
      <c r="AA23" s="1048">
        <v>1811</v>
      </c>
      <c r="AB23" s="1048"/>
      <c r="AC23" s="1048"/>
      <c r="AD23" s="1048"/>
      <c r="AE23" s="1055"/>
      <c r="AF23" s="1056">
        <v>677</v>
      </c>
      <c r="AG23" s="1048"/>
      <c r="AH23" s="1048"/>
      <c r="AI23" s="1048"/>
      <c r="AJ23" s="1057"/>
      <c r="AK23" s="1058"/>
      <c r="AL23" s="1059"/>
      <c r="AM23" s="1059"/>
      <c r="AN23" s="1059"/>
      <c r="AO23" s="1059"/>
      <c r="AP23" s="1048">
        <v>57169</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388</v>
      </c>
      <c r="C28" s="1035"/>
      <c r="D28" s="1035"/>
      <c r="E28" s="1035"/>
      <c r="F28" s="1035"/>
      <c r="G28" s="1035"/>
      <c r="H28" s="1035"/>
      <c r="I28" s="1035"/>
      <c r="J28" s="1035"/>
      <c r="K28" s="1035"/>
      <c r="L28" s="1035"/>
      <c r="M28" s="1035"/>
      <c r="N28" s="1035"/>
      <c r="O28" s="1035"/>
      <c r="P28" s="1036"/>
      <c r="Q28" s="1037">
        <v>12606</v>
      </c>
      <c r="R28" s="1038"/>
      <c r="S28" s="1038"/>
      <c r="T28" s="1038"/>
      <c r="U28" s="1038"/>
      <c r="V28" s="1038">
        <v>11518</v>
      </c>
      <c r="W28" s="1038"/>
      <c r="X28" s="1038"/>
      <c r="Y28" s="1038"/>
      <c r="Z28" s="1038"/>
      <c r="AA28" s="1038">
        <v>1088</v>
      </c>
      <c r="AB28" s="1038"/>
      <c r="AC28" s="1038"/>
      <c r="AD28" s="1038"/>
      <c r="AE28" s="1039"/>
      <c r="AF28" s="1040">
        <v>1088</v>
      </c>
      <c r="AG28" s="1038"/>
      <c r="AH28" s="1038"/>
      <c r="AI28" s="1038"/>
      <c r="AJ28" s="1041"/>
      <c r="AK28" s="1029">
        <v>1192</v>
      </c>
      <c r="AL28" s="1030"/>
      <c r="AM28" s="1030"/>
      <c r="AN28" s="1030"/>
      <c r="AO28" s="1030"/>
      <c r="AP28" s="1030" t="s">
        <v>489</v>
      </c>
      <c r="AQ28" s="1030"/>
      <c r="AR28" s="1030"/>
      <c r="AS28" s="1030"/>
      <c r="AT28" s="1030"/>
      <c r="AU28" s="1030" t="s">
        <v>489</v>
      </c>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389</v>
      </c>
      <c r="C29" s="1018"/>
      <c r="D29" s="1018"/>
      <c r="E29" s="1018"/>
      <c r="F29" s="1018"/>
      <c r="G29" s="1018"/>
      <c r="H29" s="1018"/>
      <c r="I29" s="1018"/>
      <c r="J29" s="1018"/>
      <c r="K29" s="1018"/>
      <c r="L29" s="1018"/>
      <c r="M29" s="1018"/>
      <c r="N29" s="1018"/>
      <c r="O29" s="1018"/>
      <c r="P29" s="1019"/>
      <c r="Q29" s="1025">
        <v>82</v>
      </c>
      <c r="R29" s="1026"/>
      <c r="S29" s="1026"/>
      <c r="T29" s="1026"/>
      <c r="U29" s="1026"/>
      <c r="V29" s="1026">
        <v>82</v>
      </c>
      <c r="W29" s="1026"/>
      <c r="X29" s="1026"/>
      <c r="Y29" s="1026"/>
      <c r="Z29" s="1026"/>
      <c r="AA29" s="1026" t="s">
        <v>557</v>
      </c>
      <c r="AB29" s="1026"/>
      <c r="AC29" s="1026"/>
      <c r="AD29" s="1026"/>
      <c r="AE29" s="1027"/>
      <c r="AF29" s="1022" t="s">
        <v>121</v>
      </c>
      <c r="AG29" s="1023"/>
      <c r="AH29" s="1023"/>
      <c r="AI29" s="1023"/>
      <c r="AJ29" s="1024"/>
      <c r="AK29" s="967">
        <v>59</v>
      </c>
      <c r="AL29" s="958"/>
      <c r="AM29" s="958"/>
      <c r="AN29" s="958"/>
      <c r="AO29" s="958"/>
      <c r="AP29" s="958">
        <v>117</v>
      </c>
      <c r="AQ29" s="958"/>
      <c r="AR29" s="958"/>
      <c r="AS29" s="958"/>
      <c r="AT29" s="958"/>
      <c r="AU29" s="958">
        <v>89</v>
      </c>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390</v>
      </c>
      <c r="C30" s="1018"/>
      <c r="D30" s="1018"/>
      <c r="E30" s="1018"/>
      <c r="F30" s="1018"/>
      <c r="G30" s="1018"/>
      <c r="H30" s="1018"/>
      <c r="I30" s="1018"/>
      <c r="J30" s="1018"/>
      <c r="K30" s="1018"/>
      <c r="L30" s="1018"/>
      <c r="M30" s="1018"/>
      <c r="N30" s="1018"/>
      <c r="O30" s="1018"/>
      <c r="P30" s="1019"/>
      <c r="Q30" s="1025">
        <v>9197</v>
      </c>
      <c r="R30" s="1026"/>
      <c r="S30" s="1026"/>
      <c r="T30" s="1026"/>
      <c r="U30" s="1026"/>
      <c r="V30" s="1026">
        <v>8931</v>
      </c>
      <c r="W30" s="1026"/>
      <c r="X30" s="1026"/>
      <c r="Y30" s="1026"/>
      <c r="Z30" s="1026"/>
      <c r="AA30" s="1026">
        <v>266</v>
      </c>
      <c r="AB30" s="1026"/>
      <c r="AC30" s="1026"/>
      <c r="AD30" s="1026"/>
      <c r="AE30" s="1027"/>
      <c r="AF30" s="1022">
        <v>266</v>
      </c>
      <c r="AG30" s="1023"/>
      <c r="AH30" s="1023"/>
      <c r="AI30" s="1023"/>
      <c r="AJ30" s="1024"/>
      <c r="AK30" s="967">
        <v>1504</v>
      </c>
      <c r="AL30" s="958"/>
      <c r="AM30" s="958"/>
      <c r="AN30" s="958"/>
      <c r="AO30" s="958"/>
      <c r="AP30" s="958" t="s">
        <v>489</v>
      </c>
      <c r="AQ30" s="958"/>
      <c r="AR30" s="958"/>
      <c r="AS30" s="958"/>
      <c r="AT30" s="958"/>
      <c r="AU30" s="958" t="s">
        <v>489</v>
      </c>
      <c r="AV30" s="958"/>
      <c r="AW30" s="958"/>
      <c r="AX30" s="958"/>
      <c r="AY30" s="958"/>
      <c r="AZ30" s="1028"/>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391</v>
      </c>
      <c r="C31" s="1018"/>
      <c r="D31" s="1018"/>
      <c r="E31" s="1018"/>
      <c r="F31" s="1018"/>
      <c r="G31" s="1018"/>
      <c r="H31" s="1018"/>
      <c r="I31" s="1018"/>
      <c r="J31" s="1018"/>
      <c r="K31" s="1018"/>
      <c r="L31" s="1018"/>
      <c r="M31" s="1018"/>
      <c r="N31" s="1018"/>
      <c r="O31" s="1018"/>
      <c r="P31" s="1019"/>
      <c r="Q31" s="1025">
        <v>1730</v>
      </c>
      <c r="R31" s="1026"/>
      <c r="S31" s="1026"/>
      <c r="T31" s="1026"/>
      <c r="U31" s="1026"/>
      <c r="V31" s="1026">
        <v>1724</v>
      </c>
      <c r="W31" s="1026"/>
      <c r="X31" s="1026"/>
      <c r="Y31" s="1026"/>
      <c r="Z31" s="1026"/>
      <c r="AA31" s="1026">
        <v>6</v>
      </c>
      <c r="AB31" s="1026"/>
      <c r="AC31" s="1026"/>
      <c r="AD31" s="1026"/>
      <c r="AE31" s="1027"/>
      <c r="AF31" s="1022">
        <v>6</v>
      </c>
      <c r="AG31" s="1023"/>
      <c r="AH31" s="1023"/>
      <c r="AI31" s="1023"/>
      <c r="AJ31" s="1024"/>
      <c r="AK31" s="967">
        <v>365</v>
      </c>
      <c r="AL31" s="958"/>
      <c r="AM31" s="958"/>
      <c r="AN31" s="958"/>
      <c r="AO31" s="958"/>
      <c r="AP31" s="958" t="s">
        <v>489</v>
      </c>
      <c r="AQ31" s="958"/>
      <c r="AR31" s="958"/>
      <c r="AS31" s="958"/>
      <c r="AT31" s="958"/>
      <c r="AU31" s="958" t="s">
        <v>489</v>
      </c>
      <c r="AV31" s="958"/>
      <c r="AW31" s="958"/>
      <c r="AX31" s="958"/>
      <c r="AY31" s="958"/>
      <c r="AZ31" s="1028"/>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392</v>
      </c>
      <c r="C32" s="1018"/>
      <c r="D32" s="1018"/>
      <c r="E32" s="1018"/>
      <c r="F32" s="1018"/>
      <c r="G32" s="1018"/>
      <c r="H32" s="1018"/>
      <c r="I32" s="1018"/>
      <c r="J32" s="1018"/>
      <c r="K32" s="1018"/>
      <c r="L32" s="1018"/>
      <c r="M32" s="1018"/>
      <c r="N32" s="1018"/>
      <c r="O32" s="1018"/>
      <c r="P32" s="1019"/>
      <c r="Q32" s="1025">
        <v>109</v>
      </c>
      <c r="R32" s="1026"/>
      <c r="S32" s="1026"/>
      <c r="T32" s="1026"/>
      <c r="U32" s="1026"/>
      <c r="V32" s="1026">
        <v>109</v>
      </c>
      <c r="W32" s="1026"/>
      <c r="X32" s="1026"/>
      <c r="Y32" s="1026"/>
      <c r="Z32" s="1026"/>
      <c r="AA32" s="1026" t="s">
        <v>557</v>
      </c>
      <c r="AB32" s="1026"/>
      <c r="AC32" s="1026"/>
      <c r="AD32" s="1026"/>
      <c r="AE32" s="1027"/>
      <c r="AF32" s="1022" t="s">
        <v>121</v>
      </c>
      <c r="AG32" s="1023"/>
      <c r="AH32" s="1023"/>
      <c r="AI32" s="1023"/>
      <c r="AJ32" s="1024"/>
      <c r="AK32" s="967">
        <v>49</v>
      </c>
      <c r="AL32" s="958"/>
      <c r="AM32" s="958"/>
      <c r="AN32" s="958"/>
      <c r="AO32" s="958"/>
      <c r="AP32" s="958" t="s">
        <v>489</v>
      </c>
      <c r="AQ32" s="958"/>
      <c r="AR32" s="958"/>
      <c r="AS32" s="958"/>
      <c r="AT32" s="958"/>
      <c r="AU32" s="958" t="s">
        <v>489</v>
      </c>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393</v>
      </c>
      <c r="C33" s="1018"/>
      <c r="D33" s="1018"/>
      <c r="E33" s="1018"/>
      <c r="F33" s="1018"/>
      <c r="G33" s="1018"/>
      <c r="H33" s="1018"/>
      <c r="I33" s="1018"/>
      <c r="J33" s="1018"/>
      <c r="K33" s="1018"/>
      <c r="L33" s="1018"/>
      <c r="M33" s="1018"/>
      <c r="N33" s="1018"/>
      <c r="O33" s="1018"/>
      <c r="P33" s="1019"/>
      <c r="Q33" s="1025">
        <v>124</v>
      </c>
      <c r="R33" s="1026"/>
      <c r="S33" s="1026"/>
      <c r="T33" s="1026"/>
      <c r="U33" s="1026"/>
      <c r="V33" s="1026">
        <v>121</v>
      </c>
      <c r="W33" s="1026"/>
      <c r="X33" s="1026"/>
      <c r="Y33" s="1026"/>
      <c r="Z33" s="1026"/>
      <c r="AA33" s="1026">
        <v>3</v>
      </c>
      <c r="AB33" s="1026"/>
      <c r="AC33" s="1026"/>
      <c r="AD33" s="1026"/>
      <c r="AE33" s="1027"/>
      <c r="AF33" s="1022">
        <v>3</v>
      </c>
      <c r="AG33" s="1023"/>
      <c r="AH33" s="1023"/>
      <c r="AI33" s="1023"/>
      <c r="AJ33" s="1024"/>
      <c r="AK33" s="967" t="s">
        <v>557</v>
      </c>
      <c r="AL33" s="958"/>
      <c r="AM33" s="958"/>
      <c r="AN33" s="958"/>
      <c r="AO33" s="958"/>
      <c r="AP33" s="958">
        <v>22</v>
      </c>
      <c r="AQ33" s="958"/>
      <c r="AR33" s="958"/>
      <c r="AS33" s="958"/>
      <c r="AT33" s="958"/>
      <c r="AU33" s="958" t="s">
        <v>489</v>
      </c>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394</v>
      </c>
      <c r="C34" s="1018"/>
      <c r="D34" s="1018"/>
      <c r="E34" s="1018"/>
      <c r="F34" s="1018"/>
      <c r="G34" s="1018"/>
      <c r="H34" s="1018"/>
      <c r="I34" s="1018"/>
      <c r="J34" s="1018"/>
      <c r="K34" s="1018"/>
      <c r="L34" s="1018"/>
      <c r="M34" s="1018"/>
      <c r="N34" s="1018"/>
      <c r="O34" s="1018"/>
      <c r="P34" s="1019"/>
      <c r="Q34" s="1025">
        <v>140238</v>
      </c>
      <c r="R34" s="1026"/>
      <c r="S34" s="1026"/>
      <c r="T34" s="1026"/>
      <c r="U34" s="1026"/>
      <c r="V34" s="1026">
        <v>132333</v>
      </c>
      <c r="W34" s="1026"/>
      <c r="X34" s="1026"/>
      <c r="Y34" s="1026"/>
      <c r="Z34" s="1026"/>
      <c r="AA34" s="1026">
        <v>7905</v>
      </c>
      <c r="AB34" s="1026"/>
      <c r="AC34" s="1026"/>
      <c r="AD34" s="1026"/>
      <c r="AE34" s="1027"/>
      <c r="AF34" s="1022">
        <v>43081</v>
      </c>
      <c r="AG34" s="1023"/>
      <c r="AH34" s="1023"/>
      <c r="AI34" s="1023"/>
      <c r="AJ34" s="1024"/>
      <c r="AK34" s="967" t="s">
        <v>557</v>
      </c>
      <c r="AL34" s="958"/>
      <c r="AM34" s="958"/>
      <c r="AN34" s="958"/>
      <c r="AO34" s="958"/>
      <c r="AP34" s="958" t="s">
        <v>489</v>
      </c>
      <c r="AQ34" s="958"/>
      <c r="AR34" s="958"/>
      <c r="AS34" s="958"/>
      <c r="AT34" s="958"/>
      <c r="AU34" s="958" t="s">
        <v>489</v>
      </c>
      <c r="AV34" s="958"/>
      <c r="AW34" s="958"/>
      <c r="AX34" s="958"/>
      <c r="AY34" s="958"/>
      <c r="AZ34" s="1028" t="s">
        <v>557</v>
      </c>
      <c r="BA34" s="1028"/>
      <c r="BB34" s="1028"/>
      <c r="BC34" s="1028"/>
      <c r="BD34" s="1028"/>
      <c r="BE34" s="959" t="s">
        <v>395</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t="s">
        <v>396</v>
      </c>
      <c r="C35" s="1018"/>
      <c r="D35" s="1018"/>
      <c r="E35" s="1018"/>
      <c r="F35" s="1018"/>
      <c r="G35" s="1018"/>
      <c r="H35" s="1018"/>
      <c r="I35" s="1018"/>
      <c r="J35" s="1018"/>
      <c r="K35" s="1018"/>
      <c r="L35" s="1018"/>
      <c r="M35" s="1018"/>
      <c r="N35" s="1018"/>
      <c r="O35" s="1018"/>
      <c r="P35" s="1019"/>
      <c r="Q35" s="1025">
        <v>2617</v>
      </c>
      <c r="R35" s="1026"/>
      <c r="S35" s="1026"/>
      <c r="T35" s="1026"/>
      <c r="U35" s="1026"/>
      <c r="V35" s="1026">
        <v>2448</v>
      </c>
      <c r="W35" s="1026"/>
      <c r="X35" s="1026"/>
      <c r="Y35" s="1026"/>
      <c r="Z35" s="1026"/>
      <c r="AA35" s="1026">
        <v>169</v>
      </c>
      <c r="AB35" s="1026"/>
      <c r="AC35" s="1026"/>
      <c r="AD35" s="1026"/>
      <c r="AE35" s="1027"/>
      <c r="AF35" s="1022">
        <v>858</v>
      </c>
      <c r="AG35" s="1023"/>
      <c r="AH35" s="1023"/>
      <c r="AI35" s="1023"/>
      <c r="AJ35" s="1024"/>
      <c r="AK35" s="967">
        <v>892</v>
      </c>
      <c r="AL35" s="958"/>
      <c r="AM35" s="958"/>
      <c r="AN35" s="958"/>
      <c r="AO35" s="958"/>
      <c r="AP35" s="958">
        <v>16355</v>
      </c>
      <c r="AQ35" s="958"/>
      <c r="AR35" s="958"/>
      <c r="AS35" s="958"/>
      <c r="AT35" s="958"/>
      <c r="AU35" s="958">
        <v>9142</v>
      </c>
      <c r="AV35" s="958"/>
      <c r="AW35" s="958"/>
      <c r="AX35" s="958"/>
      <c r="AY35" s="958"/>
      <c r="AZ35" s="1028" t="s">
        <v>557</v>
      </c>
      <c r="BA35" s="1028"/>
      <c r="BB35" s="1028"/>
      <c r="BC35" s="1028"/>
      <c r="BD35" s="1028"/>
      <c r="BE35" s="959" t="s">
        <v>395</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376</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45302</v>
      </c>
      <c r="AG63" s="946"/>
      <c r="AH63" s="946"/>
      <c r="AI63" s="946"/>
      <c r="AJ63" s="1009"/>
      <c r="AK63" s="1010"/>
      <c r="AL63" s="950"/>
      <c r="AM63" s="950"/>
      <c r="AN63" s="950"/>
      <c r="AO63" s="950"/>
      <c r="AP63" s="946">
        <v>16494</v>
      </c>
      <c r="AQ63" s="946"/>
      <c r="AR63" s="946"/>
      <c r="AS63" s="946"/>
      <c r="AT63" s="946"/>
      <c r="AU63" s="946">
        <v>9231</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400</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401</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558</v>
      </c>
      <c r="C68" s="973"/>
      <c r="D68" s="973"/>
      <c r="E68" s="973"/>
      <c r="F68" s="973"/>
      <c r="G68" s="973"/>
      <c r="H68" s="973"/>
      <c r="I68" s="973"/>
      <c r="J68" s="973"/>
      <c r="K68" s="973"/>
      <c r="L68" s="973"/>
      <c r="M68" s="973"/>
      <c r="N68" s="973"/>
      <c r="O68" s="973"/>
      <c r="P68" s="974"/>
      <c r="Q68" s="975">
        <v>1339</v>
      </c>
      <c r="R68" s="969"/>
      <c r="S68" s="969"/>
      <c r="T68" s="969"/>
      <c r="U68" s="969"/>
      <c r="V68" s="969">
        <v>1305</v>
      </c>
      <c r="W68" s="969"/>
      <c r="X68" s="969"/>
      <c r="Y68" s="969"/>
      <c r="Z68" s="969"/>
      <c r="AA68" s="969">
        <v>34</v>
      </c>
      <c r="AB68" s="969"/>
      <c r="AC68" s="969"/>
      <c r="AD68" s="969"/>
      <c r="AE68" s="969"/>
      <c r="AF68" s="969">
        <v>34</v>
      </c>
      <c r="AG68" s="969"/>
      <c r="AH68" s="969"/>
      <c r="AI68" s="969"/>
      <c r="AJ68" s="969"/>
      <c r="AK68" s="969">
        <v>99</v>
      </c>
      <c r="AL68" s="969"/>
      <c r="AM68" s="969"/>
      <c r="AN68" s="969"/>
      <c r="AO68" s="969"/>
      <c r="AP68" s="969">
        <v>103</v>
      </c>
      <c r="AQ68" s="969"/>
      <c r="AR68" s="969"/>
      <c r="AS68" s="969"/>
      <c r="AT68" s="969"/>
      <c r="AU68" s="969">
        <v>59</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559</v>
      </c>
      <c r="C69" s="962"/>
      <c r="D69" s="962"/>
      <c r="E69" s="962"/>
      <c r="F69" s="962"/>
      <c r="G69" s="962"/>
      <c r="H69" s="962"/>
      <c r="I69" s="962"/>
      <c r="J69" s="962"/>
      <c r="K69" s="962"/>
      <c r="L69" s="962"/>
      <c r="M69" s="962"/>
      <c r="N69" s="962"/>
      <c r="O69" s="962"/>
      <c r="P69" s="963"/>
      <c r="Q69" s="964">
        <v>1071</v>
      </c>
      <c r="R69" s="958"/>
      <c r="S69" s="958"/>
      <c r="T69" s="958"/>
      <c r="U69" s="958"/>
      <c r="V69" s="958">
        <v>1047</v>
      </c>
      <c r="W69" s="958"/>
      <c r="X69" s="958"/>
      <c r="Y69" s="958"/>
      <c r="Z69" s="958"/>
      <c r="AA69" s="958">
        <v>24</v>
      </c>
      <c r="AB69" s="958"/>
      <c r="AC69" s="958"/>
      <c r="AD69" s="958"/>
      <c r="AE69" s="958"/>
      <c r="AF69" s="958">
        <v>24</v>
      </c>
      <c r="AG69" s="958"/>
      <c r="AH69" s="958"/>
      <c r="AI69" s="958"/>
      <c r="AJ69" s="958"/>
      <c r="AK69" s="958">
        <v>10</v>
      </c>
      <c r="AL69" s="958"/>
      <c r="AM69" s="958"/>
      <c r="AN69" s="958"/>
      <c r="AO69" s="958"/>
      <c r="AP69" s="958" t="s">
        <v>569</v>
      </c>
      <c r="AQ69" s="958"/>
      <c r="AR69" s="958"/>
      <c r="AS69" s="958"/>
      <c r="AT69" s="958"/>
      <c r="AU69" s="958" t="s">
        <v>569</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560</v>
      </c>
      <c r="C70" s="962"/>
      <c r="D70" s="962"/>
      <c r="E70" s="962"/>
      <c r="F70" s="962"/>
      <c r="G70" s="962"/>
      <c r="H70" s="962"/>
      <c r="I70" s="962"/>
      <c r="J70" s="962"/>
      <c r="K70" s="962"/>
      <c r="L70" s="962"/>
      <c r="M70" s="962"/>
      <c r="N70" s="962"/>
      <c r="O70" s="962"/>
      <c r="P70" s="963"/>
      <c r="Q70" s="964">
        <v>641</v>
      </c>
      <c r="R70" s="958"/>
      <c r="S70" s="958"/>
      <c r="T70" s="958"/>
      <c r="U70" s="958"/>
      <c r="V70" s="958">
        <v>622</v>
      </c>
      <c r="W70" s="958"/>
      <c r="X70" s="958"/>
      <c r="Y70" s="958"/>
      <c r="Z70" s="958"/>
      <c r="AA70" s="958">
        <v>19</v>
      </c>
      <c r="AB70" s="958"/>
      <c r="AC70" s="958"/>
      <c r="AD70" s="958"/>
      <c r="AE70" s="958"/>
      <c r="AF70" s="958">
        <v>19</v>
      </c>
      <c r="AG70" s="958"/>
      <c r="AH70" s="958"/>
      <c r="AI70" s="958"/>
      <c r="AJ70" s="958"/>
      <c r="AK70" s="958">
        <v>15</v>
      </c>
      <c r="AL70" s="958"/>
      <c r="AM70" s="958"/>
      <c r="AN70" s="958"/>
      <c r="AO70" s="958"/>
      <c r="AP70" s="958">
        <v>797</v>
      </c>
      <c r="AQ70" s="958"/>
      <c r="AR70" s="958"/>
      <c r="AS70" s="958"/>
      <c r="AT70" s="958"/>
      <c r="AU70" s="958">
        <v>142</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561</v>
      </c>
      <c r="C71" s="962"/>
      <c r="D71" s="962"/>
      <c r="E71" s="962"/>
      <c r="F71" s="962"/>
      <c r="G71" s="962"/>
      <c r="H71" s="962"/>
      <c r="I71" s="962"/>
      <c r="J71" s="962"/>
      <c r="K71" s="962"/>
      <c r="L71" s="962"/>
      <c r="M71" s="962"/>
      <c r="N71" s="962"/>
      <c r="O71" s="962"/>
      <c r="P71" s="963"/>
      <c r="Q71" s="964">
        <v>341</v>
      </c>
      <c r="R71" s="958"/>
      <c r="S71" s="958"/>
      <c r="T71" s="958"/>
      <c r="U71" s="958"/>
      <c r="V71" s="958">
        <v>325</v>
      </c>
      <c r="W71" s="958"/>
      <c r="X71" s="958"/>
      <c r="Y71" s="958"/>
      <c r="Z71" s="958"/>
      <c r="AA71" s="958">
        <v>16</v>
      </c>
      <c r="AB71" s="958"/>
      <c r="AC71" s="958"/>
      <c r="AD71" s="958"/>
      <c r="AE71" s="958"/>
      <c r="AF71" s="958">
        <v>16</v>
      </c>
      <c r="AG71" s="958"/>
      <c r="AH71" s="958"/>
      <c r="AI71" s="958"/>
      <c r="AJ71" s="958"/>
      <c r="AK71" s="958">
        <v>7</v>
      </c>
      <c r="AL71" s="958"/>
      <c r="AM71" s="958"/>
      <c r="AN71" s="958"/>
      <c r="AO71" s="958"/>
      <c r="AP71" s="958" t="s">
        <v>569</v>
      </c>
      <c r="AQ71" s="958"/>
      <c r="AR71" s="958"/>
      <c r="AS71" s="958"/>
      <c r="AT71" s="958"/>
      <c r="AU71" s="958" t="s">
        <v>569</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562</v>
      </c>
      <c r="C72" s="962"/>
      <c r="D72" s="962"/>
      <c r="E72" s="962"/>
      <c r="F72" s="962"/>
      <c r="G72" s="962"/>
      <c r="H72" s="962"/>
      <c r="I72" s="962"/>
      <c r="J72" s="962"/>
      <c r="K72" s="962"/>
      <c r="L72" s="962"/>
      <c r="M72" s="962"/>
      <c r="N72" s="962"/>
      <c r="O72" s="962"/>
      <c r="P72" s="963"/>
      <c r="Q72" s="964">
        <v>0</v>
      </c>
      <c r="R72" s="958"/>
      <c r="S72" s="958"/>
      <c r="T72" s="958"/>
      <c r="U72" s="958"/>
      <c r="V72" s="958">
        <v>0</v>
      </c>
      <c r="W72" s="958"/>
      <c r="X72" s="958"/>
      <c r="Y72" s="958"/>
      <c r="Z72" s="958"/>
      <c r="AA72" s="958">
        <v>0</v>
      </c>
      <c r="AB72" s="958"/>
      <c r="AC72" s="958"/>
      <c r="AD72" s="958"/>
      <c r="AE72" s="958"/>
      <c r="AF72" s="958">
        <v>0</v>
      </c>
      <c r="AG72" s="958"/>
      <c r="AH72" s="958"/>
      <c r="AI72" s="958"/>
      <c r="AJ72" s="958"/>
      <c r="AK72" s="958" t="s">
        <v>556</v>
      </c>
      <c r="AL72" s="958"/>
      <c r="AM72" s="958"/>
      <c r="AN72" s="958"/>
      <c r="AO72" s="958"/>
      <c r="AP72" s="958" t="s">
        <v>569</v>
      </c>
      <c r="AQ72" s="958"/>
      <c r="AR72" s="958"/>
      <c r="AS72" s="958"/>
      <c r="AT72" s="958"/>
      <c r="AU72" s="958" t="s">
        <v>569</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563</v>
      </c>
      <c r="C73" s="962"/>
      <c r="D73" s="962"/>
      <c r="E73" s="962"/>
      <c r="F73" s="962"/>
      <c r="G73" s="962"/>
      <c r="H73" s="962"/>
      <c r="I73" s="962"/>
      <c r="J73" s="962"/>
      <c r="K73" s="962"/>
      <c r="L73" s="962"/>
      <c r="M73" s="962"/>
      <c r="N73" s="962"/>
      <c r="O73" s="962"/>
      <c r="P73" s="963"/>
      <c r="Q73" s="964">
        <v>8</v>
      </c>
      <c r="R73" s="958"/>
      <c r="S73" s="958"/>
      <c r="T73" s="958"/>
      <c r="U73" s="958"/>
      <c r="V73" s="958">
        <v>5</v>
      </c>
      <c r="W73" s="958"/>
      <c r="X73" s="958"/>
      <c r="Y73" s="958"/>
      <c r="Z73" s="958"/>
      <c r="AA73" s="958">
        <v>3</v>
      </c>
      <c r="AB73" s="958"/>
      <c r="AC73" s="958"/>
      <c r="AD73" s="958"/>
      <c r="AE73" s="958"/>
      <c r="AF73" s="958">
        <v>3</v>
      </c>
      <c r="AG73" s="958"/>
      <c r="AH73" s="958"/>
      <c r="AI73" s="958"/>
      <c r="AJ73" s="958"/>
      <c r="AK73" s="958" t="s">
        <v>556</v>
      </c>
      <c r="AL73" s="958"/>
      <c r="AM73" s="958"/>
      <c r="AN73" s="958"/>
      <c r="AO73" s="958"/>
      <c r="AP73" s="958" t="s">
        <v>569</v>
      </c>
      <c r="AQ73" s="958"/>
      <c r="AR73" s="958"/>
      <c r="AS73" s="958"/>
      <c r="AT73" s="958"/>
      <c r="AU73" s="958" t="s">
        <v>569</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564</v>
      </c>
      <c r="C74" s="962"/>
      <c r="D74" s="962"/>
      <c r="E74" s="962"/>
      <c r="F74" s="962"/>
      <c r="G74" s="962"/>
      <c r="H74" s="962"/>
      <c r="I74" s="962"/>
      <c r="J74" s="962"/>
      <c r="K74" s="962"/>
      <c r="L74" s="962"/>
      <c r="M74" s="962"/>
      <c r="N74" s="962"/>
      <c r="O74" s="962"/>
      <c r="P74" s="963"/>
      <c r="Q74" s="964">
        <v>838</v>
      </c>
      <c r="R74" s="958"/>
      <c r="S74" s="958"/>
      <c r="T74" s="958"/>
      <c r="U74" s="958"/>
      <c r="V74" s="958">
        <v>645</v>
      </c>
      <c r="W74" s="958"/>
      <c r="X74" s="958"/>
      <c r="Y74" s="958"/>
      <c r="Z74" s="958"/>
      <c r="AA74" s="958">
        <v>193</v>
      </c>
      <c r="AB74" s="958"/>
      <c r="AC74" s="958"/>
      <c r="AD74" s="958"/>
      <c r="AE74" s="958"/>
      <c r="AF74" s="958">
        <v>62</v>
      </c>
      <c r="AG74" s="958"/>
      <c r="AH74" s="958"/>
      <c r="AI74" s="958"/>
      <c r="AJ74" s="958"/>
      <c r="AK74" s="958">
        <v>77</v>
      </c>
      <c r="AL74" s="958"/>
      <c r="AM74" s="958"/>
      <c r="AN74" s="958"/>
      <c r="AO74" s="958"/>
      <c r="AP74" s="958" t="s">
        <v>569</v>
      </c>
      <c r="AQ74" s="958"/>
      <c r="AR74" s="958"/>
      <c r="AS74" s="958"/>
      <c r="AT74" s="958"/>
      <c r="AU74" s="958" t="s">
        <v>569</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565</v>
      </c>
      <c r="C75" s="962"/>
      <c r="D75" s="962"/>
      <c r="E75" s="962"/>
      <c r="F75" s="962"/>
      <c r="G75" s="962"/>
      <c r="H75" s="962"/>
      <c r="I75" s="962"/>
      <c r="J75" s="962"/>
      <c r="K75" s="962"/>
      <c r="L75" s="962"/>
      <c r="M75" s="962"/>
      <c r="N75" s="962"/>
      <c r="O75" s="962"/>
      <c r="P75" s="963"/>
      <c r="Q75" s="965">
        <v>156992</v>
      </c>
      <c r="R75" s="966"/>
      <c r="S75" s="966"/>
      <c r="T75" s="966"/>
      <c r="U75" s="967"/>
      <c r="V75" s="968">
        <v>155721</v>
      </c>
      <c r="W75" s="966"/>
      <c r="X75" s="966"/>
      <c r="Y75" s="966"/>
      <c r="Z75" s="967"/>
      <c r="AA75" s="968">
        <v>1271</v>
      </c>
      <c r="AB75" s="966"/>
      <c r="AC75" s="966"/>
      <c r="AD75" s="966"/>
      <c r="AE75" s="967"/>
      <c r="AF75" s="968">
        <v>1271</v>
      </c>
      <c r="AG75" s="966"/>
      <c r="AH75" s="966"/>
      <c r="AI75" s="966"/>
      <c r="AJ75" s="967"/>
      <c r="AK75" s="968">
        <v>1032</v>
      </c>
      <c r="AL75" s="966"/>
      <c r="AM75" s="966"/>
      <c r="AN75" s="966"/>
      <c r="AO75" s="967"/>
      <c r="AP75" s="958" t="s">
        <v>569</v>
      </c>
      <c r="AQ75" s="958"/>
      <c r="AR75" s="958"/>
      <c r="AS75" s="958"/>
      <c r="AT75" s="958"/>
      <c r="AU75" s="958" t="s">
        <v>569</v>
      </c>
      <c r="AV75" s="958"/>
      <c r="AW75" s="958"/>
      <c r="AX75" s="958"/>
      <c r="AY75" s="958"/>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566</v>
      </c>
      <c r="C76" s="962"/>
      <c r="D76" s="962"/>
      <c r="E76" s="962"/>
      <c r="F76" s="962"/>
      <c r="G76" s="962"/>
      <c r="H76" s="962"/>
      <c r="I76" s="962"/>
      <c r="J76" s="962"/>
      <c r="K76" s="962"/>
      <c r="L76" s="962"/>
      <c r="M76" s="962"/>
      <c r="N76" s="962"/>
      <c r="O76" s="962"/>
      <c r="P76" s="963"/>
      <c r="Q76" s="965">
        <v>21438</v>
      </c>
      <c r="R76" s="966"/>
      <c r="S76" s="966"/>
      <c r="T76" s="966"/>
      <c r="U76" s="967"/>
      <c r="V76" s="968">
        <v>20591</v>
      </c>
      <c r="W76" s="966"/>
      <c r="X76" s="966"/>
      <c r="Y76" s="966"/>
      <c r="Z76" s="967"/>
      <c r="AA76" s="968">
        <v>847</v>
      </c>
      <c r="AB76" s="966"/>
      <c r="AC76" s="966"/>
      <c r="AD76" s="966"/>
      <c r="AE76" s="967"/>
      <c r="AF76" s="968">
        <v>27209</v>
      </c>
      <c r="AG76" s="966"/>
      <c r="AH76" s="966"/>
      <c r="AI76" s="966"/>
      <c r="AJ76" s="967"/>
      <c r="AK76" s="968" t="s">
        <v>569</v>
      </c>
      <c r="AL76" s="966"/>
      <c r="AM76" s="966"/>
      <c r="AN76" s="966"/>
      <c r="AO76" s="967"/>
      <c r="AP76" s="968">
        <v>52720</v>
      </c>
      <c r="AQ76" s="966"/>
      <c r="AR76" s="966"/>
      <c r="AS76" s="966"/>
      <c r="AT76" s="967"/>
      <c r="AU76" s="968">
        <v>316</v>
      </c>
      <c r="AV76" s="966"/>
      <c r="AW76" s="966"/>
      <c r="AX76" s="966"/>
      <c r="AY76" s="967"/>
      <c r="AZ76" s="959" t="s">
        <v>568</v>
      </c>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t="s">
        <v>567</v>
      </c>
      <c r="C77" s="962"/>
      <c r="D77" s="962"/>
      <c r="E77" s="962"/>
      <c r="F77" s="962"/>
      <c r="G77" s="962"/>
      <c r="H77" s="962"/>
      <c r="I77" s="962"/>
      <c r="J77" s="962"/>
      <c r="K77" s="962"/>
      <c r="L77" s="962"/>
      <c r="M77" s="962"/>
      <c r="N77" s="962"/>
      <c r="O77" s="962"/>
      <c r="P77" s="963"/>
      <c r="Q77" s="965">
        <v>733</v>
      </c>
      <c r="R77" s="966"/>
      <c r="S77" s="966"/>
      <c r="T77" s="966"/>
      <c r="U77" s="967"/>
      <c r="V77" s="968">
        <v>562</v>
      </c>
      <c r="W77" s="966"/>
      <c r="X77" s="966"/>
      <c r="Y77" s="966"/>
      <c r="Z77" s="967"/>
      <c r="AA77" s="968">
        <v>171</v>
      </c>
      <c r="AB77" s="966"/>
      <c r="AC77" s="966"/>
      <c r="AD77" s="966"/>
      <c r="AE77" s="967"/>
      <c r="AF77" s="968">
        <v>1939</v>
      </c>
      <c r="AG77" s="966"/>
      <c r="AH77" s="966"/>
      <c r="AI77" s="966"/>
      <c r="AJ77" s="967"/>
      <c r="AK77" s="968" t="s">
        <v>569</v>
      </c>
      <c r="AL77" s="966"/>
      <c r="AM77" s="966"/>
      <c r="AN77" s="966"/>
      <c r="AO77" s="967"/>
      <c r="AP77" s="968">
        <v>1130</v>
      </c>
      <c r="AQ77" s="966"/>
      <c r="AR77" s="966"/>
      <c r="AS77" s="966"/>
      <c r="AT77" s="967"/>
      <c r="AU77" s="968" t="s">
        <v>569</v>
      </c>
      <c r="AV77" s="966"/>
      <c r="AW77" s="966"/>
      <c r="AX77" s="966"/>
      <c r="AY77" s="967"/>
      <c r="AZ77" s="959" t="s">
        <v>568</v>
      </c>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376</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30577</v>
      </c>
      <c r="AG88" s="946"/>
      <c r="AH88" s="946"/>
      <c r="AI88" s="946"/>
      <c r="AJ88" s="946"/>
      <c r="AK88" s="950"/>
      <c r="AL88" s="950"/>
      <c r="AM88" s="950"/>
      <c r="AN88" s="950"/>
      <c r="AO88" s="950"/>
      <c r="AP88" s="946">
        <v>54750</v>
      </c>
      <c r="AQ88" s="946"/>
      <c r="AR88" s="946"/>
      <c r="AS88" s="946"/>
      <c r="AT88" s="946"/>
      <c r="AU88" s="946">
        <v>517</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200</v>
      </c>
      <c r="CS102" s="940"/>
      <c r="CT102" s="940"/>
      <c r="CU102" s="940"/>
      <c r="CV102" s="941"/>
      <c r="CW102" s="939">
        <v>35</v>
      </c>
      <c r="CX102" s="940"/>
      <c r="CY102" s="940"/>
      <c r="CZ102" s="940"/>
      <c r="DA102" s="941"/>
      <c r="DB102" s="939">
        <v>282</v>
      </c>
      <c r="DC102" s="940"/>
      <c r="DD102" s="940"/>
      <c r="DE102" s="940"/>
      <c r="DF102" s="941"/>
      <c r="DG102" s="939" t="s">
        <v>489</v>
      </c>
      <c r="DH102" s="940"/>
      <c r="DI102" s="940"/>
      <c r="DJ102" s="940"/>
      <c r="DK102" s="941"/>
      <c r="DL102" s="939" t="s">
        <v>489</v>
      </c>
      <c r="DM102" s="940"/>
      <c r="DN102" s="940"/>
      <c r="DO102" s="940"/>
      <c r="DP102" s="941"/>
      <c r="DQ102" s="939" t="s">
        <v>489</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294</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294</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294</v>
      </c>
      <c r="DR109" s="883"/>
      <c r="DS109" s="883"/>
      <c r="DT109" s="883"/>
      <c r="DU109" s="884"/>
      <c r="DV109" s="885" t="s">
        <v>413</v>
      </c>
      <c r="DW109" s="883"/>
      <c r="DX109" s="883"/>
      <c r="DY109" s="883"/>
      <c r="DZ109" s="916"/>
    </row>
    <row r="110" spans="1:131" s="224" customFormat="1" ht="26.25" customHeight="1" x14ac:dyDescent="0.15">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5848984</v>
      </c>
      <c r="AB110" s="876"/>
      <c r="AC110" s="876"/>
      <c r="AD110" s="876"/>
      <c r="AE110" s="877"/>
      <c r="AF110" s="878">
        <v>5952706</v>
      </c>
      <c r="AG110" s="876"/>
      <c r="AH110" s="876"/>
      <c r="AI110" s="876"/>
      <c r="AJ110" s="877"/>
      <c r="AK110" s="878">
        <v>5886510</v>
      </c>
      <c r="AL110" s="876"/>
      <c r="AM110" s="876"/>
      <c r="AN110" s="876"/>
      <c r="AO110" s="877"/>
      <c r="AP110" s="879">
        <v>25.5</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58057359</v>
      </c>
      <c r="BR110" s="829"/>
      <c r="BS110" s="829"/>
      <c r="BT110" s="829"/>
      <c r="BU110" s="829"/>
      <c r="BV110" s="829">
        <v>57194007</v>
      </c>
      <c r="BW110" s="829"/>
      <c r="BX110" s="829"/>
      <c r="BY110" s="829"/>
      <c r="BZ110" s="829"/>
      <c r="CA110" s="829">
        <v>57168999</v>
      </c>
      <c r="CB110" s="829"/>
      <c r="CC110" s="829"/>
      <c r="CD110" s="829"/>
      <c r="CE110" s="829"/>
      <c r="CF110" s="853">
        <v>248.1</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15">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v>826484</v>
      </c>
      <c r="BR111" s="804"/>
      <c r="BS111" s="804"/>
      <c r="BT111" s="804"/>
      <c r="BU111" s="804"/>
      <c r="BV111" s="804">
        <v>513933</v>
      </c>
      <c r="BW111" s="804"/>
      <c r="BX111" s="804"/>
      <c r="BY111" s="804"/>
      <c r="BZ111" s="804"/>
      <c r="CA111" s="804">
        <v>436950</v>
      </c>
      <c r="CB111" s="804"/>
      <c r="CC111" s="804"/>
      <c r="CD111" s="804"/>
      <c r="CE111" s="804"/>
      <c r="CF111" s="862">
        <v>1.9</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15">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8666900</v>
      </c>
      <c r="BR112" s="804"/>
      <c r="BS112" s="804"/>
      <c r="BT112" s="804"/>
      <c r="BU112" s="804"/>
      <c r="BV112" s="804">
        <v>9286166</v>
      </c>
      <c r="BW112" s="804"/>
      <c r="BX112" s="804"/>
      <c r="BY112" s="804"/>
      <c r="BZ112" s="804"/>
      <c r="CA112" s="804">
        <v>9231644</v>
      </c>
      <c r="CB112" s="804"/>
      <c r="CC112" s="804"/>
      <c r="CD112" s="804"/>
      <c r="CE112" s="804"/>
      <c r="CF112" s="862">
        <v>40.1</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15">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675858</v>
      </c>
      <c r="AB113" s="906"/>
      <c r="AC113" s="906"/>
      <c r="AD113" s="906"/>
      <c r="AE113" s="907"/>
      <c r="AF113" s="908">
        <v>595999</v>
      </c>
      <c r="AG113" s="906"/>
      <c r="AH113" s="906"/>
      <c r="AI113" s="906"/>
      <c r="AJ113" s="907"/>
      <c r="AK113" s="908">
        <v>559313</v>
      </c>
      <c r="AL113" s="906"/>
      <c r="AM113" s="906"/>
      <c r="AN113" s="906"/>
      <c r="AO113" s="907"/>
      <c r="AP113" s="909">
        <v>2.4</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557321</v>
      </c>
      <c r="BR113" s="804"/>
      <c r="BS113" s="804"/>
      <c r="BT113" s="804"/>
      <c r="BU113" s="804"/>
      <c r="BV113" s="804">
        <v>615768</v>
      </c>
      <c r="BW113" s="804"/>
      <c r="BX113" s="804"/>
      <c r="BY113" s="804"/>
      <c r="BZ113" s="804"/>
      <c r="CA113" s="804">
        <v>517390</v>
      </c>
      <c r="CB113" s="804"/>
      <c r="CC113" s="804"/>
      <c r="CD113" s="804"/>
      <c r="CE113" s="804"/>
      <c r="CF113" s="862">
        <v>2.2000000000000002</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v>2976</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15">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67225</v>
      </c>
      <c r="AB114" s="767"/>
      <c r="AC114" s="767"/>
      <c r="AD114" s="767"/>
      <c r="AE114" s="768"/>
      <c r="AF114" s="769">
        <v>110760</v>
      </c>
      <c r="AG114" s="767"/>
      <c r="AH114" s="767"/>
      <c r="AI114" s="767"/>
      <c r="AJ114" s="768"/>
      <c r="AK114" s="769">
        <v>52334</v>
      </c>
      <c r="AL114" s="767"/>
      <c r="AM114" s="767"/>
      <c r="AN114" s="767"/>
      <c r="AO114" s="768"/>
      <c r="AP114" s="811">
        <v>0.2</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5863127</v>
      </c>
      <c r="BR114" s="804"/>
      <c r="BS114" s="804"/>
      <c r="BT114" s="804"/>
      <c r="BU114" s="804"/>
      <c r="BV114" s="804">
        <v>5807341</v>
      </c>
      <c r="BW114" s="804"/>
      <c r="BX114" s="804"/>
      <c r="BY114" s="804"/>
      <c r="BZ114" s="804"/>
      <c r="CA114" s="804">
        <v>6076552</v>
      </c>
      <c r="CB114" s="804"/>
      <c r="CC114" s="804"/>
      <c r="CD114" s="804"/>
      <c r="CE114" s="804"/>
      <c r="CF114" s="862">
        <v>26.4</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15">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3025</v>
      </c>
      <c r="AB115" s="906"/>
      <c r="AC115" s="906"/>
      <c r="AD115" s="906"/>
      <c r="AE115" s="907"/>
      <c r="AF115" s="908">
        <v>3025</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767210</v>
      </c>
      <c r="DH115" s="767"/>
      <c r="DI115" s="767"/>
      <c r="DJ115" s="767"/>
      <c r="DK115" s="768"/>
      <c r="DL115" s="769">
        <v>513933</v>
      </c>
      <c r="DM115" s="767"/>
      <c r="DN115" s="767"/>
      <c r="DO115" s="767"/>
      <c r="DP115" s="768"/>
      <c r="DQ115" s="769">
        <v>436950</v>
      </c>
      <c r="DR115" s="767"/>
      <c r="DS115" s="767"/>
      <c r="DT115" s="767"/>
      <c r="DU115" s="768"/>
      <c r="DV115" s="811">
        <v>1.9</v>
      </c>
      <c r="DW115" s="812"/>
      <c r="DX115" s="812"/>
      <c r="DY115" s="812"/>
      <c r="DZ115" s="813"/>
    </row>
    <row r="116" spans="1:130" s="224" customFormat="1" ht="26.25" customHeight="1" x14ac:dyDescent="0.15">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13</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6595105</v>
      </c>
      <c r="AB117" s="890"/>
      <c r="AC117" s="890"/>
      <c r="AD117" s="890"/>
      <c r="AE117" s="891"/>
      <c r="AF117" s="892">
        <v>6662490</v>
      </c>
      <c r="AG117" s="890"/>
      <c r="AH117" s="890"/>
      <c r="AI117" s="890"/>
      <c r="AJ117" s="891"/>
      <c r="AK117" s="892">
        <v>6498157</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v>56298</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15">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294</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15">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443</v>
      </c>
      <c r="BP119" s="865"/>
      <c r="BQ119" s="866">
        <v>73971191</v>
      </c>
      <c r="BR119" s="832"/>
      <c r="BS119" s="832"/>
      <c r="BT119" s="832"/>
      <c r="BU119" s="832"/>
      <c r="BV119" s="832">
        <v>73417215</v>
      </c>
      <c r="BW119" s="832"/>
      <c r="BX119" s="832"/>
      <c r="BY119" s="832"/>
      <c r="BZ119" s="832"/>
      <c r="CA119" s="832">
        <v>73431535</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15">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22553579</v>
      </c>
      <c r="BR120" s="829"/>
      <c r="BS120" s="829"/>
      <c r="BT120" s="829"/>
      <c r="BU120" s="829"/>
      <c r="BV120" s="829">
        <v>29626676</v>
      </c>
      <c r="BW120" s="829"/>
      <c r="BX120" s="829"/>
      <c r="BY120" s="829"/>
      <c r="BZ120" s="829"/>
      <c r="CA120" s="829">
        <v>34173497</v>
      </c>
      <c r="CB120" s="829"/>
      <c r="CC120" s="829"/>
      <c r="CD120" s="829"/>
      <c r="CE120" s="829"/>
      <c r="CF120" s="853">
        <v>148.30000000000001</v>
      </c>
      <c r="CG120" s="854"/>
      <c r="CH120" s="854"/>
      <c r="CI120" s="854"/>
      <c r="CJ120" s="854"/>
      <c r="CK120" s="855" t="s">
        <v>447</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8634477</v>
      </c>
      <c r="DH120" s="829"/>
      <c r="DI120" s="829"/>
      <c r="DJ120" s="829"/>
      <c r="DK120" s="829"/>
      <c r="DL120" s="829">
        <v>9208018</v>
      </c>
      <c r="DM120" s="829"/>
      <c r="DN120" s="829"/>
      <c r="DO120" s="829"/>
      <c r="DP120" s="829"/>
      <c r="DQ120" s="829">
        <v>9142327</v>
      </c>
      <c r="DR120" s="829"/>
      <c r="DS120" s="829"/>
      <c r="DT120" s="829"/>
      <c r="DU120" s="829"/>
      <c r="DV120" s="830">
        <v>39.700000000000003</v>
      </c>
      <c r="DW120" s="830"/>
      <c r="DX120" s="830"/>
      <c r="DY120" s="830"/>
      <c r="DZ120" s="831"/>
    </row>
    <row r="121" spans="1:130" s="224" customFormat="1" ht="26.25" customHeight="1" x14ac:dyDescent="0.15">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3025</v>
      </c>
      <c r="AB121" s="767"/>
      <c r="AC121" s="767"/>
      <c r="AD121" s="767"/>
      <c r="AE121" s="768"/>
      <c r="AF121" s="769">
        <v>3025</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1133058</v>
      </c>
      <c r="BR121" s="804"/>
      <c r="BS121" s="804"/>
      <c r="BT121" s="804"/>
      <c r="BU121" s="804"/>
      <c r="BV121" s="804">
        <v>1349619</v>
      </c>
      <c r="BW121" s="804"/>
      <c r="BX121" s="804"/>
      <c r="BY121" s="804"/>
      <c r="BZ121" s="804"/>
      <c r="CA121" s="804">
        <v>1339664</v>
      </c>
      <c r="CB121" s="804"/>
      <c r="CC121" s="804"/>
      <c r="CD121" s="804"/>
      <c r="CE121" s="804"/>
      <c r="CF121" s="862">
        <v>5.8</v>
      </c>
      <c r="CG121" s="863"/>
      <c r="CH121" s="863"/>
      <c r="CI121" s="863"/>
      <c r="CJ121" s="863"/>
      <c r="CK121" s="856"/>
      <c r="CL121" s="842"/>
      <c r="CM121" s="842"/>
      <c r="CN121" s="842"/>
      <c r="CO121" s="843"/>
      <c r="CP121" s="822" t="s">
        <v>389</v>
      </c>
      <c r="CQ121" s="823"/>
      <c r="CR121" s="823"/>
      <c r="CS121" s="823"/>
      <c r="CT121" s="823"/>
      <c r="CU121" s="823"/>
      <c r="CV121" s="823"/>
      <c r="CW121" s="823"/>
      <c r="CX121" s="823"/>
      <c r="CY121" s="823"/>
      <c r="CZ121" s="823"/>
      <c r="DA121" s="823"/>
      <c r="DB121" s="823"/>
      <c r="DC121" s="823"/>
      <c r="DD121" s="823"/>
      <c r="DE121" s="823"/>
      <c r="DF121" s="824"/>
      <c r="DG121" s="803">
        <v>32423</v>
      </c>
      <c r="DH121" s="804"/>
      <c r="DI121" s="804"/>
      <c r="DJ121" s="804"/>
      <c r="DK121" s="804"/>
      <c r="DL121" s="804">
        <v>78148</v>
      </c>
      <c r="DM121" s="804"/>
      <c r="DN121" s="804"/>
      <c r="DO121" s="804"/>
      <c r="DP121" s="804"/>
      <c r="DQ121" s="804">
        <v>89317</v>
      </c>
      <c r="DR121" s="804"/>
      <c r="DS121" s="804"/>
      <c r="DT121" s="804"/>
      <c r="DU121" s="804"/>
      <c r="DV121" s="781">
        <v>0.4</v>
      </c>
      <c r="DW121" s="781"/>
      <c r="DX121" s="781"/>
      <c r="DY121" s="781"/>
      <c r="DZ121" s="782"/>
    </row>
    <row r="122" spans="1:130" s="224" customFormat="1" ht="26.25" customHeight="1" x14ac:dyDescent="0.15">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44785691</v>
      </c>
      <c r="BR122" s="832"/>
      <c r="BS122" s="832"/>
      <c r="BT122" s="832"/>
      <c r="BU122" s="832"/>
      <c r="BV122" s="832">
        <v>42513913</v>
      </c>
      <c r="BW122" s="832"/>
      <c r="BX122" s="832"/>
      <c r="BY122" s="832"/>
      <c r="BZ122" s="832"/>
      <c r="CA122" s="832">
        <v>41305894</v>
      </c>
      <c r="CB122" s="832"/>
      <c r="CC122" s="832"/>
      <c r="CD122" s="832"/>
      <c r="CE122" s="832"/>
      <c r="CF122" s="833">
        <v>179.3</v>
      </c>
      <c r="CG122" s="834"/>
      <c r="CH122" s="834"/>
      <c r="CI122" s="834"/>
      <c r="CJ122" s="834"/>
      <c r="CK122" s="856"/>
      <c r="CL122" s="842"/>
      <c r="CM122" s="842"/>
      <c r="CN122" s="842"/>
      <c r="CO122" s="843"/>
      <c r="CP122" s="822" t="s">
        <v>394</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15">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451</v>
      </c>
      <c r="BP123" s="865"/>
      <c r="BQ123" s="819">
        <v>68472328</v>
      </c>
      <c r="BR123" s="820"/>
      <c r="BS123" s="820"/>
      <c r="BT123" s="820"/>
      <c r="BU123" s="820"/>
      <c r="BV123" s="820">
        <v>73490208</v>
      </c>
      <c r="BW123" s="820"/>
      <c r="BX123" s="820"/>
      <c r="BY123" s="820"/>
      <c r="BZ123" s="820"/>
      <c r="CA123" s="820">
        <v>76819055</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23.9</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15">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15">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29790</v>
      </c>
      <c r="AB128" s="788"/>
      <c r="AC128" s="788"/>
      <c r="AD128" s="788"/>
      <c r="AE128" s="789"/>
      <c r="AF128" s="790">
        <v>40536</v>
      </c>
      <c r="AG128" s="788"/>
      <c r="AH128" s="788"/>
      <c r="AI128" s="788"/>
      <c r="AJ128" s="789"/>
      <c r="AK128" s="790">
        <v>33558</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121</v>
      </c>
      <c r="BG128" s="774"/>
      <c r="BH128" s="774"/>
      <c r="BI128" s="774"/>
      <c r="BJ128" s="774"/>
      <c r="BK128" s="774"/>
      <c r="BL128" s="797"/>
      <c r="BM128" s="773">
        <v>11.95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27243682</v>
      </c>
      <c r="AB129" s="767"/>
      <c r="AC129" s="767"/>
      <c r="AD129" s="767"/>
      <c r="AE129" s="768"/>
      <c r="AF129" s="769">
        <v>26906720</v>
      </c>
      <c r="AG129" s="767"/>
      <c r="AH129" s="767"/>
      <c r="AI129" s="767"/>
      <c r="AJ129" s="768"/>
      <c r="AK129" s="769">
        <v>27095995</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121</v>
      </c>
      <c r="BG129" s="758"/>
      <c r="BH129" s="758"/>
      <c r="BI129" s="758"/>
      <c r="BJ129" s="758"/>
      <c r="BK129" s="758"/>
      <c r="BL129" s="759"/>
      <c r="BM129" s="757">
        <v>16.95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4311726</v>
      </c>
      <c r="AB130" s="767"/>
      <c r="AC130" s="767"/>
      <c r="AD130" s="767"/>
      <c r="AE130" s="768"/>
      <c r="AF130" s="769">
        <v>4263019</v>
      </c>
      <c r="AG130" s="767"/>
      <c r="AH130" s="767"/>
      <c r="AI130" s="767"/>
      <c r="AJ130" s="768"/>
      <c r="AK130" s="769">
        <v>4054632</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10.199999999999999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22931956</v>
      </c>
      <c r="AB131" s="751"/>
      <c r="AC131" s="751"/>
      <c r="AD131" s="751"/>
      <c r="AE131" s="752"/>
      <c r="AF131" s="753">
        <v>22643701</v>
      </c>
      <c r="AG131" s="751"/>
      <c r="AH131" s="751"/>
      <c r="AI131" s="751"/>
      <c r="AJ131" s="752"/>
      <c r="AK131" s="753">
        <v>23041363</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9.8272864290000008</v>
      </c>
      <c r="AB132" s="732"/>
      <c r="AC132" s="732"/>
      <c r="AD132" s="732"/>
      <c r="AE132" s="733"/>
      <c r="AF132" s="734">
        <v>10.417621219999999</v>
      </c>
      <c r="AG132" s="732"/>
      <c r="AH132" s="732"/>
      <c r="AI132" s="732"/>
      <c r="AJ132" s="733"/>
      <c r="AK132" s="734">
        <v>10.45930746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9.6</v>
      </c>
      <c r="AB133" s="711"/>
      <c r="AC133" s="711"/>
      <c r="AD133" s="711"/>
      <c r="AE133" s="712"/>
      <c r="AF133" s="710">
        <v>10</v>
      </c>
      <c r="AG133" s="711"/>
      <c r="AH133" s="711"/>
      <c r="AI133" s="711"/>
      <c r="AJ133" s="712"/>
      <c r="AK133" s="710">
        <v>10.199999999999999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FJykZW7OFDzKG487YRoZIhPR0xFHGeobQISPtWL+zqV+MVQI81vRIPzSaMiVnLl/0R8z1Fj788Aftu1lqkn0Q==" saltValue="rbPGEPtICDglgKxfRIJY+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06" zoomScaleNormal="85" zoomScaleSheetLayoutView="106"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HlF7uVdzPc3XKm7NzPaBLUOmdQc+2fU2b0lBHnlZUzJcgf+q8I2gjKHuqAu4USDtyd3cTema285jXa7RsNc94w==" saltValue="VSxg6JbKwQWlIK/7sVHW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W/xyW5wZIQhvnDeaWCgM00FJh9EsSxs7b+RgfTO8FOrPQ3ewCV2mmeaAB3AtU/fcLxdZhy1jhILIiw7FvBICg==" saltValue="YtenPFTncG2eHSfPImV0D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5" t="s">
        <v>480</v>
      </c>
      <c r="AP7" s="265"/>
      <c r="AQ7" s="266" t="s">
        <v>481</v>
      </c>
      <c r="AR7" s="267"/>
    </row>
    <row r="8" spans="1:46" x14ac:dyDescent="0.15">
      <c r="A8" s="259"/>
      <c r="AK8" s="268"/>
      <c r="AL8" s="269"/>
      <c r="AM8" s="269"/>
      <c r="AN8" s="270"/>
      <c r="AO8" s="1106"/>
      <c r="AP8" s="271" t="s">
        <v>482</v>
      </c>
      <c r="AQ8" s="272" t="s">
        <v>483</v>
      </c>
      <c r="AR8" s="273" t="s">
        <v>484</v>
      </c>
    </row>
    <row r="9" spans="1:46" x14ac:dyDescent="0.15">
      <c r="A9" s="259"/>
      <c r="AK9" s="1117" t="s">
        <v>485</v>
      </c>
      <c r="AL9" s="1118"/>
      <c r="AM9" s="1118"/>
      <c r="AN9" s="1119"/>
      <c r="AO9" s="274">
        <v>8707810</v>
      </c>
      <c r="AP9" s="274">
        <v>78310</v>
      </c>
      <c r="AQ9" s="275">
        <v>66571</v>
      </c>
      <c r="AR9" s="276">
        <v>17.600000000000001</v>
      </c>
    </row>
    <row r="10" spans="1:46" ht="13.5" customHeight="1" x14ac:dyDescent="0.15">
      <c r="A10" s="259"/>
      <c r="AK10" s="1117" t="s">
        <v>486</v>
      </c>
      <c r="AL10" s="1118"/>
      <c r="AM10" s="1118"/>
      <c r="AN10" s="1119"/>
      <c r="AO10" s="277">
        <v>249552</v>
      </c>
      <c r="AP10" s="277">
        <v>2244</v>
      </c>
      <c r="AQ10" s="278">
        <v>3999</v>
      </c>
      <c r="AR10" s="279">
        <v>-43.9</v>
      </c>
    </row>
    <row r="11" spans="1:46" ht="13.5" customHeight="1" x14ac:dyDescent="0.15">
      <c r="A11" s="259"/>
      <c r="AK11" s="1117" t="s">
        <v>487</v>
      </c>
      <c r="AL11" s="1118"/>
      <c r="AM11" s="1118"/>
      <c r="AN11" s="1119"/>
      <c r="AO11" s="277">
        <v>49889</v>
      </c>
      <c r="AP11" s="277">
        <v>449</v>
      </c>
      <c r="AQ11" s="278">
        <v>2086</v>
      </c>
      <c r="AR11" s="279">
        <v>-78.5</v>
      </c>
    </row>
    <row r="12" spans="1:46" ht="13.5" customHeight="1" x14ac:dyDescent="0.15">
      <c r="A12" s="259"/>
      <c r="AK12" s="1117" t="s">
        <v>488</v>
      </c>
      <c r="AL12" s="1118"/>
      <c r="AM12" s="1118"/>
      <c r="AN12" s="1119"/>
      <c r="AO12" s="277" t="s">
        <v>489</v>
      </c>
      <c r="AP12" s="277" t="s">
        <v>489</v>
      </c>
      <c r="AQ12" s="278">
        <v>22</v>
      </c>
      <c r="AR12" s="279" t="s">
        <v>489</v>
      </c>
    </row>
    <row r="13" spans="1:46" ht="13.5" customHeight="1" x14ac:dyDescent="0.15">
      <c r="A13" s="259"/>
      <c r="AK13" s="1117" t="s">
        <v>490</v>
      </c>
      <c r="AL13" s="1118"/>
      <c r="AM13" s="1118"/>
      <c r="AN13" s="1119"/>
      <c r="AO13" s="277">
        <v>229342</v>
      </c>
      <c r="AP13" s="277">
        <v>2063</v>
      </c>
      <c r="AQ13" s="278">
        <v>2452</v>
      </c>
      <c r="AR13" s="279">
        <v>-15.9</v>
      </c>
    </row>
    <row r="14" spans="1:46" ht="13.5" customHeight="1" x14ac:dyDescent="0.15">
      <c r="A14" s="259"/>
      <c r="AK14" s="1117" t="s">
        <v>491</v>
      </c>
      <c r="AL14" s="1118"/>
      <c r="AM14" s="1118"/>
      <c r="AN14" s="1119"/>
      <c r="AO14" s="277">
        <v>154565</v>
      </c>
      <c r="AP14" s="277">
        <v>1390</v>
      </c>
      <c r="AQ14" s="278">
        <v>1577</v>
      </c>
      <c r="AR14" s="279">
        <v>-11.9</v>
      </c>
    </row>
    <row r="15" spans="1:46" ht="13.5" customHeight="1" x14ac:dyDescent="0.15">
      <c r="A15" s="259"/>
      <c r="AK15" s="1120" t="s">
        <v>492</v>
      </c>
      <c r="AL15" s="1121"/>
      <c r="AM15" s="1121"/>
      <c r="AN15" s="1122"/>
      <c r="AO15" s="277">
        <v>-249485</v>
      </c>
      <c r="AP15" s="277">
        <v>-2244</v>
      </c>
      <c r="AQ15" s="278">
        <v>-2400</v>
      </c>
      <c r="AR15" s="279">
        <v>-6.5</v>
      </c>
    </row>
    <row r="16" spans="1:46" x14ac:dyDescent="0.15">
      <c r="A16" s="259"/>
      <c r="AK16" s="1120" t="s">
        <v>177</v>
      </c>
      <c r="AL16" s="1121"/>
      <c r="AM16" s="1121"/>
      <c r="AN16" s="1122"/>
      <c r="AO16" s="277">
        <v>9141673</v>
      </c>
      <c r="AP16" s="277">
        <v>82212</v>
      </c>
      <c r="AQ16" s="278">
        <v>74306</v>
      </c>
      <c r="AR16" s="279">
        <v>10.6</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23" t="s">
        <v>497</v>
      </c>
      <c r="AL21" s="1124"/>
      <c r="AM21" s="1124"/>
      <c r="AN21" s="1125"/>
      <c r="AO21" s="289">
        <v>7.62</v>
      </c>
      <c r="AP21" s="290">
        <v>6.91</v>
      </c>
      <c r="AQ21" s="291">
        <v>0.71</v>
      </c>
      <c r="AS21" s="292"/>
      <c r="AT21" s="288"/>
    </row>
    <row r="22" spans="1:46" s="260" customFormat="1" x14ac:dyDescent="0.15">
      <c r="A22" s="288"/>
      <c r="AK22" s="1123" t="s">
        <v>498</v>
      </c>
      <c r="AL22" s="1124"/>
      <c r="AM22" s="1124"/>
      <c r="AN22" s="1125"/>
      <c r="AO22" s="293">
        <v>98.8</v>
      </c>
      <c r="AP22" s="294">
        <v>99.2</v>
      </c>
      <c r="AQ22" s="295">
        <v>-0.4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5" t="s">
        <v>480</v>
      </c>
      <c r="AP30" s="265"/>
      <c r="AQ30" s="266" t="s">
        <v>481</v>
      </c>
      <c r="AR30" s="267"/>
    </row>
    <row r="31" spans="1:46" x14ac:dyDescent="0.15">
      <c r="A31" s="259"/>
      <c r="AK31" s="268"/>
      <c r="AL31" s="269"/>
      <c r="AM31" s="269"/>
      <c r="AN31" s="270"/>
      <c r="AO31" s="1106"/>
      <c r="AP31" s="271" t="s">
        <v>482</v>
      </c>
      <c r="AQ31" s="272" t="s">
        <v>483</v>
      </c>
      <c r="AR31" s="273" t="s">
        <v>484</v>
      </c>
    </row>
    <row r="32" spans="1:46" ht="27" customHeight="1" x14ac:dyDescent="0.15">
      <c r="A32" s="259"/>
      <c r="AK32" s="1107" t="s">
        <v>502</v>
      </c>
      <c r="AL32" s="1108"/>
      <c r="AM32" s="1108"/>
      <c r="AN32" s="1109"/>
      <c r="AO32" s="303">
        <v>5886510</v>
      </c>
      <c r="AP32" s="303">
        <v>52938</v>
      </c>
      <c r="AQ32" s="304">
        <v>38265</v>
      </c>
      <c r="AR32" s="305">
        <v>38.299999999999997</v>
      </c>
    </row>
    <row r="33" spans="1:46" ht="13.5" customHeight="1" x14ac:dyDescent="0.15">
      <c r="A33" s="259"/>
      <c r="AK33" s="1107" t="s">
        <v>503</v>
      </c>
      <c r="AL33" s="1108"/>
      <c r="AM33" s="1108"/>
      <c r="AN33" s="1109"/>
      <c r="AO33" s="303" t="s">
        <v>489</v>
      </c>
      <c r="AP33" s="303" t="s">
        <v>489</v>
      </c>
      <c r="AQ33" s="304" t="s">
        <v>489</v>
      </c>
      <c r="AR33" s="305" t="s">
        <v>489</v>
      </c>
    </row>
    <row r="34" spans="1:46" ht="27" customHeight="1" x14ac:dyDescent="0.15">
      <c r="A34" s="259"/>
      <c r="AK34" s="1107" t="s">
        <v>504</v>
      </c>
      <c r="AL34" s="1108"/>
      <c r="AM34" s="1108"/>
      <c r="AN34" s="1109"/>
      <c r="AO34" s="303" t="s">
        <v>489</v>
      </c>
      <c r="AP34" s="303" t="s">
        <v>489</v>
      </c>
      <c r="AQ34" s="304" t="s">
        <v>489</v>
      </c>
      <c r="AR34" s="305" t="s">
        <v>489</v>
      </c>
    </row>
    <row r="35" spans="1:46" ht="27" customHeight="1" x14ac:dyDescent="0.15">
      <c r="A35" s="259"/>
      <c r="AK35" s="1107" t="s">
        <v>505</v>
      </c>
      <c r="AL35" s="1108"/>
      <c r="AM35" s="1108"/>
      <c r="AN35" s="1109"/>
      <c r="AO35" s="303">
        <v>559313</v>
      </c>
      <c r="AP35" s="303">
        <v>5030</v>
      </c>
      <c r="AQ35" s="304">
        <v>11441</v>
      </c>
      <c r="AR35" s="305">
        <v>-56</v>
      </c>
    </row>
    <row r="36" spans="1:46" ht="27" customHeight="1" x14ac:dyDescent="0.15">
      <c r="A36" s="259"/>
      <c r="AK36" s="1107" t="s">
        <v>506</v>
      </c>
      <c r="AL36" s="1108"/>
      <c r="AM36" s="1108"/>
      <c r="AN36" s="1109"/>
      <c r="AO36" s="303">
        <v>52334</v>
      </c>
      <c r="AP36" s="303">
        <v>471</v>
      </c>
      <c r="AQ36" s="304">
        <v>1708</v>
      </c>
      <c r="AR36" s="305">
        <v>-72.400000000000006</v>
      </c>
    </row>
    <row r="37" spans="1:46" ht="13.5" customHeight="1" x14ac:dyDescent="0.15">
      <c r="A37" s="259"/>
      <c r="AK37" s="1107" t="s">
        <v>507</v>
      </c>
      <c r="AL37" s="1108"/>
      <c r="AM37" s="1108"/>
      <c r="AN37" s="1109"/>
      <c r="AO37" s="303" t="s">
        <v>489</v>
      </c>
      <c r="AP37" s="303" t="s">
        <v>489</v>
      </c>
      <c r="AQ37" s="304">
        <v>394</v>
      </c>
      <c r="AR37" s="305" t="s">
        <v>489</v>
      </c>
    </row>
    <row r="38" spans="1:46" ht="27" customHeight="1" x14ac:dyDescent="0.15">
      <c r="A38" s="259"/>
      <c r="AK38" s="1110" t="s">
        <v>508</v>
      </c>
      <c r="AL38" s="1111"/>
      <c r="AM38" s="1111"/>
      <c r="AN38" s="1112"/>
      <c r="AO38" s="306" t="s">
        <v>489</v>
      </c>
      <c r="AP38" s="306" t="s">
        <v>489</v>
      </c>
      <c r="AQ38" s="307">
        <v>1</v>
      </c>
      <c r="AR38" s="295" t="s">
        <v>489</v>
      </c>
      <c r="AS38" s="302"/>
    </row>
    <row r="39" spans="1:46" x14ac:dyDescent="0.15">
      <c r="A39" s="259"/>
      <c r="AK39" s="1110" t="s">
        <v>509</v>
      </c>
      <c r="AL39" s="1111"/>
      <c r="AM39" s="1111"/>
      <c r="AN39" s="1112"/>
      <c r="AO39" s="303">
        <v>-33558</v>
      </c>
      <c r="AP39" s="303">
        <v>-302</v>
      </c>
      <c r="AQ39" s="304">
        <v>-7153</v>
      </c>
      <c r="AR39" s="305">
        <v>-95.8</v>
      </c>
      <c r="AS39" s="302"/>
    </row>
    <row r="40" spans="1:46" ht="27" customHeight="1" x14ac:dyDescent="0.15">
      <c r="A40" s="259"/>
      <c r="AK40" s="1107" t="s">
        <v>510</v>
      </c>
      <c r="AL40" s="1108"/>
      <c r="AM40" s="1108"/>
      <c r="AN40" s="1109"/>
      <c r="AO40" s="303">
        <v>-4054632</v>
      </c>
      <c r="AP40" s="303">
        <v>-36464</v>
      </c>
      <c r="AQ40" s="304">
        <v>-33456</v>
      </c>
      <c r="AR40" s="305">
        <v>9</v>
      </c>
      <c r="AS40" s="302"/>
    </row>
    <row r="41" spans="1:46" x14ac:dyDescent="0.15">
      <c r="A41" s="259"/>
      <c r="AK41" s="1113" t="s">
        <v>287</v>
      </c>
      <c r="AL41" s="1114"/>
      <c r="AM41" s="1114"/>
      <c r="AN41" s="1115"/>
      <c r="AO41" s="303">
        <v>2409967</v>
      </c>
      <c r="AP41" s="303">
        <v>21673</v>
      </c>
      <c r="AQ41" s="304">
        <v>11199</v>
      </c>
      <c r="AR41" s="305">
        <v>93.5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00" t="s">
        <v>480</v>
      </c>
      <c r="AN49" s="1102" t="s">
        <v>513</v>
      </c>
      <c r="AO49" s="1103"/>
      <c r="AP49" s="1103"/>
      <c r="AQ49" s="1103"/>
      <c r="AR49" s="1104"/>
    </row>
    <row r="50" spans="1:44" x14ac:dyDescent="0.15">
      <c r="A50" s="259"/>
      <c r="AK50" s="317"/>
      <c r="AL50" s="318"/>
      <c r="AM50" s="1101"/>
      <c r="AN50" s="319" t="s">
        <v>514</v>
      </c>
      <c r="AO50" s="320" t="s">
        <v>515</v>
      </c>
      <c r="AP50" s="321" t="s">
        <v>516</v>
      </c>
      <c r="AQ50" s="322" t="s">
        <v>517</v>
      </c>
      <c r="AR50" s="323" t="s">
        <v>518</v>
      </c>
    </row>
    <row r="51" spans="1:44" x14ac:dyDescent="0.15">
      <c r="A51" s="259"/>
      <c r="AK51" s="315" t="s">
        <v>519</v>
      </c>
      <c r="AL51" s="316"/>
      <c r="AM51" s="324">
        <v>8083124</v>
      </c>
      <c r="AN51" s="325">
        <v>71596</v>
      </c>
      <c r="AO51" s="326">
        <v>34.1</v>
      </c>
      <c r="AP51" s="327">
        <v>66343</v>
      </c>
      <c r="AQ51" s="328">
        <v>43</v>
      </c>
      <c r="AR51" s="329">
        <v>-8.9</v>
      </c>
    </row>
    <row r="52" spans="1:44" x14ac:dyDescent="0.15">
      <c r="A52" s="259"/>
      <c r="AK52" s="330"/>
      <c r="AL52" s="331" t="s">
        <v>520</v>
      </c>
      <c r="AM52" s="332">
        <v>5540926</v>
      </c>
      <c r="AN52" s="333">
        <v>49079</v>
      </c>
      <c r="AO52" s="334">
        <v>13</v>
      </c>
      <c r="AP52" s="335">
        <v>34529</v>
      </c>
      <c r="AQ52" s="336">
        <v>28.4</v>
      </c>
      <c r="AR52" s="337">
        <v>-15.4</v>
      </c>
    </row>
    <row r="53" spans="1:44" x14ac:dyDescent="0.15">
      <c r="A53" s="259"/>
      <c r="AK53" s="315" t="s">
        <v>521</v>
      </c>
      <c r="AL53" s="316"/>
      <c r="AM53" s="324">
        <v>12246404</v>
      </c>
      <c r="AN53" s="325">
        <v>108739</v>
      </c>
      <c r="AO53" s="326">
        <v>51.9</v>
      </c>
      <c r="AP53" s="327">
        <v>56416</v>
      </c>
      <c r="AQ53" s="328">
        <v>-15</v>
      </c>
      <c r="AR53" s="329">
        <v>66.900000000000006</v>
      </c>
    </row>
    <row r="54" spans="1:44" x14ac:dyDescent="0.15">
      <c r="A54" s="259"/>
      <c r="AK54" s="330"/>
      <c r="AL54" s="331" t="s">
        <v>520</v>
      </c>
      <c r="AM54" s="332">
        <v>9483326</v>
      </c>
      <c r="AN54" s="333">
        <v>84205</v>
      </c>
      <c r="AO54" s="334">
        <v>71.599999999999994</v>
      </c>
      <c r="AP54" s="335">
        <v>32623</v>
      </c>
      <c r="AQ54" s="336">
        <v>-5.5</v>
      </c>
      <c r="AR54" s="337">
        <v>77.099999999999994</v>
      </c>
    </row>
    <row r="55" spans="1:44" x14ac:dyDescent="0.15">
      <c r="A55" s="259"/>
      <c r="AK55" s="315" t="s">
        <v>522</v>
      </c>
      <c r="AL55" s="316"/>
      <c r="AM55" s="324">
        <v>6329954</v>
      </c>
      <c r="AN55" s="325">
        <v>56365</v>
      </c>
      <c r="AO55" s="326">
        <v>-48.2</v>
      </c>
      <c r="AP55" s="327">
        <v>49217</v>
      </c>
      <c r="AQ55" s="328">
        <v>-12.8</v>
      </c>
      <c r="AR55" s="329">
        <v>-35.4</v>
      </c>
    </row>
    <row r="56" spans="1:44" x14ac:dyDescent="0.15">
      <c r="A56" s="259"/>
      <c r="AK56" s="330"/>
      <c r="AL56" s="331" t="s">
        <v>520</v>
      </c>
      <c r="AM56" s="332">
        <v>3350889</v>
      </c>
      <c r="AN56" s="333">
        <v>29838</v>
      </c>
      <c r="AO56" s="334">
        <v>-64.599999999999994</v>
      </c>
      <c r="AP56" s="335">
        <v>27232</v>
      </c>
      <c r="AQ56" s="336">
        <v>-16.5</v>
      </c>
      <c r="AR56" s="337">
        <v>-48.1</v>
      </c>
    </row>
    <row r="57" spans="1:44" x14ac:dyDescent="0.15">
      <c r="A57" s="259"/>
      <c r="AK57" s="315" t="s">
        <v>523</v>
      </c>
      <c r="AL57" s="316"/>
      <c r="AM57" s="324">
        <v>8029326</v>
      </c>
      <c r="AN57" s="325">
        <v>71963</v>
      </c>
      <c r="AO57" s="326">
        <v>27.7</v>
      </c>
      <c r="AP57" s="327">
        <v>49211</v>
      </c>
      <c r="AQ57" s="328">
        <v>0</v>
      </c>
      <c r="AR57" s="329">
        <v>27.7</v>
      </c>
    </row>
    <row r="58" spans="1:44" x14ac:dyDescent="0.15">
      <c r="A58" s="259"/>
      <c r="AK58" s="330"/>
      <c r="AL58" s="331" t="s">
        <v>520</v>
      </c>
      <c r="AM58" s="332">
        <v>4660614</v>
      </c>
      <c r="AN58" s="333">
        <v>41771</v>
      </c>
      <c r="AO58" s="334">
        <v>40</v>
      </c>
      <c r="AP58" s="335">
        <v>28367</v>
      </c>
      <c r="AQ58" s="336">
        <v>4.2</v>
      </c>
      <c r="AR58" s="337">
        <v>35.799999999999997</v>
      </c>
    </row>
    <row r="59" spans="1:44" x14ac:dyDescent="0.15">
      <c r="A59" s="259"/>
      <c r="AK59" s="315" t="s">
        <v>524</v>
      </c>
      <c r="AL59" s="316"/>
      <c r="AM59" s="324">
        <v>9747186</v>
      </c>
      <c r="AN59" s="325">
        <v>87658</v>
      </c>
      <c r="AO59" s="326">
        <v>21.8</v>
      </c>
      <c r="AP59" s="327">
        <v>51738</v>
      </c>
      <c r="AQ59" s="328">
        <v>5.0999999999999996</v>
      </c>
      <c r="AR59" s="329">
        <v>16.7</v>
      </c>
    </row>
    <row r="60" spans="1:44" x14ac:dyDescent="0.15">
      <c r="A60" s="259"/>
      <c r="AK60" s="330"/>
      <c r="AL60" s="331" t="s">
        <v>520</v>
      </c>
      <c r="AM60" s="332">
        <v>5994786</v>
      </c>
      <c r="AN60" s="333">
        <v>53912</v>
      </c>
      <c r="AO60" s="334">
        <v>29.1</v>
      </c>
      <c r="AP60" s="335">
        <v>30360</v>
      </c>
      <c r="AQ60" s="336">
        <v>7</v>
      </c>
      <c r="AR60" s="337">
        <v>22.1</v>
      </c>
    </row>
    <row r="61" spans="1:44" x14ac:dyDescent="0.15">
      <c r="A61" s="259"/>
      <c r="AK61" s="315" t="s">
        <v>525</v>
      </c>
      <c r="AL61" s="338"/>
      <c r="AM61" s="324">
        <v>8887199</v>
      </c>
      <c r="AN61" s="325">
        <v>79264</v>
      </c>
      <c r="AO61" s="326">
        <v>17.5</v>
      </c>
      <c r="AP61" s="327">
        <v>54585</v>
      </c>
      <c r="AQ61" s="339">
        <v>4.0999999999999996</v>
      </c>
      <c r="AR61" s="329">
        <v>13.4</v>
      </c>
    </row>
    <row r="62" spans="1:44" x14ac:dyDescent="0.15">
      <c r="A62" s="259"/>
      <c r="AK62" s="330"/>
      <c r="AL62" s="331" t="s">
        <v>520</v>
      </c>
      <c r="AM62" s="332">
        <v>5806108</v>
      </c>
      <c r="AN62" s="333">
        <v>51761</v>
      </c>
      <c r="AO62" s="334">
        <v>17.8</v>
      </c>
      <c r="AP62" s="335">
        <v>30622</v>
      </c>
      <c r="AQ62" s="336">
        <v>3.5</v>
      </c>
      <c r="AR62" s="337">
        <v>14.3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jy06ETACRVbw1n8vg+EQduAX+nHf9ZRcCMZKKv0zdDDjyYLj0P8GTMtPRa4yBLrap7N3JOzQZqVJys6DvJ6fOg==" saltValue="EuX3R1zRGrzW8sPnp9pq7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CbktJlN0JZC1BXmk7ZNvhF1rbjJgN7TYjVHZugdP+O0t0xvXBqk9A7c2CPMejCR3WT2zvYnRepDsv5IS3gW0Bw==" saltValue="sugXCxZeEGmaDJrD4vuM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Jw5TrWqwMyQyA0hPRl6yl/71LfU6CMGKGImUQAqJqU0PrYLH9m1RRsdEOxJUHNWsb5UzT0dwzpTp1+3yxmNZTA==" saltValue="jkxMoylpPkKlQMg+zq8up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14.83</v>
      </c>
      <c r="G47" s="12">
        <v>14.81</v>
      </c>
      <c r="H47" s="12">
        <v>20.68</v>
      </c>
      <c r="I47" s="12">
        <v>19.48</v>
      </c>
      <c r="J47" s="13">
        <v>14.46</v>
      </c>
    </row>
    <row r="48" spans="2:10" ht="57.75" customHeight="1" x14ac:dyDescent="0.15">
      <c r="B48" s="14"/>
      <c r="C48" s="1128" t="s">
        <v>4</v>
      </c>
      <c r="D48" s="1128"/>
      <c r="E48" s="1129"/>
      <c r="F48" s="15">
        <v>1.1399999999999999</v>
      </c>
      <c r="G48" s="16">
        <v>0.89</v>
      </c>
      <c r="H48" s="16">
        <v>2.97</v>
      </c>
      <c r="I48" s="16">
        <v>0.79</v>
      </c>
      <c r="J48" s="17">
        <v>2.5</v>
      </c>
    </row>
    <row r="49" spans="2:10" ht="57.75" customHeight="1" thickBot="1" x14ac:dyDescent="0.2">
      <c r="B49" s="18"/>
      <c r="C49" s="1130" t="s">
        <v>5</v>
      </c>
      <c r="D49" s="1130"/>
      <c r="E49" s="1131"/>
      <c r="F49" s="19" t="s">
        <v>532</v>
      </c>
      <c r="G49" s="20">
        <v>0.36</v>
      </c>
      <c r="H49" s="20">
        <v>8.66</v>
      </c>
      <c r="I49" s="20" t="s">
        <v>533</v>
      </c>
      <c r="J49" s="21" t="s">
        <v>534</v>
      </c>
    </row>
    <row r="50" spans="2:10" x14ac:dyDescent="0.15"/>
  </sheetData>
  <sheetProtection algorithmName="SHA-512" hashValue="WdxjJGap7MYy9TYkEhbmkq+B1TvC3pTJK9Sr+2oGomCe3bAkAX3ZN5OD1DN8rZ9Nxu7OyZBXn9lEBmQlKeiwOw==" saltValue="1WCd/W2JhUd19Q8ssxun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535</v>
      </c>
      <c r="D34" s="1136"/>
      <c r="E34" s="1137"/>
      <c r="F34" s="32">
        <v>87.94</v>
      </c>
      <c r="G34" s="33">
        <v>124.27</v>
      </c>
      <c r="H34" s="33">
        <v>149.86000000000001</v>
      </c>
      <c r="I34" s="33">
        <v>161.96</v>
      </c>
      <c r="J34" s="34">
        <v>158.99</v>
      </c>
      <c r="K34" s="22"/>
      <c r="L34" s="22"/>
      <c r="M34" s="22"/>
      <c r="N34" s="22"/>
      <c r="O34" s="22"/>
      <c r="P34" s="22"/>
    </row>
    <row r="35" spans="1:16" ht="39" customHeight="1" x14ac:dyDescent="0.15">
      <c r="A35" s="22"/>
      <c r="B35" s="35"/>
      <c r="C35" s="1132" t="s">
        <v>536</v>
      </c>
      <c r="D35" s="1132"/>
      <c r="E35" s="1133"/>
      <c r="F35" s="36">
        <v>1.36</v>
      </c>
      <c r="G35" s="37">
        <v>1.97</v>
      </c>
      <c r="H35" s="37">
        <v>2.66</v>
      </c>
      <c r="I35" s="37">
        <v>3.52</v>
      </c>
      <c r="J35" s="38">
        <v>4.01</v>
      </c>
      <c r="K35" s="22"/>
      <c r="L35" s="22"/>
      <c r="M35" s="22"/>
      <c r="N35" s="22"/>
      <c r="O35" s="22"/>
      <c r="P35" s="22"/>
    </row>
    <row r="36" spans="1:16" ht="39" customHeight="1" x14ac:dyDescent="0.15">
      <c r="A36" s="22"/>
      <c r="B36" s="35"/>
      <c r="C36" s="1132" t="s">
        <v>537</v>
      </c>
      <c r="D36" s="1132"/>
      <c r="E36" s="1133"/>
      <c r="F36" s="36" t="s">
        <v>489</v>
      </c>
      <c r="G36" s="37">
        <v>1.72</v>
      </c>
      <c r="H36" s="37">
        <v>2.2400000000000002</v>
      </c>
      <c r="I36" s="37">
        <v>2.54</v>
      </c>
      <c r="J36" s="38">
        <v>3.16</v>
      </c>
      <c r="K36" s="22"/>
      <c r="L36" s="22"/>
      <c r="M36" s="22"/>
      <c r="N36" s="22"/>
      <c r="O36" s="22"/>
      <c r="P36" s="22"/>
    </row>
    <row r="37" spans="1:16" ht="39" customHeight="1" x14ac:dyDescent="0.15">
      <c r="A37" s="22"/>
      <c r="B37" s="35"/>
      <c r="C37" s="1132" t="s">
        <v>538</v>
      </c>
      <c r="D37" s="1132"/>
      <c r="E37" s="1133"/>
      <c r="F37" s="36">
        <v>1.1299999999999999</v>
      </c>
      <c r="G37" s="37">
        <v>0.88</v>
      </c>
      <c r="H37" s="37">
        <v>2.96</v>
      </c>
      <c r="I37" s="37">
        <v>0.78</v>
      </c>
      <c r="J37" s="38">
        <v>2.4900000000000002</v>
      </c>
      <c r="K37" s="22"/>
      <c r="L37" s="22"/>
      <c r="M37" s="22"/>
      <c r="N37" s="22"/>
      <c r="O37" s="22"/>
      <c r="P37" s="22"/>
    </row>
    <row r="38" spans="1:16" ht="39" customHeight="1" x14ac:dyDescent="0.15">
      <c r="A38" s="22"/>
      <c r="B38" s="35"/>
      <c r="C38" s="1132" t="s">
        <v>539</v>
      </c>
      <c r="D38" s="1132"/>
      <c r="E38" s="1133"/>
      <c r="F38" s="36">
        <v>1.23</v>
      </c>
      <c r="G38" s="37">
        <v>1.05</v>
      </c>
      <c r="H38" s="37">
        <v>0.75</v>
      </c>
      <c r="I38" s="37">
        <v>1.07</v>
      </c>
      <c r="J38" s="38">
        <v>0.98</v>
      </c>
      <c r="K38" s="22"/>
      <c r="L38" s="22"/>
      <c r="M38" s="22"/>
      <c r="N38" s="22"/>
      <c r="O38" s="22"/>
      <c r="P38" s="22"/>
    </row>
    <row r="39" spans="1:16" ht="39" customHeight="1" x14ac:dyDescent="0.15">
      <c r="A39" s="22"/>
      <c r="B39" s="35"/>
      <c r="C39" s="1132" t="s">
        <v>540</v>
      </c>
      <c r="D39" s="1132"/>
      <c r="E39" s="1133"/>
      <c r="F39" s="36">
        <v>0</v>
      </c>
      <c r="G39" s="37">
        <v>0</v>
      </c>
      <c r="H39" s="37">
        <v>0.02</v>
      </c>
      <c r="I39" s="37">
        <v>0</v>
      </c>
      <c r="J39" s="38">
        <v>0.02</v>
      </c>
      <c r="K39" s="22"/>
      <c r="L39" s="22"/>
      <c r="M39" s="22"/>
      <c r="N39" s="22"/>
      <c r="O39" s="22"/>
      <c r="P39" s="22"/>
    </row>
    <row r="40" spans="1:16" ht="39" customHeight="1" x14ac:dyDescent="0.15">
      <c r="A40" s="22"/>
      <c r="B40" s="35"/>
      <c r="C40" s="1132" t="s">
        <v>541</v>
      </c>
      <c r="D40" s="1132"/>
      <c r="E40" s="1133"/>
      <c r="F40" s="36">
        <v>0.01</v>
      </c>
      <c r="G40" s="37">
        <v>0.01</v>
      </c>
      <c r="H40" s="37">
        <v>0</v>
      </c>
      <c r="I40" s="37">
        <v>0.01</v>
      </c>
      <c r="J40" s="38">
        <v>0.01</v>
      </c>
      <c r="K40" s="22"/>
      <c r="L40" s="22"/>
      <c r="M40" s="22"/>
      <c r="N40" s="22"/>
      <c r="O40" s="22"/>
      <c r="P40" s="22"/>
    </row>
    <row r="41" spans="1:16" ht="39" customHeight="1" x14ac:dyDescent="0.15">
      <c r="A41" s="22"/>
      <c r="B41" s="35"/>
      <c r="C41" s="1132" t="s">
        <v>542</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543</v>
      </c>
      <c r="D42" s="1132"/>
      <c r="E42" s="1133"/>
      <c r="F42" s="36" t="s">
        <v>489</v>
      </c>
      <c r="G42" s="37" t="s">
        <v>489</v>
      </c>
      <c r="H42" s="37" t="s">
        <v>489</v>
      </c>
      <c r="I42" s="37" t="s">
        <v>489</v>
      </c>
      <c r="J42" s="38" t="s">
        <v>489</v>
      </c>
      <c r="K42" s="22"/>
      <c r="L42" s="22"/>
      <c r="M42" s="22"/>
      <c r="N42" s="22"/>
      <c r="O42" s="22"/>
      <c r="P42" s="22"/>
    </row>
    <row r="43" spans="1:16" ht="39" customHeight="1" thickBot="1" x14ac:dyDescent="0.2">
      <c r="A43" s="22"/>
      <c r="B43" s="40"/>
      <c r="C43" s="1134" t="s">
        <v>544</v>
      </c>
      <c r="D43" s="1134"/>
      <c r="E43" s="1135"/>
      <c r="F43" s="41">
        <v>0</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mkuFZhmHn7d3FWBre3nLUmjvxptc6hGOc/1+PSgp4WW87v7WbvKqH3RnoavFYmczn7ev5svGthdEOy49O0e/A==" saltValue="dl8wDfxWm0VBQYTz2Jis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5491</v>
      </c>
      <c r="L45" s="58">
        <v>5769</v>
      </c>
      <c r="M45" s="58">
        <v>5849</v>
      </c>
      <c r="N45" s="58">
        <v>5953</v>
      </c>
      <c r="O45" s="59">
        <v>5887</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489</v>
      </c>
      <c r="L47" s="62" t="s">
        <v>489</v>
      </c>
      <c r="M47" s="62" t="s">
        <v>489</v>
      </c>
      <c r="N47" s="62" t="s">
        <v>489</v>
      </c>
      <c r="O47" s="63" t="s">
        <v>489</v>
      </c>
      <c r="P47" s="46"/>
      <c r="Q47" s="46"/>
      <c r="R47" s="46"/>
      <c r="S47" s="46"/>
      <c r="T47" s="46"/>
      <c r="U47" s="46"/>
    </row>
    <row r="48" spans="1:21" ht="30.75" customHeight="1" x14ac:dyDescent="0.15">
      <c r="A48" s="46"/>
      <c r="B48" s="1163"/>
      <c r="C48" s="1164"/>
      <c r="D48" s="60"/>
      <c r="E48" s="1140" t="s">
        <v>13</v>
      </c>
      <c r="F48" s="1140"/>
      <c r="G48" s="1140"/>
      <c r="H48" s="1140"/>
      <c r="I48" s="1140"/>
      <c r="J48" s="1141"/>
      <c r="K48" s="61">
        <v>619</v>
      </c>
      <c r="L48" s="62">
        <v>659</v>
      </c>
      <c r="M48" s="62">
        <v>676</v>
      </c>
      <c r="N48" s="62">
        <v>596</v>
      </c>
      <c r="O48" s="63">
        <v>559</v>
      </c>
      <c r="P48" s="46"/>
      <c r="Q48" s="46"/>
      <c r="R48" s="46"/>
      <c r="S48" s="46"/>
      <c r="T48" s="46"/>
      <c r="U48" s="46"/>
    </row>
    <row r="49" spans="1:21" ht="30.75" customHeight="1" x14ac:dyDescent="0.15">
      <c r="A49" s="46"/>
      <c r="B49" s="1163"/>
      <c r="C49" s="1164"/>
      <c r="D49" s="60"/>
      <c r="E49" s="1140" t="s">
        <v>14</v>
      </c>
      <c r="F49" s="1140"/>
      <c r="G49" s="1140"/>
      <c r="H49" s="1140"/>
      <c r="I49" s="1140"/>
      <c r="J49" s="1141"/>
      <c r="K49" s="61">
        <v>65</v>
      </c>
      <c r="L49" s="62">
        <v>65</v>
      </c>
      <c r="M49" s="62">
        <v>67</v>
      </c>
      <c r="N49" s="62">
        <v>111</v>
      </c>
      <c r="O49" s="63">
        <v>52</v>
      </c>
      <c r="P49" s="46"/>
      <c r="Q49" s="46"/>
      <c r="R49" s="46"/>
      <c r="S49" s="46"/>
      <c r="T49" s="46"/>
      <c r="U49" s="46"/>
    </row>
    <row r="50" spans="1:21" ht="30.75" customHeight="1" x14ac:dyDescent="0.15">
      <c r="A50" s="46"/>
      <c r="B50" s="1163"/>
      <c r="C50" s="1164"/>
      <c r="D50" s="60"/>
      <c r="E50" s="1140" t="s">
        <v>15</v>
      </c>
      <c r="F50" s="1140"/>
      <c r="G50" s="1140"/>
      <c r="H50" s="1140"/>
      <c r="I50" s="1140"/>
      <c r="J50" s="1141"/>
      <c r="K50" s="61">
        <v>3</v>
      </c>
      <c r="L50" s="62">
        <v>3</v>
      </c>
      <c r="M50" s="62">
        <v>3</v>
      </c>
      <c r="N50" s="62">
        <v>3</v>
      </c>
      <c r="O50" s="63" t="s">
        <v>489</v>
      </c>
      <c r="P50" s="46"/>
      <c r="Q50" s="46"/>
      <c r="R50" s="46"/>
      <c r="S50" s="46"/>
      <c r="T50" s="46"/>
      <c r="U50" s="46"/>
    </row>
    <row r="51" spans="1:21" ht="30.75" customHeight="1" x14ac:dyDescent="0.15">
      <c r="A51" s="46"/>
      <c r="B51" s="1165"/>
      <c r="C51" s="1166"/>
      <c r="D51" s="64"/>
      <c r="E51" s="1140" t="s">
        <v>16</v>
      </c>
      <c r="F51" s="1140"/>
      <c r="G51" s="1140"/>
      <c r="H51" s="1140"/>
      <c r="I51" s="1140"/>
      <c r="J51" s="1141"/>
      <c r="K51" s="61">
        <v>0</v>
      </c>
      <c r="L51" s="62" t="s">
        <v>489</v>
      </c>
      <c r="M51" s="62">
        <v>0</v>
      </c>
      <c r="N51" s="62" t="s">
        <v>489</v>
      </c>
      <c r="O51" s="63" t="s">
        <v>489</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4227</v>
      </c>
      <c r="L52" s="62">
        <v>4354</v>
      </c>
      <c r="M52" s="62">
        <v>4341</v>
      </c>
      <c r="N52" s="62">
        <v>4304</v>
      </c>
      <c r="O52" s="63">
        <v>4089</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1951</v>
      </c>
      <c r="L53" s="67">
        <v>2142</v>
      </c>
      <c r="M53" s="67">
        <v>2254</v>
      </c>
      <c r="N53" s="67">
        <v>2359</v>
      </c>
      <c r="O53" s="68">
        <v>2409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Qj5FUW0krnf7mTM8qqbT/ivCvfLpZhDk5uHvY//T7mxLVCeprdTVyWbagvIh810uKyOfwrg1A1jiSWuhdW7rww==" saltValue="MP5H8yF0rV7KB4sRJU3wA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81" t="s">
        <v>30</v>
      </c>
      <c r="C41" s="1182"/>
      <c r="D41" s="103"/>
      <c r="E41" s="1183" t="s">
        <v>31</v>
      </c>
      <c r="F41" s="1183"/>
      <c r="G41" s="1183"/>
      <c r="H41" s="1184"/>
      <c r="I41" s="342">
        <v>56551</v>
      </c>
      <c r="J41" s="343">
        <v>58841</v>
      </c>
      <c r="K41" s="343">
        <v>58057</v>
      </c>
      <c r="L41" s="343">
        <v>57194</v>
      </c>
      <c r="M41" s="344">
        <v>57169</v>
      </c>
    </row>
    <row r="42" spans="2:13" ht="27.75" customHeight="1" x14ac:dyDescent="0.15">
      <c r="B42" s="1171"/>
      <c r="C42" s="1172"/>
      <c r="D42" s="104"/>
      <c r="E42" s="1175" t="s">
        <v>32</v>
      </c>
      <c r="F42" s="1175"/>
      <c r="G42" s="1175"/>
      <c r="H42" s="1176"/>
      <c r="I42" s="345">
        <v>1283</v>
      </c>
      <c r="J42" s="346">
        <v>964</v>
      </c>
      <c r="K42" s="346">
        <v>826</v>
      </c>
      <c r="L42" s="346">
        <v>514</v>
      </c>
      <c r="M42" s="347">
        <v>437</v>
      </c>
    </row>
    <row r="43" spans="2:13" ht="27.75" customHeight="1" x14ac:dyDescent="0.15">
      <c r="B43" s="1171"/>
      <c r="C43" s="1172"/>
      <c r="D43" s="104"/>
      <c r="E43" s="1175" t="s">
        <v>33</v>
      </c>
      <c r="F43" s="1175"/>
      <c r="G43" s="1175"/>
      <c r="H43" s="1176"/>
      <c r="I43" s="345">
        <v>6293</v>
      </c>
      <c r="J43" s="346">
        <v>7128</v>
      </c>
      <c r="K43" s="346">
        <v>8667</v>
      </c>
      <c r="L43" s="346">
        <v>9286</v>
      </c>
      <c r="M43" s="347">
        <v>9232</v>
      </c>
    </row>
    <row r="44" spans="2:13" ht="27.75" customHeight="1" x14ac:dyDescent="0.15">
      <c r="B44" s="1171"/>
      <c r="C44" s="1172"/>
      <c r="D44" s="104"/>
      <c r="E44" s="1175" t="s">
        <v>34</v>
      </c>
      <c r="F44" s="1175"/>
      <c r="G44" s="1175"/>
      <c r="H44" s="1176"/>
      <c r="I44" s="345">
        <v>650</v>
      </c>
      <c r="J44" s="346">
        <v>599</v>
      </c>
      <c r="K44" s="346">
        <v>557</v>
      </c>
      <c r="L44" s="346">
        <v>616</v>
      </c>
      <c r="M44" s="347">
        <v>517</v>
      </c>
    </row>
    <row r="45" spans="2:13" ht="27.75" customHeight="1" x14ac:dyDescent="0.15">
      <c r="B45" s="1171"/>
      <c r="C45" s="1172"/>
      <c r="D45" s="104"/>
      <c r="E45" s="1175" t="s">
        <v>35</v>
      </c>
      <c r="F45" s="1175"/>
      <c r="G45" s="1175"/>
      <c r="H45" s="1176"/>
      <c r="I45" s="345">
        <v>6016</v>
      </c>
      <c r="J45" s="346">
        <v>5963</v>
      </c>
      <c r="K45" s="346">
        <v>5863</v>
      </c>
      <c r="L45" s="346">
        <v>5807</v>
      </c>
      <c r="M45" s="347">
        <v>6077</v>
      </c>
    </row>
    <row r="46" spans="2:13" ht="27.75" customHeight="1" x14ac:dyDescent="0.15">
      <c r="B46" s="1171"/>
      <c r="C46" s="1172"/>
      <c r="D46" s="105"/>
      <c r="E46" s="1175" t="s">
        <v>36</v>
      </c>
      <c r="F46" s="1175"/>
      <c r="G46" s="1175"/>
      <c r="H46" s="1176"/>
      <c r="I46" s="345" t="s">
        <v>489</v>
      </c>
      <c r="J46" s="346" t="s">
        <v>489</v>
      </c>
      <c r="K46" s="346" t="s">
        <v>489</v>
      </c>
      <c r="L46" s="346" t="s">
        <v>489</v>
      </c>
      <c r="M46" s="347" t="s">
        <v>489</v>
      </c>
    </row>
    <row r="47" spans="2:13" ht="27.75" customHeight="1" x14ac:dyDescent="0.15">
      <c r="B47" s="1171"/>
      <c r="C47" s="1172"/>
      <c r="D47" s="106"/>
      <c r="E47" s="1185" t="s">
        <v>37</v>
      </c>
      <c r="F47" s="1186"/>
      <c r="G47" s="1186"/>
      <c r="H47" s="1187"/>
      <c r="I47" s="345" t="s">
        <v>489</v>
      </c>
      <c r="J47" s="346" t="s">
        <v>489</v>
      </c>
      <c r="K47" s="346" t="s">
        <v>489</v>
      </c>
      <c r="L47" s="346" t="s">
        <v>489</v>
      </c>
      <c r="M47" s="347" t="s">
        <v>489</v>
      </c>
    </row>
    <row r="48" spans="2:13" ht="27.75" customHeight="1" x14ac:dyDescent="0.15">
      <c r="B48" s="1171"/>
      <c r="C48" s="1172"/>
      <c r="D48" s="104"/>
      <c r="E48" s="1175" t="s">
        <v>38</v>
      </c>
      <c r="F48" s="1175"/>
      <c r="G48" s="1175"/>
      <c r="H48" s="1176"/>
      <c r="I48" s="345" t="s">
        <v>489</v>
      </c>
      <c r="J48" s="346" t="s">
        <v>489</v>
      </c>
      <c r="K48" s="346" t="s">
        <v>489</v>
      </c>
      <c r="L48" s="346" t="s">
        <v>489</v>
      </c>
      <c r="M48" s="347" t="s">
        <v>489</v>
      </c>
    </row>
    <row r="49" spans="2:13" ht="27.75" customHeight="1" x14ac:dyDescent="0.15">
      <c r="B49" s="1173"/>
      <c r="C49" s="1174"/>
      <c r="D49" s="104"/>
      <c r="E49" s="1175" t="s">
        <v>39</v>
      </c>
      <c r="F49" s="1175"/>
      <c r="G49" s="1175"/>
      <c r="H49" s="1176"/>
      <c r="I49" s="345" t="s">
        <v>489</v>
      </c>
      <c r="J49" s="346" t="s">
        <v>489</v>
      </c>
      <c r="K49" s="346" t="s">
        <v>489</v>
      </c>
      <c r="L49" s="346" t="s">
        <v>489</v>
      </c>
      <c r="M49" s="347" t="s">
        <v>489</v>
      </c>
    </row>
    <row r="50" spans="2:13" ht="27.75" customHeight="1" x14ac:dyDescent="0.15">
      <c r="B50" s="1169" t="s">
        <v>40</v>
      </c>
      <c r="C50" s="1170"/>
      <c r="D50" s="107"/>
      <c r="E50" s="1175" t="s">
        <v>41</v>
      </c>
      <c r="F50" s="1175"/>
      <c r="G50" s="1175"/>
      <c r="H50" s="1176"/>
      <c r="I50" s="345">
        <v>24897</v>
      </c>
      <c r="J50" s="346">
        <v>21236</v>
      </c>
      <c r="K50" s="346">
        <v>22554</v>
      </c>
      <c r="L50" s="346">
        <v>29627</v>
      </c>
      <c r="M50" s="347">
        <v>34173</v>
      </c>
    </row>
    <row r="51" spans="2:13" ht="27.75" customHeight="1" x14ac:dyDescent="0.15">
      <c r="B51" s="1171"/>
      <c r="C51" s="1172"/>
      <c r="D51" s="104"/>
      <c r="E51" s="1175" t="s">
        <v>42</v>
      </c>
      <c r="F51" s="1175"/>
      <c r="G51" s="1175"/>
      <c r="H51" s="1176"/>
      <c r="I51" s="345">
        <v>945</v>
      </c>
      <c r="J51" s="346">
        <v>779</v>
      </c>
      <c r="K51" s="346">
        <v>1133</v>
      </c>
      <c r="L51" s="346">
        <v>1350</v>
      </c>
      <c r="M51" s="347">
        <v>1340</v>
      </c>
    </row>
    <row r="52" spans="2:13" ht="27.75" customHeight="1" x14ac:dyDescent="0.15">
      <c r="B52" s="1173"/>
      <c r="C52" s="1174"/>
      <c r="D52" s="104"/>
      <c r="E52" s="1175" t="s">
        <v>43</v>
      </c>
      <c r="F52" s="1175"/>
      <c r="G52" s="1175"/>
      <c r="H52" s="1176"/>
      <c r="I52" s="345">
        <v>44549</v>
      </c>
      <c r="J52" s="346">
        <v>45945</v>
      </c>
      <c r="K52" s="346">
        <v>44786</v>
      </c>
      <c r="L52" s="346">
        <v>42514</v>
      </c>
      <c r="M52" s="347">
        <v>41306</v>
      </c>
    </row>
    <row r="53" spans="2:13" ht="27.75" customHeight="1" thickBot="1" x14ac:dyDescent="0.2">
      <c r="B53" s="1177" t="s">
        <v>19</v>
      </c>
      <c r="C53" s="1178"/>
      <c r="D53" s="108"/>
      <c r="E53" s="1179" t="s">
        <v>44</v>
      </c>
      <c r="F53" s="1179"/>
      <c r="G53" s="1179"/>
      <c r="H53" s="1180"/>
      <c r="I53" s="348">
        <v>401</v>
      </c>
      <c r="J53" s="349">
        <v>5535</v>
      </c>
      <c r="K53" s="349">
        <v>5499</v>
      </c>
      <c r="L53" s="349">
        <v>-73</v>
      </c>
      <c r="M53" s="350">
        <v>-3388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FEOmGJpCj0qMPfvb8fr4ueFnMA1MIgGEjXITVv6Y9ypKpCW5J1yVVjG7Z3ABqZ2gvwd/lyv5aN2VMKFvWI1PMw==" saltValue="0pzR4MiwQZ+KlTUZNKUg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5633</v>
      </c>
      <c r="G55" s="120">
        <v>5242</v>
      </c>
      <c r="H55" s="121">
        <v>3919</v>
      </c>
    </row>
    <row r="56" spans="2:8" ht="52.5" customHeight="1" x14ac:dyDescent="0.15">
      <c r="B56" s="122"/>
      <c r="C56" s="1198" t="s">
        <v>47</v>
      </c>
      <c r="D56" s="1198"/>
      <c r="E56" s="1199"/>
      <c r="F56" s="123">
        <v>543</v>
      </c>
      <c r="G56" s="123">
        <v>543</v>
      </c>
      <c r="H56" s="124">
        <v>673</v>
      </c>
    </row>
    <row r="57" spans="2:8" ht="53.25" customHeight="1" x14ac:dyDescent="0.15">
      <c r="B57" s="122"/>
      <c r="C57" s="1200" t="s">
        <v>48</v>
      </c>
      <c r="D57" s="1200"/>
      <c r="E57" s="1201"/>
      <c r="F57" s="125">
        <v>16900</v>
      </c>
      <c r="G57" s="125">
        <v>23749</v>
      </c>
      <c r="H57" s="126">
        <v>29329</v>
      </c>
    </row>
    <row r="58" spans="2:8" ht="45.75" customHeight="1" x14ac:dyDescent="0.15">
      <c r="B58" s="127"/>
      <c r="C58" s="1188" t="s">
        <v>570</v>
      </c>
      <c r="D58" s="1189"/>
      <c r="E58" s="1190"/>
      <c r="F58" s="128">
        <v>9333</v>
      </c>
      <c r="G58" s="128">
        <v>8893</v>
      </c>
      <c r="H58" s="129">
        <v>8393</v>
      </c>
    </row>
    <row r="59" spans="2:8" ht="45.75" customHeight="1" x14ac:dyDescent="0.15">
      <c r="B59" s="127"/>
      <c r="C59" s="1188" t="s">
        <v>571</v>
      </c>
      <c r="D59" s="1189"/>
      <c r="E59" s="1190"/>
      <c r="F59" s="128">
        <v>1939</v>
      </c>
      <c r="G59" s="128">
        <v>4315</v>
      </c>
      <c r="H59" s="129">
        <v>7301</v>
      </c>
    </row>
    <row r="60" spans="2:8" ht="45.75" customHeight="1" x14ac:dyDescent="0.15">
      <c r="B60" s="127"/>
      <c r="C60" s="1188" t="s">
        <v>573</v>
      </c>
      <c r="D60" s="1189"/>
      <c r="E60" s="1190"/>
      <c r="F60" s="128" t="s">
        <v>489</v>
      </c>
      <c r="G60" s="128">
        <v>5000</v>
      </c>
      <c r="H60" s="129">
        <v>5829</v>
      </c>
    </row>
    <row r="61" spans="2:8" ht="45.75" customHeight="1" x14ac:dyDescent="0.15">
      <c r="B61" s="127"/>
      <c r="C61" s="1188" t="s">
        <v>574</v>
      </c>
      <c r="D61" s="1189"/>
      <c r="E61" s="1190"/>
      <c r="F61" s="128">
        <v>387</v>
      </c>
      <c r="G61" s="128">
        <v>359</v>
      </c>
      <c r="H61" s="129">
        <v>2593</v>
      </c>
    </row>
    <row r="62" spans="2:8" ht="45.75" customHeight="1" thickBot="1" x14ac:dyDescent="0.2">
      <c r="B62" s="130"/>
      <c r="C62" s="1191" t="s">
        <v>572</v>
      </c>
      <c r="D62" s="1192"/>
      <c r="E62" s="1193"/>
      <c r="F62" s="131">
        <v>2277</v>
      </c>
      <c r="G62" s="131">
        <v>2165</v>
      </c>
      <c r="H62" s="132">
        <v>2047</v>
      </c>
    </row>
    <row r="63" spans="2:8" ht="52.5" customHeight="1" thickBot="1" x14ac:dyDescent="0.2">
      <c r="B63" s="133"/>
      <c r="C63" s="1194" t="s">
        <v>49</v>
      </c>
      <c r="D63" s="1194"/>
      <c r="E63" s="1195"/>
      <c r="F63" s="134">
        <v>23076</v>
      </c>
      <c r="G63" s="134">
        <v>29534</v>
      </c>
      <c r="H63" s="135">
        <v>33921</v>
      </c>
    </row>
    <row r="64" spans="2:8" x14ac:dyDescent="0.15"/>
  </sheetData>
  <sheetProtection algorithmName="SHA-512" hashValue="6amsB34JLBXf69FW420HX7ms9ZetReTCuWBajk74I91/WBSHVvtvI8MTRu9VnpPVHR9CLqtjtyy3fOkmOHrv4Q==" saltValue="UJCdWTuq5gax15umet7K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71596</v>
      </c>
      <c r="E3" s="154"/>
      <c r="F3" s="155">
        <v>66343</v>
      </c>
      <c r="G3" s="156"/>
      <c r="H3" s="157"/>
    </row>
    <row r="4" spans="1:8" x14ac:dyDescent="0.15">
      <c r="A4" s="158"/>
      <c r="B4" s="159"/>
      <c r="C4" s="160"/>
      <c r="D4" s="161">
        <v>49079</v>
      </c>
      <c r="E4" s="162"/>
      <c r="F4" s="163">
        <v>34529</v>
      </c>
      <c r="G4" s="164"/>
      <c r="H4" s="165"/>
    </row>
    <row r="5" spans="1:8" x14ac:dyDescent="0.15">
      <c r="A5" s="146" t="s">
        <v>521</v>
      </c>
      <c r="B5" s="151"/>
      <c r="C5" s="152"/>
      <c r="D5" s="153">
        <v>108739</v>
      </c>
      <c r="E5" s="154"/>
      <c r="F5" s="155">
        <v>56416</v>
      </c>
      <c r="G5" s="156"/>
      <c r="H5" s="157"/>
    </row>
    <row r="6" spans="1:8" x14ac:dyDescent="0.15">
      <c r="A6" s="158"/>
      <c r="B6" s="159"/>
      <c r="C6" s="160"/>
      <c r="D6" s="161">
        <v>84205</v>
      </c>
      <c r="E6" s="162"/>
      <c r="F6" s="163">
        <v>32623</v>
      </c>
      <c r="G6" s="164"/>
      <c r="H6" s="165"/>
    </row>
    <row r="7" spans="1:8" x14ac:dyDescent="0.15">
      <c r="A7" s="146" t="s">
        <v>522</v>
      </c>
      <c r="B7" s="151"/>
      <c r="C7" s="152"/>
      <c r="D7" s="153">
        <v>56365</v>
      </c>
      <c r="E7" s="154"/>
      <c r="F7" s="155">
        <v>49217</v>
      </c>
      <c r="G7" s="156"/>
      <c r="H7" s="157"/>
    </row>
    <row r="8" spans="1:8" x14ac:dyDescent="0.15">
      <c r="A8" s="158"/>
      <c r="B8" s="159"/>
      <c r="C8" s="160"/>
      <c r="D8" s="161">
        <v>29838</v>
      </c>
      <c r="E8" s="162"/>
      <c r="F8" s="163">
        <v>27232</v>
      </c>
      <c r="G8" s="164"/>
      <c r="H8" s="165"/>
    </row>
    <row r="9" spans="1:8" x14ac:dyDescent="0.15">
      <c r="A9" s="146" t="s">
        <v>523</v>
      </c>
      <c r="B9" s="151"/>
      <c r="C9" s="152"/>
      <c r="D9" s="153">
        <v>71963</v>
      </c>
      <c r="E9" s="154"/>
      <c r="F9" s="155">
        <v>49211</v>
      </c>
      <c r="G9" s="156"/>
      <c r="H9" s="157"/>
    </row>
    <row r="10" spans="1:8" x14ac:dyDescent="0.15">
      <c r="A10" s="158"/>
      <c r="B10" s="159"/>
      <c r="C10" s="160"/>
      <c r="D10" s="161">
        <v>41771</v>
      </c>
      <c r="E10" s="162"/>
      <c r="F10" s="163">
        <v>28367</v>
      </c>
      <c r="G10" s="164"/>
      <c r="H10" s="165"/>
    </row>
    <row r="11" spans="1:8" x14ac:dyDescent="0.15">
      <c r="A11" s="146" t="s">
        <v>524</v>
      </c>
      <c r="B11" s="151"/>
      <c r="C11" s="152"/>
      <c r="D11" s="153">
        <v>87658</v>
      </c>
      <c r="E11" s="154"/>
      <c r="F11" s="155">
        <v>51738</v>
      </c>
      <c r="G11" s="156"/>
      <c r="H11" s="157"/>
    </row>
    <row r="12" spans="1:8" x14ac:dyDescent="0.15">
      <c r="A12" s="158"/>
      <c r="B12" s="159"/>
      <c r="C12" s="166"/>
      <c r="D12" s="161">
        <v>53912</v>
      </c>
      <c r="E12" s="162"/>
      <c r="F12" s="163">
        <v>30360</v>
      </c>
      <c r="G12" s="164"/>
      <c r="H12" s="165"/>
    </row>
    <row r="13" spans="1:8" x14ac:dyDescent="0.15">
      <c r="A13" s="146"/>
      <c r="B13" s="151"/>
      <c r="C13" s="152"/>
      <c r="D13" s="153">
        <v>79264</v>
      </c>
      <c r="E13" s="154"/>
      <c r="F13" s="155">
        <v>54585</v>
      </c>
      <c r="G13" s="167"/>
      <c r="H13" s="157"/>
    </row>
    <row r="14" spans="1:8" x14ac:dyDescent="0.15">
      <c r="A14" s="158"/>
      <c r="B14" s="159"/>
      <c r="C14" s="160"/>
      <c r="D14" s="161">
        <v>51761</v>
      </c>
      <c r="E14" s="162"/>
      <c r="F14" s="163">
        <v>30622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1.1399999999999999</v>
      </c>
      <c r="C19" s="168">
        <f>ROUND(VALUE(SUBSTITUTE(実質収支比率等に係る経年分析!G$48,"▲","-")),2)</f>
        <v>0.89</v>
      </c>
      <c r="D19" s="168">
        <f>ROUND(VALUE(SUBSTITUTE(実質収支比率等に係る経年分析!H$48,"▲","-")),2)</f>
        <v>2.97</v>
      </c>
      <c r="E19" s="168">
        <f>ROUND(VALUE(SUBSTITUTE(実質収支比率等に係る経年分析!I$48,"▲","-")),2)</f>
        <v>0.79</v>
      </c>
      <c r="F19" s="168">
        <f>ROUND(VALUE(SUBSTITUTE(実質収支比率等に係る経年分析!J$48,"▲","-")),2)</f>
        <v>2.5</v>
      </c>
    </row>
    <row r="20" spans="1:11" x14ac:dyDescent="0.15">
      <c r="A20" s="168" t="s">
        <v>53</v>
      </c>
      <c r="B20" s="168">
        <f>ROUND(VALUE(SUBSTITUTE(実質収支比率等に係る経年分析!F$47,"▲","-")),2)</f>
        <v>14.83</v>
      </c>
      <c r="C20" s="168">
        <f>ROUND(VALUE(SUBSTITUTE(実質収支比率等に係る経年分析!G$47,"▲","-")),2)</f>
        <v>14.81</v>
      </c>
      <c r="D20" s="168">
        <f>ROUND(VALUE(SUBSTITUTE(実質収支比率等に係る経年分析!H$47,"▲","-")),2)</f>
        <v>20.68</v>
      </c>
      <c r="E20" s="168">
        <f>ROUND(VALUE(SUBSTITUTE(実質収支比率等に係る経年分析!I$47,"▲","-")),2)</f>
        <v>19.48</v>
      </c>
      <c r="F20" s="168">
        <f>ROUND(VALUE(SUBSTITUTE(実質収支比率等に係る経年分析!J$47,"▲","-")),2)</f>
        <v>14.46</v>
      </c>
    </row>
    <row r="21" spans="1:11" x14ac:dyDescent="0.15">
      <c r="A21" s="168" t="s">
        <v>54</v>
      </c>
      <c r="B21" s="168">
        <f>IF(ISNUMBER(VALUE(SUBSTITUTE(実質収支比率等に係る経年分析!F$49,"▲","-"))),ROUND(VALUE(SUBSTITUTE(実質収支比率等に係る経年分析!F$49,"▲","-")),2),NA())</f>
        <v>-2.82</v>
      </c>
      <c r="C21" s="168">
        <f>IF(ISNUMBER(VALUE(SUBSTITUTE(実質収支比率等に係る経年分析!G$49,"▲","-"))),ROUND(VALUE(SUBSTITUTE(実質収支比率等に係る経年分析!G$49,"▲","-")),2),NA())</f>
        <v>0.36</v>
      </c>
      <c r="D21" s="168">
        <f>IF(ISNUMBER(VALUE(SUBSTITUTE(実質収支比率等に係る経年分析!H$49,"▲","-"))),ROUND(VALUE(SUBSTITUTE(実質収支比率等に係る経年分析!H$49,"▲","-")),2),NA())</f>
        <v>8.66</v>
      </c>
      <c r="E21" s="168">
        <f>IF(ISNUMBER(VALUE(SUBSTITUTE(実質収支比率等に係る経年分析!I$49,"▲","-"))),ROUND(VALUE(SUBSTITUTE(実質収支比率等に係る経年分析!I$49,"▲","-")),2),NA())</f>
        <v>-3.67</v>
      </c>
      <c r="F21" s="168">
        <f>IF(ISNUMBER(VALUE(SUBSTITUTE(実質収支比率等に係る経年分析!J$49,"▲","-"))),ROUND(VALUE(SUBSTITUTE(実質収支比率等に係る経年分析!J$49,"▲","-")),2),NA())</f>
        <v>-3.17</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国民健康保険診療所特別会計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駐車場特別会計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1.23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1.05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0.98</v>
      </c>
    </row>
    <row r="33" spans="1:16" x14ac:dyDescent="0.15">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1.1299999999999999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2.96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2.4900000000000002</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1.72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2.2400000000000002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2.54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3.16</v>
      </c>
    </row>
    <row r="35" spans="1:16" x14ac:dyDescent="0.15">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1.97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2.66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3.52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4.01</v>
      </c>
    </row>
    <row r="36" spans="1:16" x14ac:dyDescent="0.15">
      <c r="A36" s="169" t="str">
        <f>IF(連結実質赤字比率に係る赤字・黒字の構成分析!C$34="",NA(),連結実質赤字比率に係る赤字・黒字の構成分析!C$34)</f>
        <v>モーターボート競走事業会計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87.94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124.27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149.86000000000001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161.96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158.99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4227</v>
      </c>
      <c r="E42" s="170"/>
      <c r="F42" s="170"/>
      <c r="G42" s="170">
        <f>'実質公債費比率（分子）の構造'!L$52</f>
        <v>4354</v>
      </c>
      <c r="H42" s="170"/>
      <c r="I42" s="170"/>
      <c r="J42" s="170">
        <f>'実質公債費比率（分子）の構造'!M$52</f>
        <v>4341</v>
      </c>
      <c r="K42" s="170"/>
      <c r="L42" s="170"/>
      <c r="M42" s="170">
        <f>'実質公債費比率（分子）の構造'!N$52</f>
        <v>4304</v>
      </c>
      <c r="N42" s="170"/>
      <c r="O42" s="170"/>
      <c r="P42" s="170">
        <f>'実質公債費比率（分子）の構造'!O$52</f>
        <v>4089</v>
      </c>
    </row>
    <row r="43" spans="1:16" x14ac:dyDescent="0.15">
      <c r="A43" s="170" t="s">
        <v>16</v>
      </c>
      <c r="B43" s="170">
        <f>'実質公債費比率（分子）の構造'!K$51</f>
        <v>0</v>
      </c>
      <c r="C43" s="170"/>
      <c r="D43" s="170"/>
      <c r="E43" s="170" t="str">
        <f>'実質公債費比率（分子）の構造'!L$51</f>
        <v>-</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3</v>
      </c>
      <c r="C44" s="170"/>
      <c r="D44" s="170"/>
      <c r="E44" s="170">
        <f>'実質公債費比率（分子）の構造'!L$50</f>
        <v>3</v>
      </c>
      <c r="F44" s="170"/>
      <c r="G44" s="170"/>
      <c r="H44" s="170">
        <f>'実質公債費比率（分子）の構造'!M$50</f>
        <v>3</v>
      </c>
      <c r="I44" s="170"/>
      <c r="J44" s="170"/>
      <c r="K44" s="170">
        <f>'実質公債費比率（分子）の構造'!N$50</f>
        <v>3</v>
      </c>
      <c r="L44" s="170"/>
      <c r="M44" s="170"/>
      <c r="N44" s="170" t="str">
        <f>'実質公債費比率（分子）の構造'!O$50</f>
        <v>-</v>
      </c>
      <c r="O44" s="170"/>
      <c r="P44" s="170"/>
    </row>
    <row r="45" spans="1:16" x14ac:dyDescent="0.15">
      <c r="A45" s="170" t="s">
        <v>63</v>
      </c>
      <c r="B45" s="170">
        <f>'実質公債費比率（分子）の構造'!K$49</f>
        <v>65</v>
      </c>
      <c r="C45" s="170"/>
      <c r="D45" s="170"/>
      <c r="E45" s="170">
        <f>'実質公債費比率（分子）の構造'!L$49</f>
        <v>65</v>
      </c>
      <c r="F45" s="170"/>
      <c r="G45" s="170"/>
      <c r="H45" s="170">
        <f>'実質公債費比率（分子）の構造'!M$49</f>
        <v>67</v>
      </c>
      <c r="I45" s="170"/>
      <c r="J45" s="170"/>
      <c r="K45" s="170">
        <f>'実質公債費比率（分子）の構造'!N$49</f>
        <v>111</v>
      </c>
      <c r="L45" s="170"/>
      <c r="M45" s="170"/>
      <c r="N45" s="170">
        <f>'実質公債費比率（分子）の構造'!O$49</f>
        <v>52</v>
      </c>
      <c r="O45" s="170"/>
      <c r="P45" s="170"/>
    </row>
    <row r="46" spans="1:16" x14ac:dyDescent="0.15">
      <c r="A46" s="170" t="s">
        <v>64</v>
      </c>
      <c r="B46" s="170">
        <f>'実質公債費比率（分子）の構造'!K$48</f>
        <v>619</v>
      </c>
      <c r="C46" s="170"/>
      <c r="D46" s="170"/>
      <c r="E46" s="170">
        <f>'実質公債費比率（分子）の構造'!L$48</f>
        <v>659</v>
      </c>
      <c r="F46" s="170"/>
      <c r="G46" s="170"/>
      <c r="H46" s="170">
        <f>'実質公債費比率（分子）の構造'!M$48</f>
        <v>676</v>
      </c>
      <c r="I46" s="170"/>
      <c r="J46" s="170"/>
      <c r="K46" s="170">
        <f>'実質公債費比率（分子）の構造'!N$48</f>
        <v>596</v>
      </c>
      <c r="L46" s="170"/>
      <c r="M46" s="170"/>
      <c r="N46" s="170">
        <f>'実質公債費比率（分子）の構造'!O$48</f>
        <v>559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5491</v>
      </c>
      <c r="C49" s="170"/>
      <c r="D49" s="170"/>
      <c r="E49" s="170">
        <f>'実質公債費比率（分子）の構造'!L$45</f>
        <v>5769</v>
      </c>
      <c r="F49" s="170"/>
      <c r="G49" s="170"/>
      <c r="H49" s="170">
        <f>'実質公債費比率（分子）の構造'!M$45</f>
        <v>5849</v>
      </c>
      <c r="I49" s="170"/>
      <c r="J49" s="170"/>
      <c r="K49" s="170">
        <f>'実質公債費比率（分子）の構造'!N$45</f>
        <v>5953</v>
      </c>
      <c r="L49" s="170"/>
      <c r="M49" s="170"/>
      <c r="N49" s="170">
        <f>'実質公債費比率（分子）の構造'!O$45</f>
        <v>5887</v>
      </c>
      <c r="O49" s="170"/>
      <c r="P49" s="170"/>
    </row>
    <row r="50" spans="1:16" x14ac:dyDescent="0.15">
      <c r="A50" s="170" t="s">
        <v>67</v>
      </c>
      <c r="B50" s="170" t="e">
        <f>NA()</f>
        <v>#N/A</v>
      </c>
      <c r="C50" s="170">
        <f>IF(ISNUMBER('実質公債費比率（分子）の構造'!K$53),'実質公債費比率（分子）の構造'!K$53,NA())</f>
        <v>1951</v>
      </c>
      <c r="D50" s="170" t="e">
        <f>NA()</f>
        <v>#N/A</v>
      </c>
      <c r="E50" s="170" t="e">
        <f>NA()</f>
        <v>#N/A</v>
      </c>
      <c r="F50" s="170">
        <f>IF(ISNUMBER('実質公債費比率（分子）の構造'!L$53),'実質公債費比率（分子）の構造'!L$53,NA())</f>
        <v>2142</v>
      </c>
      <c r="G50" s="170" t="e">
        <f>NA()</f>
        <v>#N/A</v>
      </c>
      <c r="H50" s="170" t="e">
        <f>NA()</f>
        <v>#N/A</v>
      </c>
      <c r="I50" s="170">
        <f>IF(ISNUMBER('実質公債費比率（分子）の構造'!M$53),'実質公債費比率（分子）の構造'!M$53,NA())</f>
        <v>2254</v>
      </c>
      <c r="J50" s="170" t="e">
        <f>NA()</f>
        <v>#N/A</v>
      </c>
      <c r="K50" s="170" t="e">
        <f>NA()</f>
        <v>#N/A</v>
      </c>
      <c r="L50" s="170">
        <f>IF(ISNUMBER('実質公債費比率（分子）の構造'!N$53),'実質公債費比率（分子）の構造'!N$53,NA())</f>
        <v>2359</v>
      </c>
      <c r="M50" s="170" t="e">
        <f>NA()</f>
        <v>#N/A</v>
      </c>
      <c r="N50" s="170" t="e">
        <f>NA()</f>
        <v>#N/A</v>
      </c>
      <c r="O50" s="170">
        <f>IF(ISNUMBER('実質公債費比率（分子）の構造'!O$53),'実質公債費比率（分子）の構造'!O$53,NA())</f>
        <v>2409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44549</v>
      </c>
      <c r="E56" s="169"/>
      <c r="F56" s="169"/>
      <c r="G56" s="169">
        <f>'将来負担比率（分子）の構造'!J$52</f>
        <v>45945</v>
      </c>
      <c r="H56" s="169"/>
      <c r="I56" s="169"/>
      <c r="J56" s="169">
        <f>'将来負担比率（分子）の構造'!K$52</f>
        <v>44786</v>
      </c>
      <c r="K56" s="169"/>
      <c r="L56" s="169"/>
      <c r="M56" s="169">
        <f>'将来負担比率（分子）の構造'!L$52</f>
        <v>42514</v>
      </c>
      <c r="N56" s="169"/>
      <c r="O56" s="169"/>
      <c r="P56" s="169">
        <f>'将来負担比率（分子）の構造'!M$52</f>
        <v>41306</v>
      </c>
    </row>
    <row r="57" spans="1:16" x14ac:dyDescent="0.15">
      <c r="A57" s="169" t="s">
        <v>42</v>
      </c>
      <c r="B57" s="169"/>
      <c r="C57" s="169"/>
      <c r="D57" s="169">
        <f>'将来負担比率（分子）の構造'!I$51</f>
        <v>945</v>
      </c>
      <c r="E57" s="169"/>
      <c r="F57" s="169"/>
      <c r="G57" s="169">
        <f>'将来負担比率（分子）の構造'!J$51</f>
        <v>779</v>
      </c>
      <c r="H57" s="169"/>
      <c r="I57" s="169"/>
      <c r="J57" s="169">
        <f>'将来負担比率（分子）の構造'!K$51</f>
        <v>1133</v>
      </c>
      <c r="K57" s="169"/>
      <c r="L57" s="169"/>
      <c r="M57" s="169">
        <f>'将来負担比率（分子）の構造'!L$51</f>
        <v>1350</v>
      </c>
      <c r="N57" s="169"/>
      <c r="O57" s="169"/>
      <c r="P57" s="169">
        <f>'将来負担比率（分子）の構造'!M$51</f>
        <v>1340</v>
      </c>
    </row>
    <row r="58" spans="1:16" x14ac:dyDescent="0.15">
      <c r="A58" s="169" t="s">
        <v>41</v>
      </c>
      <c r="B58" s="169"/>
      <c r="C58" s="169"/>
      <c r="D58" s="169">
        <f>'将来負担比率（分子）の構造'!I$50</f>
        <v>24897</v>
      </c>
      <c r="E58" s="169"/>
      <c r="F58" s="169"/>
      <c r="G58" s="169">
        <f>'将来負担比率（分子）の構造'!J$50</f>
        <v>21236</v>
      </c>
      <c r="H58" s="169"/>
      <c r="I58" s="169"/>
      <c r="J58" s="169">
        <f>'将来負担比率（分子）の構造'!K$50</f>
        <v>22554</v>
      </c>
      <c r="K58" s="169"/>
      <c r="L58" s="169"/>
      <c r="M58" s="169">
        <f>'将来負担比率（分子）の構造'!L$50</f>
        <v>29627</v>
      </c>
      <c r="N58" s="169"/>
      <c r="O58" s="169"/>
      <c r="P58" s="169">
        <f>'将来負担比率（分子）の構造'!M$50</f>
        <v>34173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6016</v>
      </c>
      <c r="C62" s="169"/>
      <c r="D62" s="169"/>
      <c r="E62" s="169">
        <f>'将来負担比率（分子）の構造'!J$45</f>
        <v>5963</v>
      </c>
      <c r="F62" s="169"/>
      <c r="G62" s="169"/>
      <c r="H62" s="169">
        <f>'将来負担比率（分子）の構造'!K$45</f>
        <v>5863</v>
      </c>
      <c r="I62" s="169"/>
      <c r="J62" s="169"/>
      <c r="K62" s="169">
        <f>'将来負担比率（分子）の構造'!L$45</f>
        <v>5807</v>
      </c>
      <c r="L62" s="169"/>
      <c r="M62" s="169"/>
      <c r="N62" s="169">
        <f>'将来負担比率（分子）の構造'!M$45</f>
        <v>6077</v>
      </c>
      <c r="O62" s="169"/>
      <c r="P62" s="169"/>
    </row>
    <row r="63" spans="1:16" x14ac:dyDescent="0.15">
      <c r="A63" s="169" t="s">
        <v>34</v>
      </c>
      <c r="B63" s="169">
        <f>'将来負担比率（分子）の構造'!I$44</f>
        <v>650</v>
      </c>
      <c r="C63" s="169"/>
      <c r="D63" s="169"/>
      <c r="E63" s="169">
        <f>'将来負担比率（分子）の構造'!J$44</f>
        <v>599</v>
      </c>
      <c r="F63" s="169"/>
      <c r="G63" s="169"/>
      <c r="H63" s="169">
        <f>'将来負担比率（分子）の構造'!K$44</f>
        <v>557</v>
      </c>
      <c r="I63" s="169"/>
      <c r="J63" s="169"/>
      <c r="K63" s="169">
        <f>'将来負担比率（分子）の構造'!L$44</f>
        <v>616</v>
      </c>
      <c r="L63" s="169"/>
      <c r="M63" s="169"/>
      <c r="N63" s="169">
        <f>'将来負担比率（分子）の構造'!M$44</f>
        <v>517</v>
      </c>
      <c r="O63" s="169"/>
      <c r="P63" s="169"/>
    </row>
    <row r="64" spans="1:16" x14ac:dyDescent="0.15">
      <c r="A64" s="169" t="s">
        <v>33</v>
      </c>
      <c r="B64" s="169">
        <f>'将来負担比率（分子）の構造'!I$43</f>
        <v>6293</v>
      </c>
      <c r="C64" s="169"/>
      <c r="D64" s="169"/>
      <c r="E64" s="169">
        <f>'将来負担比率（分子）の構造'!J$43</f>
        <v>7128</v>
      </c>
      <c r="F64" s="169"/>
      <c r="G64" s="169"/>
      <c r="H64" s="169">
        <f>'将来負担比率（分子）の構造'!K$43</f>
        <v>8667</v>
      </c>
      <c r="I64" s="169"/>
      <c r="J64" s="169"/>
      <c r="K64" s="169">
        <f>'将来負担比率（分子）の構造'!L$43</f>
        <v>9286</v>
      </c>
      <c r="L64" s="169"/>
      <c r="M64" s="169"/>
      <c r="N64" s="169">
        <f>'将来負担比率（分子）の構造'!M$43</f>
        <v>9232</v>
      </c>
      <c r="O64" s="169"/>
      <c r="P64" s="169"/>
    </row>
    <row r="65" spans="1:16" x14ac:dyDescent="0.15">
      <c r="A65" s="169" t="s">
        <v>32</v>
      </c>
      <c r="B65" s="169">
        <f>'将来負担比率（分子）の構造'!I$42</f>
        <v>1283</v>
      </c>
      <c r="C65" s="169"/>
      <c r="D65" s="169"/>
      <c r="E65" s="169">
        <f>'将来負担比率（分子）の構造'!J$42</f>
        <v>964</v>
      </c>
      <c r="F65" s="169"/>
      <c r="G65" s="169"/>
      <c r="H65" s="169">
        <f>'将来負担比率（分子）の構造'!K$42</f>
        <v>826</v>
      </c>
      <c r="I65" s="169"/>
      <c r="J65" s="169"/>
      <c r="K65" s="169">
        <f>'将来負担比率（分子）の構造'!L$42</f>
        <v>514</v>
      </c>
      <c r="L65" s="169"/>
      <c r="M65" s="169"/>
      <c r="N65" s="169">
        <f>'将来負担比率（分子）の構造'!M$42</f>
        <v>437</v>
      </c>
      <c r="O65" s="169"/>
      <c r="P65" s="169"/>
    </row>
    <row r="66" spans="1:16" x14ac:dyDescent="0.15">
      <c r="A66" s="169" t="s">
        <v>31</v>
      </c>
      <c r="B66" s="169">
        <f>'将来負担比率（分子）の構造'!I$41</f>
        <v>56551</v>
      </c>
      <c r="C66" s="169"/>
      <c r="D66" s="169"/>
      <c r="E66" s="169">
        <f>'将来負担比率（分子）の構造'!J$41</f>
        <v>58841</v>
      </c>
      <c r="F66" s="169"/>
      <c r="G66" s="169"/>
      <c r="H66" s="169">
        <f>'将来負担比率（分子）の構造'!K$41</f>
        <v>58057</v>
      </c>
      <c r="I66" s="169"/>
      <c r="J66" s="169"/>
      <c r="K66" s="169">
        <f>'将来負担比率（分子）の構造'!L$41</f>
        <v>57194</v>
      </c>
      <c r="L66" s="169"/>
      <c r="M66" s="169"/>
      <c r="N66" s="169">
        <f>'将来負担比率（分子）の構造'!M$41</f>
        <v>57169</v>
      </c>
      <c r="O66" s="169"/>
      <c r="P66" s="169"/>
    </row>
    <row r="67" spans="1:16" x14ac:dyDescent="0.15">
      <c r="A67" s="169" t="s">
        <v>71</v>
      </c>
      <c r="B67" s="169" t="e">
        <f>NA()</f>
        <v>#N/A</v>
      </c>
      <c r="C67" s="169">
        <f>IF(ISNUMBER('将来負担比率（分子）の構造'!I$53), IF('将来負担比率（分子）の構造'!I$53 &lt; 0, 0, '将来負担比率（分子）の構造'!I$53), NA())</f>
        <v>401</v>
      </c>
      <c r="D67" s="169" t="e">
        <f>NA()</f>
        <v>#N/A</v>
      </c>
      <c r="E67" s="169" t="e">
        <f>NA()</f>
        <v>#N/A</v>
      </c>
      <c r="F67" s="169">
        <f>IF(ISNUMBER('将来負担比率（分子）の構造'!J$53), IF('将来負担比率（分子）の構造'!J$53 &lt; 0, 0, '将来負担比率（分子）の構造'!J$53), NA())</f>
        <v>5535</v>
      </c>
      <c r="G67" s="169" t="e">
        <f>NA()</f>
        <v>#N/A</v>
      </c>
      <c r="H67" s="169" t="e">
        <f>NA()</f>
        <v>#N/A</v>
      </c>
      <c r="I67" s="169">
        <f>IF(ISNUMBER('将来負担比率（分子）の構造'!K$53), IF('将来負担比率（分子）の構造'!K$53 &lt; 0, 0, '将来負担比率（分子）の構造'!K$53), NA())</f>
        <v>5499</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5633</v>
      </c>
      <c r="C72" s="173">
        <f>基金残高に係る経年分析!G55</f>
        <v>5242</v>
      </c>
      <c r="D72" s="173">
        <f>基金残高に係る経年分析!H55</f>
        <v>3919</v>
      </c>
    </row>
    <row r="73" spans="1:16" x14ac:dyDescent="0.15">
      <c r="A73" s="172" t="s">
        <v>74</v>
      </c>
      <c r="B73" s="173">
        <f>基金残高に係る経年分析!F56</f>
        <v>543</v>
      </c>
      <c r="C73" s="173">
        <f>基金残高に係る経年分析!G56</f>
        <v>543</v>
      </c>
      <c r="D73" s="173">
        <f>基金残高に係る経年分析!H56</f>
        <v>673</v>
      </c>
    </row>
    <row r="74" spans="1:16" x14ac:dyDescent="0.15">
      <c r="A74" s="172" t="s">
        <v>75</v>
      </c>
      <c r="B74" s="173">
        <f>基金残高に係る経年分析!F57</f>
        <v>16900</v>
      </c>
      <c r="C74" s="173">
        <f>基金残高に係る経年分析!G57</f>
        <v>23749</v>
      </c>
      <c r="D74" s="173">
        <f>基金残高に係る経年分析!H57</f>
        <v>29329</v>
      </c>
    </row>
  </sheetData>
  <sheetProtection algorithmName="SHA-512" hashValue="kU+GMCsow7inaaliRNbvWpJSPkk3lrbkdmUl6KtTkmu3VyybGtur4SE2Z9KzGXnn6t04zVsP9mJzhBpLpGDCrg==" saltValue="c429VqbFRAHSHypTnMm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2025-02-19T04:29:15Z</dcterms:created>
  <dcterms:modified xsi:type="dcterms:W3CDTF">2025-03-19T00:30:36Z</dcterms:modified>
  <cp:category/>
</cp:coreProperties>
</file>