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2.xml" ContentType="application/vnd.ms-excel.contro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02 積算管理G\04 スライド・特例措置関係\02) 単品スライド\00) 県版運用マニュアル\04) 香川県単品ｽﾗｲﾄﾞﾏﾆｭｱﾙ（運用追加）\HP掲載用\"/>
    </mc:Choice>
  </mc:AlternateContent>
  <bookViews>
    <workbookView xWindow="0" yWindow="0" windowWidth="28800" windowHeight="11835"/>
  </bookViews>
  <sheets>
    <sheet name="別添(対象材料集計表)" sheetId="4" r:id="rId1"/>
    <sheet name="別添(対象材料集計表)(記載例)" sheetId="5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_1A65000_">#REF!</definedName>
    <definedName name="_2AA65000_">[1]単価表!#REF!</definedName>
    <definedName name="_3P1_">#REF!</definedName>
    <definedName name="_4P2_">#REF!</definedName>
    <definedName name="_Fill" hidden="1">#REF!</definedName>
    <definedName name="_kb1">#REF!</definedName>
    <definedName name="_kb2">#REF!</definedName>
    <definedName name="_kb3">#REF!</definedName>
    <definedName name="_kh1">#REF!</definedName>
    <definedName name="_kh2">#REF!</definedName>
    <definedName name="_kh3">#REF!</definedName>
    <definedName name="_lb1">#REF!</definedName>
    <definedName name="_lb2">#REF!</definedName>
    <definedName name="_lb3">#REF!</definedName>
    <definedName name="_lb4">#REF!</definedName>
    <definedName name="_lb5">#REF!</definedName>
    <definedName name="_lh1">#REF!</definedName>
    <definedName name="_lh2">#REF!</definedName>
    <definedName name="_lh3">#REF!</definedName>
    <definedName name="_lh4">#REF!</definedName>
    <definedName name="_lh5">#REF!</definedName>
    <definedName name="_Order1" hidden="1">0</definedName>
    <definedName name="_rb1">#REF!</definedName>
    <definedName name="_rb2">#REF!</definedName>
    <definedName name="_rb3">#REF!</definedName>
    <definedName name="_rb4">#REF!</definedName>
    <definedName name="_rB5">#REF!</definedName>
    <definedName name="_rh1">#REF!</definedName>
    <definedName name="_rh2">#REF!</definedName>
    <definedName name="_rh3">#REF!</definedName>
    <definedName name="_rh4">#REF!</definedName>
    <definedName name="_rh5">#REF!</definedName>
    <definedName name="_SFL1">'[2]２壁面工'!$AH$9:$AW$15</definedName>
    <definedName name="_SFL2">'[2]２壁面工'!$AH$9:$AW$15</definedName>
    <definedName name="_SFL3">'[2]２壁面工'!$AH$9:$AW$15</definedName>
    <definedName name="_Sort" hidden="1">#REF!</definedName>
    <definedName name="_yb1">#REF!</definedName>
    <definedName name="_yb2">#REF!</definedName>
    <definedName name="_yb3">#REF!</definedName>
    <definedName name="_yb4">#REF!</definedName>
    <definedName name="_yb5">#REF!</definedName>
    <definedName name="_yb6">#REF!</definedName>
    <definedName name="_yh1">#REF!</definedName>
    <definedName name="_yh2">#REF!</definedName>
    <definedName name="_yh3">#REF!</definedName>
    <definedName name="_yh4">#REF!</definedName>
    <definedName name="_yh5">#REF!</definedName>
    <definedName name="_yh6">#REF!</definedName>
    <definedName name="_yh7">#REF!</definedName>
    <definedName name="\a">#REF!</definedName>
    <definedName name="\b">#REF!</definedName>
    <definedName name="\c">#REF!</definedName>
    <definedName name="\E">#REF!</definedName>
    <definedName name="\F">#REF!</definedName>
    <definedName name="\G">#REF!</definedName>
    <definedName name="\H">#REF!</definedName>
    <definedName name="\I">#REF!</definedName>
    <definedName name="\J">#REF!</definedName>
    <definedName name="\K">#REF!</definedName>
    <definedName name="\L">#REF!</definedName>
    <definedName name="\M">#REF!</definedName>
    <definedName name="\N">#REF!</definedName>
    <definedName name="\O">#REF!</definedName>
    <definedName name="\P">#REF!</definedName>
    <definedName name="\Q">#REF!</definedName>
    <definedName name="\R">#REF!</definedName>
    <definedName name="\S">#REF!</definedName>
    <definedName name="\U">#REF!</definedName>
    <definedName name="\Y">#REF!</definedName>
    <definedName name="\Z">#REF!</definedName>
    <definedName name="§３．笠コンクリート工の設計計算">#REF!</definedName>
    <definedName name="A">'[3]橋脚公団（ＲC・沓座平面・底版平面）'!#REF!</definedName>
    <definedName name="aaaa" hidden="1">[4]RB数表!#REF!</definedName>
    <definedName name="aaaa1" hidden="1">[5]RB数表!#REF!</definedName>
    <definedName name="aaaaa" hidden="1">[6]数量表!#REF!</definedName>
    <definedName name="AAS">#REF!</definedName>
    <definedName name="B">'[7]橋脚公団（ＲC・沓座平面・底版平面）'!#REF!</definedName>
    <definedName name="Bb">'[7]橋脚公団（ＲC・沓座平面・底版平面）'!#REF!</definedName>
    <definedName name="bbb">#REF!</definedName>
    <definedName name="Bf">[8]上部全載!#REF!</definedName>
    <definedName name="Bsf">[8]上部全載!#REF!</definedName>
    <definedName name="Bss">[8]上部全載!#REF!</definedName>
    <definedName name="Bst">[8]上部全載!#REF!</definedName>
    <definedName name="Bu">#REF!</definedName>
    <definedName name="Bw">[8]上部全載!#REF!</definedName>
    <definedName name="ccc" hidden="1">[9]RB数表!#REF!</definedName>
    <definedName name="D">#REF!</definedName>
    <definedName name="ddd">#REF!</definedName>
    <definedName name="de">#REF!</definedName>
    <definedName name="du">#REF!</definedName>
    <definedName name="ee">#REF!</definedName>
    <definedName name="eu">#REF!</definedName>
    <definedName name="Fai">[8]上部全載!#REF!</definedName>
    <definedName name="FAX番号">#REF!</definedName>
    <definedName name="Fbe">#REF!</definedName>
    <definedName name="Fbu">#REF!</definedName>
    <definedName name="fill2" hidden="1">#REF!</definedName>
    <definedName name="Fse">#REF!</definedName>
    <definedName name="Fsu">#REF!</definedName>
    <definedName name="Fte">#REF!</definedName>
    <definedName name="Ftu">#REF!</definedName>
    <definedName name="Fu" hidden="1">#REF!</definedName>
    <definedName name="h">#REF!</definedName>
    <definedName name="Ha">#REF!</definedName>
    <definedName name="Hb">#REF!</definedName>
    <definedName name="Hc">[8]上部全載!$AD$83</definedName>
    <definedName name="Hf">[8]上部全載!#REF!</definedName>
    <definedName name="Ho">#REF!</definedName>
    <definedName name="Hsf">[8]上部全載!#REF!</definedName>
    <definedName name="Hss">[8]上部全載!#REF!</definedName>
    <definedName name="Hst">[8]上部全載!#REF!</definedName>
    <definedName name="Hw">[8]上部全載!#REF!</definedName>
    <definedName name="H鋼諸元">#REF!</definedName>
    <definedName name="INPUT">[8]上部全載!$B$19:$J$47</definedName>
    <definedName name="kaa">#REF!</definedName>
    <definedName name="kab">#REF!</definedName>
    <definedName name="katal">#REF!</definedName>
    <definedName name="katar">#REF!</definedName>
    <definedName name="kca">#REF!</definedName>
    <definedName name="kcb">#REF!</definedName>
    <definedName name="Kh">#REF!</definedName>
    <definedName name="kisol">#REF!</definedName>
    <definedName name="kisor">#REF!</definedName>
    <definedName name="ｋｋ">[10]集計表!#REF!</definedName>
    <definedName name="kka">#REF!</definedName>
    <definedName name="kkb">#REF!</definedName>
    <definedName name="ｋｋｋ">[10]集計表!#REF!</definedName>
    <definedName name="kozo">#REF!</definedName>
    <definedName name="ksa">#REF!</definedName>
    <definedName name="ksb">#REF!</definedName>
    <definedName name="KUID">#REF!</definedName>
    <definedName name="KUIL">#REF!</definedName>
    <definedName name="KUIN">#REF!</definedName>
    <definedName name="L">'[7]橋脚公団（ＲC・沓座平面・底版平面）'!#REF!</definedName>
    <definedName name="Lb">'[7]橋脚公団（ＲC・沓座平面・底版平面）'!#REF!</definedName>
    <definedName name="LefFb">#REF!</definedName>
    <definedName name="LefFbe">#REF!</definedName>
    <definedName name="LefFs">#REF!</definedName>
    <definedName name="LefFse">#REF!</definedName>
    <definedName name="LefFt">#REF!</definedName>
    <definedName name="LefFte">#REF!</definedName>
    <definedName name="LefNt">#REF!</definedName>
    <definedName name="LefNte">#REF!</definedName>
    <definedName name="lh">#REF!</definedName>
    <definedName name="ll">#REF!</definedName>
    <definedName name="ｌｌｌ">[10]集計表!#REF!</definedName>
    <definedName name="maen">#REF!</definedName>
    <definedName name="mejil">#REF!</definedName>
    <definedName name="mejir">#REF!</definedName>
    <definedName name="Moe">#REF!</definedName>
    <definedName name="Mou">#REF!</definedName>
    <definedName name="Mre">#REF!</definedName>
    <definedName name="Mru">#REF!</definedName>
    <definedName name="n">#REF!</definedName>
    <definedName name="naral">#REF!</definedName>
    <definedName name="narar">#REF!</definedName>
    <definedName name="nb">#REF!</definedName>
    <definedName name="nf">[8]上部全載!#REF!</definedName>
    <definedName name="noriwaku" hidden="1">#REF!</definedName>
    <definedName name="ns">[8]上部全載!#REF!</definedName>
    <definedName name="Nte">#REF!</definedName>
    <definedName name="Ntu">#REF!</definedName>
    <definedName name="nwb">[8]上部全載!#REF!</definedName>
    <definedName name="nwf">[8]上部全載!#REF!</definedName>
    <definedName name="OUTPUT">[8]上部全載!$M$19:$V$37</definedName>
    <definedName name="P_INP">#REF!</definedName>
    <definedName name="PAGE_">#REF!</definedName>
    <definedName name="PAGE_1">#REF!</definedName>
    <definedName name="PAGE1">#REF!</definedName>
    <definedName name="PAGE2">#REF!</definedName>
    <definedName name="PAGE3">#REF!</definedName>
    <definedName name="PAGE4">#REF!</definedName>
    <definedName name="PAGE5">#REF!</definedName>
    <definedName name="PAGE6">#REF!</definedName>
    <definedName name="Pe">#REF!</definedName>
    <definedName name="Phe">#REF!</definedName>
    <definedName name="Phu0">#REF!</definedName>
    <definedName name="Phuq">#REF!</definedName>
    <definedName name="_xlnm.Print_Area" localSheetId="0">'別添(対象材料集計表)'!$A$1:$BE$84</definedName>
    <definedName name="_xlnm.Print_Area" localSheetId="1">'別添(対象材料集計表)(記載例)'!$A$1:$BE$84</definedName>
    <definedName name="_xlnm.Print_Area">#REF!</definedName>
    <definedName name="PRINT_AREA_MI">#REF!</definedName>
    <definedName name="Print_Area1">#REF!</definedName>
    <definedName name="Pu0">#REF!</definedName>
    <definedName name="Puq">#REF!</definedName>
    <definedName name="Pve">#REF!</definedName>
    <definedName name="Pvu0">#REF!</definedName>
    <definedName name="Pvuq">#REF!</definedName>
    <definedName name="q">#REF!</definedName>
    <definedName name="qd">#REF!</definedName>
    <definedName name="qu">[8]上部全載!#REF!</definedName>
    <definedName name="rb">#REF!</definedName>
    <definedName name="RECORD">#N/A</definedName>
    <definedName name="rh">#REF!</definedName>
    <definedName name="RISSEKI">[1]単価表!#REF!</definedName>
    <definedName name="Rr">#REF!</definedName>
    <definedName name="SET">#REF!</definedName>
    <definedName name="ＳＨＥＥＴ１">[8]上部全載!$Z$59:$AH$200</definedName>
    <definedName name="SHEET2">[8]上部全載!$AJ$59:$AR$200</definedName>
    <definedName name="SHEET3">[8]上部全載!$AS$59:$BA$200</definedName>
    <definedName name="Sk">#REF!</definedName>
    <definedName name="Speh1">[8]上部全載!#REF!</definedName>
    <definedName name="Speh2">[8]上部全載!#REF!</definedName>
    <definedName name="Speh3">[8]上部全載!#REF!</definedName>
    <definedName name="Speh4">[8]上部全載!#REF!</definedName>
    <definedName name="Spev1">[8]上部全載!#REF!</definedName>
    <definedName name="Spev2">[8]上部全載!#REF!</definedName>
    <definedName name="Spev3">[8]上部全載!#REF!</definedName>
    <definedName name="Spev4">[8]上部全載!#REF!</definedName>
    <definedName name="Spex1">[8]上部全載!#REF!</definedName>
    <definedName name="Spex2">[8]上部全載!#REF!</definedName>
    <definedName name="Spex3">[8]上部全載!#REF!</definedName>
    <definedName name="Spex4">[8]上部全載!#REF!</definedName>
    <definedName name="Spey1">[8]上部全載!#REF!</definedName>
    <definedName name="Spey2">[8]上部全載!#REF!</definedName>
    <definedName name="Spey3">[8]上部全載!#REF!</definedName>
    <definedName name="Spey4">[8]上部全載!#REF!</definedName>
    <definedName name="TEMP">[8]上部一部載荷!$Z$153:$AH$186</definedName>
    <definedName name="The">#REF!</definedName>
    <definedName name="Thu">#REF!</definedName>
    <definedName name="Tve">#REF!</definedName>
    <definedName name="Tvu">#REF!</definedName>
    <definedName name="usiron">#REF!</definedName>
    <definedName name="v">#REF!</definedName>
    <definedName name="Wc">[8]上部全載!$AD$82</definedName>
    <definedName name="xa">#REF!</definedName>
    <definedName name="xae">#REF!</definedName>
    <definedName name="Xc">[8]上部全載!$AD$84</definedName>
    <definedName name="ya">#REF!</definedName>
    <definedName name="yae">#REF!</definedName>
    <definedName name="yb">#REF!</definedName>
    <definedName name="Yc">[8]上部全載!$AD$85</definedName>
    <definedName name="yh">#REF!</definedName>
    <definedName name="α">#REF!</definedName>
    <definedName name="β">#REF!</definedName>
    <definedName name="γｃ">[8]上部全載!$AD$69</definedName>
    <definedName name="γs">#REF!</definedName>
    <definedName name="δe">#REF!</definedName>
    <definedName name="δu">#REF!</definedName>
    <definedName name="θ">#REF!</definedName>
    <definedName name="μ">#REF!</definedName>
    <definedName name="φ">#REF!</definedName>
    <definedName name="ω0">#REF!</definedName>
    <definedName name="ωe">#REF!</definedName>
    <definedName name="ωu">#REF!</definedName>
    <definedName name="ωu0">#REF!</definedName>
    <definedName name="ｱ1">#REF!</definedName>
    <definedName name="あ１">#REF!</definedName>
    <definedName name="ああ">[11]単価表!#REF!</definedName>
    <definedName name="あっさｓｄ" hidden="1">#REF!</definedName>
    <definedName name="ｻﾝﾌﾟﾙ1_ﾃﾞｰﾀ">#REF!</definedName>
    <definedName name="ｻﾝﾌﾟﾙ1_全体">#REF!</definedName>
    <definedName name="ｻﾝﾌﾟﾙ2_１号ﾃﾞｰﾀ">#REF!</definedName>
    <definedName name="ｻﾝﾌﾟﾙ2_１号全体">#REF!</definedName>
    <definedName name="ｻﾝﾌﾟﾙ2_２号ﾃﾞｰﾀ">#REF!</definedName>
    <definedName name="ｻﾝﾌﾟﾙ2_２号全体">#REF!</definedName>
    <definedName name="ジオ" hidden="1">#REF!</definedName>
    <definedName name="ジオ2" hidden="1">#REF!</definedName>
    <definedName name="ジオ3">#REF!</definedName>
    <definedName name="ジオ4" hidden="1">[9]RB数表!#REF!</definedName>
    <definedName name="ジオ5">#REF!</definedName>
    <definedName name="ジオ6">#REF!</definedName>
    <definedName name="ジオ7" hidden="1">#REF!</definedName>
    <definedName name="ジオ8">#REF!</definedName>
    <definedName name="ジオ9">#REF!</definedName>
    <definedName name="スキンデータ">#REF!</definedName>
    <definedName name="ﾒﾆｭｰ">#REF!</definedName>
    <definedName name="モルタル巾">#REF!</definedName>
    <definedName name="モルタル厚">#REF!</definedName>
    <definedName name="リスト">#REF!</definedName>
    <definedName name="異形スキン">#REF!</definedName>
    <definedName name="一位代価１">#REF!</definedName>
    <definedName name="印刷＿杭情報">#REF!</definedName>
    <definedName name="印刷＿地盤情報">#REF!</definedName>
    <definedName name="印刷範囲">#REF!</definedName>
    <definedName name="運転単価１">#REF!</definedName>
    <definedName name="延長">#REF!</definedName>
    <definedName name="延長１">#REF!</definedName>
    <definedName name="延長２">#REF!</definedName>
    <definedName name="延長３">#REF!</definedName>
    <definedName name="延長４">#REF!</definedName>
    <definedName name="延長５">#REF!</definedName>
    <definedName name="延長６">#REF!</definedName>
    <definedName name="横断なし">#REF!</definedName>
    <definedName name="下部工総括表">'[12]橋脚公団（ＲC・沓座平面・底版平面）'!#REF!</definedName>
    <definedName name="荷重条件1">#REF!</definedName>
    <definedName name="荷重条件2">#REF!</definedName>
    <definedName name="会社名">#REF!</definedName>
    <definedName name="解除">#REF!</definedName>
    <definedName name="壊し" hidden="1">#REF!</definedName>
    <definedName name="基巾">#REF!</definedName>
    <definedName name="基巾1">#REF!</definedName>
    <definedName name="基巾２">#REF!</definedName>
    <definedName name="基厚">#REF!</definedName>
    <definedName name="基厚1">#REF!</definedName>
    <definedName name="基礎巾">#REF!</definedName>
    <definedName name="基礎厚">#REF!</definedName>
    <definedName name="基礎単価１">#REF!</definedName>
    <definedName name="基礎単価２">#REF!</definedName>
    <definedName name="距離">#REF!</definedName>
    <definedName name="業種">#REF!</definedName>
    <definedName name="金抜き">#REF!</definedName>
    <definedName name="空伏基礎1">#REF!</definedName>
    <definedName name="空伏基礎2">#REF!</definedName>
    <definedName name="形状寸法">#REF!</definedName>
    <definedName name="計算書">#REF!</definedName>
    <definedName name="計上長">#REF!</definedName>
    <definedName name="計長">#REF!</definedName>
    <definedName name="計長1">#REF!</definedName>
    <definedName name="桁設定">#REF!</definedName>
    <definedName name="元へ">#REF!</definedName>
    <definedName name="呼出">#REF!</definedName>
    <definedName name="後打ち無">'[7]橋脚公団（ＲC・沓座平面・底版平面）'!#REF!</definedName>
    <definedName name="後打ち有">'[7]橋脚公団（ＲC・沓座平面・底版平面）'!#REF!</definedName>
    <definedName name="公共１号人孔">#REF!</definedName>
    <definedName name="公共管">#REF!</definedName>
    <definedName name="勾配">#REF!</definedName>
    <definedName name="孔径補正">[13]補正係数!$A$11:$G$12</definedName>
    <definedName name="工期算定3">'[14]工期算定(推進)'!#REF!</definedName>
    <definedName name="工事名">#REF!</definedName>
    <definedName name="工種番号">#REF!</definedName>
    <definedName name="構造条件1">#REF!</definedName>
    <definedName name="高さ">#REF!</definedName>
    <definedName name="根入れ">#REF!</definedName>
    <definedName name="削除">#REF!</definedName>
    <definedName name="使用材料1">#REF!</definedName>
    <definedName name="支圧壁1">#REF!</definedName>
    <definedName name="支圧壁2">#REF!</definedName>
    <definedName name="氏名">#REF!</definedName>
    <definedName name="自治体名">#REF!</definedName>
    <definedName name="取付管">#REF!</definedName>
    <definedName name="受圧板１" hidden="1">#REF!</definedName>
    <definedName name="受圧板２">#REF!</definedName>
    <definedName name="修正実施">[15]修正率!$B$10:$S$26</definedName>
    <definedName name="修正変更">[15]修正率!$B$31:$S$47</definedName>
    <definedName name="集計1">[16]集計表!#REF!</definedName>
    <definedName name="集計3">[16]集計表!#REF!</definedName>
    <definedName name="集計3A">[16]集計表!#REF!</definedName>
    <definedName name="集計4">[16]集計表!#REF!</definedName>
    <definedName name="集計4A">[16]集計表!#REF!</definedName>
    <definedName name="集計5_1">[16]集計表!#REF!</definedName>
    <definedName name="集計5_2">[16]集計表!#REF!</definedName>
    <definedName name="集計6">[16]集計表!#REF!</definedName>
    <definedName name="集計6A">[16]集計表!#REF!</definedName>
    <definedName name="集計7">[16]集計表!#REF!</definedName>
    <definedName name="集計7A">[16]集計表!#REF!</definedName>
    <definedName name="集計項目">#REF!</definedName>
    <definedName name="住所">#REF!</definedName>
    <definedName name="重圧管">#REF!</definedName>
    <definedName name="処理番号">#REF!</definedName>
    <definedName name="条件入力">#REF!</definedName>
    <definedName name="深さ">#REF!</definedName>
    <definedName name="深さ1">#REF!</definedName>
    <definedName name="深度補正">[13]補正係数!$A$3:$D$4</definedName>
    <definedName name="水路" hidden="1">#REF!</definedName>
    <definedName name="水路1" hidden="1">[17]RB数表!#REF!</definedName>
    <definedName name="水路2" hidden="1">#REF!</definedName>
    <definedName name="水路巾">#REF!</definedName>
    <definedName name="水路巾1">#REF!</definedName>
    <definedName name="整形面積" hidden="1">#REF!</definedName>
    <definedName name="整形面積１">#REF!</definedName>
    <definedName name="設計内訳">#REF!</definedName>
    <definedName name="総括">[18]仕訳!#REF!</definedName>
    <definedName name="総括表1">#REF!</definedName>
    <definedName name="総括表2">#REF!</definedName>
    <definedName name="総括表3">[14]薬注集計!#REF!</definedName>
    <definedName name="総括表4">[14]薬注集計!#REF!</definedName>
    <definedName name="装飾オブジェクト">"Group 23"</definedName>
    <definedName name="装飾オブジェクト2">"Group 24"</definedName>
    <definedName name="側溝長">#REF!</definedName>
    <definedName name="足場" hidden="1">#REF!</definedName>
    <definedName name="足場工２">#REF!</definedName>
    <definedName name="対象月">#REF!</definedName>
    <definedName name="単位作業1">#REF!</definedName>
    <definedName name="単位作業2">#REF!</definedName>
    <definedName name="単価">#REF!</definedName>
    <definedName name="単重">#REF!</definedName>
    <definedName name="段差情報">#REF!</definedName>
    <definedName name="段差情報２">#REF!</definedName>
    <definedName name="段差情報３">#REF!</definedName>
    <definedName name="値呼出">#REF!</definedName>
    <definedName name="値保存">#REF!</definedName>
    <definedName name="底巾">#REF!</definedName>
    <definedName name="底厚">#REF!</definedName>
    <definedName name="底厚1">#REF!</definedName>
    <definedName name="鉄筋単位重量">#REF!</definedName>
    <definedName name="鉄筋表">#REF!</definedName>
    <definedName name="天端巾">#REF!</definedName>
    <definedName name="電話番号">#REF!</definedName>
    <definedName name="土工">#REF!</definedName>
    <definedName name="等及集1梁">"図形グループ 424"</definedName>
    <definedName name="等及集2梁">"図形グループ 423"</definedName>
    <definedName name="等及集３梁">"図形グループ 367"</definedName>
    <definedName name="等分布梁">"図形グループ 474"</definedName>
    <definedName name="内訳判定">#REF!</definedName>
    <definedName name="入力">#REF!</definedName>
    <definedName name="入力データ____安定検討">#REF!</definedName>
    <definedName name="入力と結果">[8]上部一部載荷!$B$19:$J$48,[8]上部一部載荷!$M$18:$V$37</definedName>
    <definedName name="入力表">#REF!</definedName>
    <definedName name="入力表１">[19]単価算定!$K$10:$R$26</definedName>
    <definedName name="年月日">#REF!</definedName>
    <definedName name="備考">#REF!</definedName>
    <definedName name="表紙タイトル">#REF!</definedName>
    <definedName name="表題">#REF!</definedName>
    <definedName name="表題セット">#REF!</definedName>
    <definedName name="壁巾">#REF!</definedName>
    <definedName name="壁巾1">#REF!</definedName>
    <definedName name="変更計">#REF!</definedName>
    <definedName name="保護設定">#REF!</definedName>
    <definedName name="保存">#REF!</definedName>
    <definedName name="歩掛">[13]歩掛!$A$1:$AN$42</definedName>
    <definedName name="歩掛運搬">[13]歩掛!$A$48:$X$61</definedName>
    <definedName name="歩掛仮設">[13]歩掛!$A$68:$R$92</definedName>
    <definedName name="歩掛調査">[13]歩掛!$A$98:$T$113</definedName>
    <definedName name="方向補正">[13]補正係数!$A$7:$D$8</definedName>
    <definedName name="法面" hidden="1">#REF!</definedName>
    <definedName name="法面２">#REF!</definedName>
    <definedName name="明細">[18]仕訳!#REF!</definedName>
    <definedName name="明細歩掛">[15]歩掛!$A$6:$IV$19</definedName>
    <definedName name="矢板会所">#REF!</definedName>
    <definedName name="矢板標準">#REF!</definedName>
    <definedName name="郵便番号">#REF!</definedName>
    <definedName name="率">#REF!,#REF!</definedName>
    <definedName name="流域１号人孔">#REF!</definedName>
    <definedName name="路肩高情報">#REF!</definedName>
  </definedNames>
  <calcPr calcId="162913"/>
</workbook>
</file>

<file path=xl/calcChain.xml><?xml version="1.0" encoding="utf-8"?>
<calcChain xmlns="http://schemas.openxmlformats.org/spreadsheetml/2006/main">
  <c r="B24" i="4" l="1"/>
  <c r="J24" i="4"/>
  <c r="T24" i="4"/>
  <c r="J32" i="4" l="1"/>
  <c r="J31" i="4"/>
  <c r="J29" i="4"/>
  <c r="AY55" i="5"/>
  <c r="AY56" i="5"/>
  <c r="AY57" i="5"/>
  <c r="AY58" i="5"/>
  <c r="AY65" i="5" s="1"/>
  <c r="AY59" i="5"/>
  <c r="AY60" i="5"/>
  <c r="AY61" i="5"/>
  <c r="AY62" i="5"/>
  <c r="AY63" i="5"/>
  <c r="AY64" i="5"/>
  <c r="AT64" i="5"/>
  <c r="V33" i="5" s="1"/>
  <c r="AD33" i="5" s="1"/>
  <c r="AT63" i="5"/>
  <c r="AT62" i="5"/>
  <c r="AT61" i="5"/>
  <c r="AT60" i="5"/>
  <c r="V29" i="5"/>
  <c r="AD29" i="5"/>
  <c r="AT59" i="5"/>
  <c r="AT58" i="5"/>
  <c r="AT57" i="5"/>
  <c r="AT56" i="5"/>
  <c r="V25" i="5" s="1"/>
  <c r="AD25" i="5" s="1"/>
  <c r="AT55" i="5"/>
  <c r="AY60" i="4"/>
  <c r="AY55" i="4"/>
  <c r="AY56" i="4"/>
  <c r="AY57" i="4"/>
  <c r="AY58" i="4"/>
  <c r="AY59" i="4"/>
  <c r="AY61" i="4"/>
  <c r="AY62" i="4"/>
  <c r="AY63" i="4"/>
  <c r="AY64" i="4"/>
  <c r="AT64" i="4"/>
  <c r="AT63" i="4"/>
  <c r="AT62" i="4"/>
  <c r="AT61" i="4"/>
  <c r="V30" i="4" s="1"/>
  <c r="AD30" i="4" s="1"/>
  <c r="AT60" i="4"/>
  <c r="V29" i="4" s="1"/>
  <c r="AD29" i="4" s="1"/>
  <c r="AT59" i="4"/>
  <c r="V28" i="4" s="1"/>
  <c r="AT58" i="4"/>
  <c r="AT57" i="4"/>
  <c r="V26" i="4"/>
  <c r="AD26" i="4" s="1"/>
  <c r="AT56" i="4"/>
  <c r="AT55" i="4"/>
  <c r="V24" i="4" s="1"/>
  <c r="AD24" i="4" s="1"/>
  <c r="AF9" i="5"/>
  <c r="H9" i="4"/>
  <c r="BG10" i="4" s="1"/>
  <c r="O9" i="4"/>
  <c r="AD9" i="4"/>
  <c r="V15" i="4"/>
  <c r="W82" i="4" s="1"/>
  <c r="N83" i="4" s="1"/>
  <c r="V25" i="4"/>
  <c r="AD25" i="4"/>
  <c r="V27" i="4"/>
  <c r="AD27" i="4"/>
  <c r="AD28" i="4"/>
  <c r="V31" i="4"/>
  <c r="AD31" i="4" s="1"/>
  <c r="V32" i="4"/>
  <c r="AD32" i="4"/>
  <c r="V33" i="4"/>
  <c r="AD33" i="4" s="1"/>
  <c r="V24" i="5"/>
  <c r="AD24" i="5"/>
  <c r="V26" i="5"/>
  <c r="AD26" i="5" s="1"/>
  <c r="V27" i="5"/>
  <c r="AD27" i="5"/>
  <c r="V28" i="5"/>
  <c r="AD28" i="5" s="1"/>
  <c r="V30" i="5"/>
  <c r="AD30" i="5"/>
  <c r="V31" i="5"/>
  <c r="AD31" i="5" s="1"/>
  <c r="V32" i="5"/>
  <c r="AD32" i="5"/>
  <c r="H9" i="5"/>
  <c r="BG10" i="5" s="1"/>
  <c r="O9" i="5"/>
  <c r="AD9" i="5"/>
  <c r="BI6" i="5"/>
  <c r="B75" i="5" s="1"/>
  <c r="V15" i="5"/>
  <c r="B24" i="5"/>
  <c r="J24" i="5"/>
  <c r="T24" i="5"/>
  <c r="B25" i="5"/>
  <c r="J25" i="5"/>
  <c r="T25" i="5"/>
  <c r="B26" i="5"/>
  <c r="J26" i="5"/>
  <c r="T26" i="5"/>
  <c r="B27" i="5"/>
  <c r="J27" i="5"/>
  <c r="T27" i="5"/>
  <c r="B28" i="5"/>
  <c r="J28" i="5"/>
  <c r="T28" i="5"/>
  <c r="B29" i="5"/>
  <c r="J29" i="5"/>
  <c r="T29" i="5"/>
  <c r="B30" i="5"/>
  <c r="J30" i="5"/>
  <c r="T30" i="5"/>
  <c r="B31" i="5"/>
  <c r="J31" i="5"/>
  <c r="T31" i="5"/>
  <c r="B32" i="5"/>
  <c r="J32" i="5"/>
  <c r="T32" i="5"/>
  <c r="B33" i="5"/>
  <c r="J33" i="5"/>
  <c r="T33" i="5"/>
  <c r="B70" i="5"/>
  <c r="D76" i="5"/>
  <c r="F81" i="5" s="1"/>
  <c r="T33" i="4"/>
  <c r="J33" i="4"/>
  <c r="B33" i="4"/>
  <c r="T32" i="4"/>
  <c r="B32" i="4"/>
  <c r="T31" i="4"/>
  <c r="B31" i="4"/>
  <c r="T30" i="4"/>
  <c r="J30" i="4"/>
  <c r="B30" i="4"/>
  <c r="T29" i="4"/>
  <c r="B29" i="4"/>
  <c r="T28" i="4"/>
  <c r="J28" i="4"/>
  <c r="B28" i="4"/>
  <c r="BI6" i="4"/>
  <c r="D71" i="4"/>
  <c r="N81" i="4" s="1"/>
  <c r="B70" i="4"/>
  <c r="AF9" i="4"/>
  <c r="T25" i="4"/>
  <c r="T26" i="4"/>
  <c r="T27" i="4"/>
  <c r="J25" i="4"/>
  <c r="J26" i="4"/>
  <c r="J27" i="4"/>
  <c r="B25" i="4"/>
  <c r="B26" i="4"/>
  <c r="B27" i="4"/>
  <c r="B75" i="4"/>
  <c r="W82" i="5"/>
  <c r="N83" i="5"/>
  <c r="D76" i="4"/>
  <c r="F81" i="4" s="1"/>
  <c r="J78" i="5" l="1"/>
  <c r="J77" i="5"/>
  <c r="D71" i="5"/>
  <c r="N81" i="5" s="1"/>
  <c r="AY65" i="4"/>
  <c r="AD34" i="5"/>
  <c r="AD34" i="4"/>
  <c r="F82" i="5"/>
  <c r="J78" i="4" l="1"/>
  <c r="F82" i="4" s="1"/>
  <c r="J77" i="4"/>
  <c r="J72" i="4"/>
  <c r="J73" i="4"/>
  <c r="J73" i="5"/>
  <c r="N82" i="5" s="1"/>
  <c r="J72" i="5"/>
  <c r="F83" i="5"/>
  <c r="F84" i="5" s="1"/>
  <c r="U84" i="5" s="1"/>
  <c r="N82" i="4"/>
  <c r="L84" i="5" l="1"/>
  <c r="F83" i="4"/>
  <c r="F84" i="4" s="1"/>
  <c r="L84" i="4" s="1"/>
  <c r="U84" i="4"/>
</calcChain>
</file>

<file path=xl/comments1.xml><?xml version="1.0" encoding="utf-8"?>
<comments xmlns="http://schemas.openxmlformats.org/spreadsheetml/2006/main">
  <authors>
    <author>C08-7002</author>
  </authors>
  <commentList>
    <comment ref="B21" authorId="0" shapeId="0">
      <text>
        <r>
          <rPr>
            <sz val="12"/>
            <color indexed="10"/>
            <rFont val="ＭＳ Ｐゴシック"/>
            <family val="3"/>
            <charset val="128"/>
          </rPr>
          <t>表－２で入力した種別が自動入力されます</t>
        </r>
      </text>
    </comment>
    <comment ref="J21" authorId="0" shapeId="0">
      <text>
        <r>
          <rPr>
            <sz val="12"/>
            <color indexed="10"/>
            <rFont val="ＭＳ Ｐゴシック"/>
            <family val="3"/>
            <charset val="128"/>
          </rPr>
          <t>表－２で入力した規格が自動入力されます</t>
        </r>
      </text>
    </comment>
    <comment ref="V22" authorId="0" shapeId="0">
      <text>
        <r>
          <rPr>
            <sz val="12"/>
            <color indexed="10"/>
            <rFont val="ＭＳ Ｐゴシック"/>
            <family val="3"/>
            <charset val="128"/>
          </rPr>
          <t>表－２の合計数量が自動入力されます</t>
        </r>
      </text>
    </comment>
    <comment ref="AA22" authorId="0" shapeId="0">
      <text>
        <r>
          <rPr>
            <sz val="12"/>
            <color indexed="10"/>
            <rFont val="ＭＳ Ｐゴシック"/>
            <family val="3"/>
            <charset val="128"/>
          </rPr>
          <t>当初見積り単価を入力してください</t>
        </r>
      </text>
    </comment>
    <comment ref="AD22" authorId="0" shapeId="0">
      <text>
        <r>
          <rPr>
            <sz val="12"/>
            <color indexed="10"/>
            <rFont val="ＭＳ Ｐゴシック"/>
            <family val="3"/>
            <charset val="128"/>
          </rPr>
          <t>自動計算されます</t>
        </r>
      </text>
    </comment>
    <comment ref="B38" authorId="0" shapeId="0">
      <text>
        <r>
          <rPr>
            <sz val="12"/>
            <color indexed="10"/>
            <rFont val="ＭＳ Ｐゴシック"/>
            <family val="3"/>
            <charset val="128"/>
          </rPr>
          <t>② 対象品目について、その種別を記入願います</t>
        </r>
      </text>
    </comment>
    <comment ref="J38" authorId="0" shapeId="0">
      <text>
        <r>
          <rPr>
            <sz val="12"/>
            <color indexed="10"/>
            <rFont val="ＭＳ Ｐゴシック"/>
            <family val="3"/>
            <charset val="128"/>
          </rPr>
          <t>② 対象品目について、その規格を記入願います</t>
        </r>
      </text>
    </comment>
  </commentList>
</comments>
</file>

<file path=xl/comments2.xml><?xml version="1.0" encoding="utf-8"?>
<comments xmlns="http://schemas.openxmlformats.org/spreadsheetml/2006/main">
  <authors>
    <author>C08-7002</author>
  </authors>
  <commentList>
    <comment ref="B21" authorId="0" shapeId="0">
      <text>
        <r>
          <rPr>
            <sz val="12"/>
            <color indexed="10"/>
            <rFont val="ＭＳ Ｐゴシック"/>
            <family val="3"/>
            <charset val="128"/>
          </rPr>
          <t>表－２で入力した種別が自動入力されます</t>
        </r>
      </text>
    </comment>
    <comment ref="J21" authorId="0" shapeId="0">
      <text>
        <r>
          <rPr>
            <sz val="12"/>
            <color indexed="10"/>
            <rFont val="ＭＳ Ｐゴシック"/>
            <family val="3"/>
            <charset val="128"/>
          </rPr>
          <t>表－２で入力した規格が自動入力されます</t>
        </r>
      </text>
    </comment>
    <comment ref="V22" authorId="0" shapeId="0">
      <text>
        <r>
          <rPr>
            <sz val="12"/>
            <color indexed="10"/>
            <rFont val="ＭＳ Ｐゴシック"/>
            <family val="3"/>
            <charset val="128"/>
          </rPr>
          <t>表－２の合計数量が自動入力されます</t>
        </r>
      </text>
    </comment>
    <comment ref="AA22" authorId="0" shapeId="0">
      <text>
        <r>
          <rPr>
            <sz val="12"/>
            <color indexed="10"/>
            <rFont val="ＭＳ Ｐゴシック"/>
            <family val="3"/>
            <charset val="128"/>
          </rPr>
          <t>当初見積り単価を入力してください</t>
        </r>
      </text>
    </comment>
    <comment ref="AD22" authorId="0" shapeId="0">
      <text>
        <r>
          <rPr>
            <sz val="12"/>
            <color indexed="10"/>
            <rFont val="ＭＳ Ｐゴシック"/>
            <family val="3"/>
            <charset val="128"/>
          </rPr>
          <t>自動計算されます</t>
        </r>
      </text>
    </comment>
    <comment ref="B38" authorId="0" shapeId="0">
      <text>
        <r>
          <rPr>
            <sz val="12"/>
            <color indexed="10"/>
            <rFont val="ＭＳ Ｐゴシック"/>
            <family val="3"/>
            <charset val="128"/>
          </rPr>
          <t>② 対象品目について、その種別を記入願います</t>
        </r>
      </text>
    </comment>
    <comment ref="J38" authorId="0" shapeId="0">
      <text>
        <r>
          <rPr>
            <sz val="12"/>
            <color indexed="10"/>
            <rFont val="ＭＳ Ｐゴシック"/>
            <family val="3"/>
            <charset val="128"/>
          </rPr>
          <t>② 対象品目について、その規格を記入願います</t>
        </r>
      </text>
    </comment>
  </commentList>
</comments>
</file>

<file path=xl/sharedStrings.xml><?xml version="1.0" encoding="utf-8"?>
<sst xmlns="http://schemas.openxmlformats.org/spreadsheetml/2006/main" count="334" uniqueCount="112">
  <si>
    <t>金額</t>
    <rPh sb="0" eb="2">
      <t>キンガク</t>
    </rPh>
    <phoneticPr fontId="2"/>
  </si>
  <si>
    <t>日</t>
    <rPh sb="0" eb="1">
      <t>ニチ</t>
    </rPh>
    <phoneticPr fontId="2"/>
  </si>
  <si>
    <t>年</t>
    <rPh sb="0" eb="1">
      <t>ネン</t>
    </rPh>
    <phoneticPr fontId="2"/>
  </si>
  <si>
    <t>鋼材類</t>
    <rPh sb="0" eb="2">
      <t>コウザイ</t>
    </rPh>
    <rPh sb="2" eb="3">
      <t>ルイ</t>
    </rPh>
    <phoneticPr fontId="2"/>
  </si>
  <si>
    <t>種別</t>
    <rPh sb="0" eb="2">
      <t>シュベツ</t>
    </rPh>
    <phoneticPr fontId="2"/>
  </si>
  <si>
    <t>規格</t>
    <rPh sb="0" eb="2">
      <t>キカク</t>
    </rPh>
    <phoneticPr fontId="2"/>
  </si>
  <si>
    <t>単位</t>
    <rPh sb="0" eb="2">
      <t>タンイ</t>
    </rPh>
    <phoneticPr fontId="2"/>
  </si>
  <si>
    <t>数量</t>
    <rPh sb="0" eb="2">
      <t>スウリョウ</t>
    </rPh>
    <phoneticPr fontId="2"/>
  </si>
  <si>
    <t>単価</t>
    <rPh sb="0" eb="2">
      <t>タンカ</t>
    </rPh>
    <phoneticPr fontId="2"/>
  </si>
  <si>
    <t>合計</t>
    <rPh sb="0" eb="2">
      <t>ゴウケイ</t>
    </rPh>
    <phoneticPr fontId="2"/>
  </si>
  <si>
    <t>燃料油</t>
    <rPh sb="0" eb="2">
      <t>ネンリョウ</t>
    </rPh>
    <rPh sb="2" eb="3">
      <t>アブラ</t>
    </rPh>
    <phoneticPr fontId="2"/>
  </si>
  <si>
    <t>金額計</t>
    <rPh sb="0" eb="2">
      <t>キンガク</t>
    </rPh>
    <rPh sb="2" eb="3">
      <t>ケイ</t>
    </rPh>
    <phoneticPr fontId="2"/>
  </si>
  <si>
    <t>＝</t>
    <phoneticPr fontId="2"/>
  </si>
  <si>
    <t>（添付資料）</t>
    <rPh sb="1" eb="3">
      <t>テンプ</t>
    </rPh>
    <rPh sb="3" eb="5">
      <t>シリョウ</t>
    </rPh>
    <phoneticPr fontId="2"/>
  </si>
  <si>
    <t>１．工事基礎情報の入力</t>
    <rPh sb="2" eb="4">
      <t>コウジ</t>
    </rPh>
    <rPh sb="4" eb="6">
      <t>キソ</t>
    </rPh>
    <rPh sb="6" eb="8">
      <t>ジョウホウ</t>
    </rPh>
    <rPh sb="9" eb="11">
      <t>ニュウリョク</t>
    </rPh>
    <phoneticPr fontId="2"/>
  </si>
  <si>
    <t>鋼</t>
    <rPh sb="0" eb="1">
      <t>コウ</t>
    </rPh>
    <phoneticPr fontId="2"/>
  </si>
  <si>
    <t>○○工事</t>
    <rPh sb="2" eb="4">
      <t>コウジ</t>
    </rPh>
    <phoneticPr fontId="2"/>
  </si>
  <si>
    <t>油</t>
    <rPh sb="0" eb="1">
      <t>アブラ</t>
    </rPh>
    <phoneticPr fontId="2"/>
  </si>
  <si>
    <t>アスファルト類</t>
    <phoneticPr fontId="2"/>
  </si>
  <si>
    <t>As</t>
    <phoneticPr fontId="2"/>
  </si>
  <si>
    <t>コンクリート類</t>
    <phoneticPr fontId="2"/>
  </si>
  <si>
    <t>Co</t>
    <phoneticPr fontId="2"/>
  </si>
  <si>
    <t>その他</t>
    <rPh sb="2" eb="3">
      <t>タ</t>
    </rPh>
    <phoneticPr fontId="2"/>
  </si>
  <si>
    <t>他</t>
    <rPh sb="0" eb="1">
      <t>ホカ</t>
    </rPh>
    <phoneticPr fontId="2"/>
  </si>
  <si>
    <t>単位：円（税込）</t>
    <rPh sb="0" eb="2">
      <t>タンイ</t>
    </rPh>
    <rPh sb="3" eb="4">
      <t>エン</t>
    </rPh>
    <rPh sb="5" eb="6">
      <t>ゼイ</t>
    </rPh>
    <rPh sb="6" eb="7">
      <t>コ</t>
    </rPh>
    <phoneticPr fontId="2"/>
  </si>
  <si>
    <t>既済部分出来形金額</t>
    <rPh sb="0" eb="2">
      <t>キサイ</t>
    </rPh>
    <rPh sb="2" eb="4">
      <t>ブブン</t>
    </rPh>
    <rPh sb="4" eb="5">
      <t>デ</t>
    </rPh>
    <rPh sb="5" eb="6">
      <t>キ</t>
    </rPh>
    <rPh sb="6" eb="7">
      <t>カタ</t>
    </rPh>
    <rPh sb="7" eb="9">
      <t>キンガク</t>
    </rPh>
    <phoneticPr fontId="2"/>
  </si>
  <si>
    <t>２．搬入時期・数量・単価に関する情報の入力</t>
    <rPh sb="2" eb="4">
      <t>ハンニュウ</t>
    </rPh>
    <rPh sb="4" eb="6">
      <t>ジキ</t>
    </rPh>
    <rPh sb="7" eb="9">
      <t>スウリョウ</t>
    </rPh>
    <rPh sb="10" eb="12">
      <t>タンカ</t>
    </rPh>
    <rPh sb="13" eb="14">
      <t>カン</t>
    </rPh>
    <rPh sb="16" eb="18">
      <t>ジョウホウ</t>
    </rPh>
    <rPh sb="19" eb="21">
      <t>ニュウリョク</t>
    </rPh>
    <phoneticPr fontId="2"/>
  </si>
  <si>
    <t>単位：円[税抜]</t>
    <rPh sb="0" eb="2">
      <t>タンイ</t>
    </rPh>
    <rPh sb="3" eb="4">
      <t>エン</t>
    </rPh>
    <rPh sb="5" eb="6">
      <t>ゼイ</t>
    </rPh>
    <rPh sb="6" eb="7">
      <t>ヌ</t>
    </rPh>
    <phoneticPr fontId="2"/>
  </si>
  <si>
    <t>月</t>
    <rPh sb="0" eb="1">
      <t>ガツ</t>
    </rPh>
    <phoneticPr fontId="2"/>
  </si>
  <si>
    <t>鉄筋</t>
    <rPh sb="0" eb="2">
      <t>テッキン</t>
    </rPh>
    <phoneticPr fontId="2"/>
  </si>
  <si>
    <t>納入年月(1)</t>
    <rPh sb="0" eb="2">
      <t>ノウニュウ</t>
    </rPh>
    <rPh sb="2" eb="3">
      <t>ネン</t>
    </rPh>
    <rPh sb="3" eb="4">
      <t>ツキ</t>
    </rPh>
    <phoneticPr fontId="2"/>
  </si>
  <si>
    <t>納入年月(2)</t>
    <rPh sb="0" eb="2">
      <t>ノウニュウ</t>
    </rPh>
    <rPh sb="2" eb="3">
      <t>ネン</t>
    </rPh>
    <rPh sb="3" eb="4">
      <t>ツキ</t>
    </rPh>
    <phoneticPr fontId="2"/>
  </si>
  <si>
    <t>納入年月(3)</t>
    <rPh sb="0" eb="2">
      <t>ノウニュウ</t>
    </rPh>
    <rPh sb="2" eb="3">
      <t>ネン</t>
    </rPh>
    <rPh sb="3" eb="4">
      <t>ツキ</t>
    </rPh>
    <phoneticPr fontId="2"/>
  </si>
  <si>
    <t>納入年月(4)</t>
    <rPh sb="0" eb="2">
      <t>ノウニュウ</t>
    </rPh>
    <rPh sb="2" eb="3">
      <t>ネン</t>
    </rPh>
    <rPh sb="3" eb="4">
      <t>ツキ</t>
    </rPh>
    <phoneticPr fontId="2"/>
  </si>
  <si>
    <t>納入年月(5)</t>
    <rPh sb="0" eb="2">
      <t>ノウニュウ</t>
    </rPh>
    <rPh sb="2" eb="3">
      <t>ネン</t>
    </rPh>
    <rPh sb="3" eb="4">
      <t>ツキ</t>
    </rPh>
    <phoneticPr fontId="2"/>
  </si>
  <si>
    <t>納入年月(6)</t>
    <rPh sb="0" eb="2">
      <t>ノウニュウ</t>
    </rPh>
    <rPh sb="2" eb="3">
      <t>ネン</t>
    </rPh>
    <rPh sb="3" eb="4">
      <t>ツキ</t>
    </rPh>
    <phoneticPr fontId="2"/>
  </si>
  <si>
    <t>納入年月(7)</t>
    <rPh sb="2" eb="3">
      <t>ネン</t>
    </rPh>
    <rPh sb="3" eb="4">
      <t>ツキ</t>
    </rPh>
    <phoneticPr fontId="2"/>
  </si>
  <si>
    <t>納入年月(8)</t>
    <rPh sb="2" eb="3">
      <t>ネン</t>
    </rPh>
    <rPh sb="3" eb="4">
      <t>ツキ</t>
    </rPh>
    <phoneticPr fontId="2"/>
  </si>
  <si>
    <t>納入年月(9)</t>
    <rPh sb="2" eb="3">
      <t>ネン</t>
    </rPh>
    <rPh sb="3" eb="4">
      <t>ツキ</t>
    </rPh>
    <phoneticPr fontId="2"/>
  </si>
  <si>
    <t>納入年月(10)</t>
    <rPh sb="2" eb="3">
      <t>ネン</t>
    </rPh>
    <rPh sb="3" eb="4">
      <t>ツキ</t>
    </rPh>
    <phoneticPr fontId="2"/>
  </si>
  <si>
    <t>納入年月(11)</t>
    <rPh sb="2" eb="3">
      <t>ネン</t>
    </rPh>
    <rPh sb="3" eb="4">
      <t>ツキ</t>
    </rPh>
    <phoneticPr fontId="2"/>
  </si>
  <si>
    <t>納入年月(12)</t>
    <rPh sb="2" eb="3">
      <t>ネン</t>
    </rPh>
    <rPh sb="3" eb="4">
      <t>ツキ</t>
    </rPh>
    <phoneticPr fontId="2"/>
  </si>
  <si>
    <t>[税込]</t>
    <rPh sb="1" eb="3">
      <t>ゼイコ</t>
    </rPh>
    <phoneticPr fontId="2"/>
  </si>
  <si>
    <t>（3）スライド判定</t>
    <rPh sb="7" eb="9">
      <t>ハンテイ</t>
    </rPh>
    <phoneticPr fontId="2"/>
  </si>
  <si>
    <t>②</t>
    <phoneticPr fontId="2"/>
  </si>
  <si>
    <t>③</t>
    <phoneticPr fontId="2"/>
  </si>
  <si>
    <t>ｽﾗｲﾄﾞ対象請負代金額（P=①－②）</t>
    <rPh sb="5" eb="7">
      <t>タイショウ</t>
    </rPh>
    <rPh sb="7" eb="9">
      <t>ウケオイ</t>
    </rPh>
    <rPh sb="9" eb="11">
      <t>ダイキン</t>
    </rPh>
    <rPh sb="11" eb="12">
      <t>ガク</t>
    </rPh>
    <phoneticPr fontId="2"/>
  </si>
  <si>
    <t>最終請負見込金額（受注者試算）</t>
    <rPh sb="2" eb="4">
      <t>ウケオ</t>
    </rPh>
    <rPh sb="6" eb="8">
      <t>キンガク</t>
    </rPh>
    <phoneticPr fontId="2"/>
  </si>
  <si>
    <t>２）搬入数量（月毎）及び実購入単価（表-２）</t>
    <rPh sb="12" eb="13">
      <t>ジツ</t>
    </rPh>
    <rPh sb="13" eb="15">
      <t>コウニュウ</t>
    </rPh>
    <rPh sb="15" eb="17">
      <t>タンカ</t>
    </rPh>
    <rPh sb="18" eb="19">
      <t>ヒョウ</t>
    </rPh>
    <phoneticPr fontId="2"/>
  </si>
  <si>
    <t>←</t>
    <phoneticPr fontId="2"/>
  </si>
  <si>
    <t>既済部分を単品スライド対象とする措置を講じていないもの。</t>
    <phoneticPr fontId="2"/>
  </si>
  <si>
    <t>対象材料集計表</t>
  </si>
  <si>
    <t>② 対象品目：</t>
    <rPh sb="2" eb="4">
      <t>タイショウ</t>
    </rPh>
    <rPh sb="4" eb="5">
      <t>シナ</t>
    </rPh>
    <rPh sb="5" eb="6">
      <t>メ</t>
    </rPh>
    <phoneticPr fontId="2"/>
  </si>
  <si>
    <t>③ 契約情報（金額）：</t>
    <rPh sb="2" eb="4">
      <t>ケイヤク</t>
    </rPh>
    <rPh sb="4" eb="6">
      <t>ジョウホウ</t>
    </rPh>
    <rPh sb="7" eb="9">
      <t>キンガク</t>
    </rPh>
    <phoneticPr fontId="2"/>
  </si>
  <si>
    <t>（「様式-9」による請求を行っていないもの。）</t>
  </si>
  <si>
    <t>SWPR7B径12.7</t>
  </si>
  <si>
    <t>名称又は商号</t>
    <phoneticPr fontId="2"/>
  </si>
  <si>
    <t>代表者名</t>
    <phoneticPr fontId="2"/>
  </si>
  <si>
    <t>住所</t>
    <phoneticPr fontId="2"/>
  </si>
  <si>
    <t>当初見積年月</t>
    <rPh sb="0" eb="2">
      <t>トウショ</t>
    </rPh>
    <rPh sb="2" eb="4">
      <t>ミツモリ</t>
    </rPh>
    <rPh sb="4" eb="6">
      <t>ネンゲツ</t>
    </rPh>
    <phoneticPr fontId="2"/>
  </si>
  <si>
    <t>１）搬入数量（合計）及び当初見積単価（表-１）</t>
    <rPh sb="7" eb="9">
      <t>ゴウケイ</t>
    </rPh>
    <rPh sb="10" eb="11">
      <t>オヨ</t>
    </rPh>
    <rPh sb="12" eb="14">
      <t>トウショ</t>
    </rPh>
    <rPh sb="14" eb="16">
      <t>ミツモリ</t>
    </rPh>
    <rPh sb="16" eb="17">
      <t>タン</t>
    </rPh>
    <rPh sb="17" eb="18">
      <t>カ</t>
    </rPh>
    <phoneticPr fontId="2"/>
  </si>
  <si>
    <t>当初見積金額</t>
    <rPh sb="0" eb="2">
      <t>トウショ</t>
    </rPh>
    <rPh sb="2" eb="4">
      <t>ミツ</t>
    </rPh>
    <rPh sb="4" eb="6">
      <t>キンガク</t>
    </rPh>
    <phoneticPr fontId="2"/>
  </si>
  <si>
    <t>当初見
積単価</t>
    <rPh sb="0" eb="2">
      <t>トウショ</t>
    </rPh>
    <rPh sb="2" eb="3">
      <t>ミ</t>
    </rPh>
    <rPh sb="4" eb="5">
      <t>セキ</t>
    </rPh>
    <rPh sb="5" eb="7">
      <t>タンカ</t>
    </rPh>
    <phoneticPr fontId="2"/>
  </si>
  <si>
    <t>設計時点の見積価格（表－１参照） × （ 1 ＋ 消費税等率 ）</t>
    <rPh sb="0" eb="2">
      <t>セッケイ</t>
    </rPh>
    <rPh sb="2" eb="4">
      <t>ジテン</t>
    </rPh>
    <rPh sb="5" eb="7">
      <t>ミツモリ</t>
    </rPh>
    <rPh sb="7" eb="9">
      <t>カカク</t>
    </rPh>
    <rPh sb="25" eb="28">
      <t>ショウヒゼイ</t>
    </rPh>
    <rPh sb="28" eb="29">
      <t>トウ</t>
    </rPh>
    <rPh sb="29" eb="30">
      <t>リツ</t>
    </rPh>
    <phoneticPr fontId="2"/>
  </si>
  <si>
    <t>実購入価格（表－２参照） × （ 1 ＋ 消費税等率 ）</t>
    <rPh sb="0" eb="1">
      <t>ジツ</t>
    </rPh>
    <rPh sb="1" eb="3">
      <t>コウニュウ</t>
    </rPh>
    <rPh sb="3" eb="5">
      <t>カカク</t>
    </rPh>
    <rPh sb="21" eb="24">
      <t>ショウヒゼイ</t>
    </rPh>
    <rPh sb="24" eb="25">
      <t>トウ</t>
    </rPh>
    <rPh sb="25" eb="26">
      <t>リツ</t>
    </rPh>
    <phoneticPr fontId="2"/>
  </si>
  <si>
    <t>＝</t>
    <phoneticPr fontId="2"/>
  </si>
  <si>
    <t>＝</t>
    <phoneticPr fontId="2"/>
  </si>
  <si>
    <t>＝</t>
    <phoneticPr fontId="2"/>
  </si>
  <si>
    <t>(</t>
    <phoneticPr fontId="2"/>
  </si>
  <si>
    <t>－</t>
    <phoneticPr fontId="2"/>
  </si>
  <si>
    <t>)</t>
    <phoneticPr fontId="2"/>
  </si>
  <si>
    <t>Ｐ</t>
    <phoneticPr fontId="2"/>
  </si>
  <si>
    <t>×</t>
    <phoneticPr fontId="2"/>
  </si>
  <si>
    <t>（％）</t>
    <phoneticPr fontId="2"/>
  </si>
  <si>
    <t>＝</t>
    <phoneticPr fontId="2"/>
  </si>
  <si>
    <t>３．スライドの判定（受注者判断）</t>
    <rPh sb="10" eb="13">
      <t>ジュチュウシャ</t>
    </rPh>
    <rPh sb="13" eb="15">
      <t>ハンダン</t>
    </rPh>
    <phoneticPr fontId="2"/>
  </si>
  <si>
    <t>① 工 事 名：</t>
    <rPh sb="2" eb="3">
      <t>コウ</t>
    </rPh>
    <rPh sb="4" eb="5">
      <t>コト</t>
    </rPh>
    <rPh sb="6" eb="7">
      <t>メイ</t>
    </rPh>
    <phoneticPr fontId="2"/>
  </si>
  <si>
    <t>①</t>
    <phoneticPr fontId="2"/>
  </si>
  <si>
    <t>（請負者）</t>
    <phoneticPr fontId="2"/>
  </si>
  <si>
    <t>（請負者）</t>
    <phoneticPr fontId="2"/>
  </si>
  <si>
    <t>住所</t>
    <phoneticPr fontId="2"/>
  </si>
  <si>
    <t>代表者名</t>
    <phoneticPr fontId="2"/>
  </si>
  <si>
    <t>アスファルト類</t>
    <phoneticPr fontId="2"/>
  </si>
  <si>
    <t>As</t>
    <phoneticPr fontId="2"/>
  </si>
  <si>
    <t>コンクリート類</t>
    <phoneticPr fontId="2"/>
  </si>
  <si>
    <t>Co</t>
    <phoneticPr fontId="2"/>
  </si>
  <si>
    <t>①</t>
    <phoneticPr fontId="2"/>
  </si>
  <si>
    <t>②</t>
    <phoneticPr fontId="2"/>
  </si>
  <si>
    <t>←</t>
    <phoneticPr fontId="2"/>
  </si>
  <si>
    <t>既済部分を単品スライド対象とする措置を講じていないもの。</t>
    <phoneticPr fontId="2"/>
  </si>
  <si>
    <t>③</t>
    <phoneticPr fontId="2"/>
  </si>
  <si>
    <t>ｔ</t>
    <phoneticPr fontId="2"/>
  </si>
  <si>
    <t>SD345_D13</t>
    <phoneticPr fontId="2"/>
  </si>
  <si>
    <t>SD345_D16～25</t>
    <phoneticPr fontId="2"/>
  </si>
  <si>
    <t>PC鋼より線</t>
    <phoneticPr fontId="2"/>
  </si>
  <si>
    <t>kg</t>
    <phoneticPr fontId="2"/>
  </si>
  <si>
    <t>＝</t>
    <phoneticPr fontId="2"/>
  </si>
  <si>
    <t>＝</t>
    <phoneticPr fontId="2"/>
  </si>
  <si>
    <t>＝</t>
    <phoneticPr fontId="2"/>
  </si>
  <si>
    <t>(</t>
    <phoneticPr fontId="2"/>
  </si>
  <si>
    <t>－</t>
    <phoneticPr fontId="2"/>
  </si>
  <si>
    <t>)</t>
    <phoneticPr fontId="2"/>
  </si>
  <si>
    <t>Ｐ</t>
    <phoneticPr fontId="2"/>
  </si>
  <si>
    <t>×</t>
    <phoneticPr fontId="2"/>
  </si>
  <si>
    <t>（％）</t>
    <phoneticPr fontId="2"/>
  </si>
  <si>
    <t>＝</t>
    <phoneticPr fontId="2"/>
  </si>
  <si>
    <t>搬入数量
(表-2)の合計</t>
    <rPh sb="0" eb="2">
      <t>ハンニュウ</t>
    </rPh>
    <rPh sb="2" eb="4">
      <t>スウリョウ</t>
    </rPh>
    <phoneticPr fontId="2"/>
  </si>
  <si>
    <t>納入時期等が
証明できないもの</t>
    <phoneticPr fontId="2"/>
  </si>
  <si>
    <t>数量</t>
    <phoneticPr fontId="2"/>
  </si>
  <si>
    <t>平均単価</t>
    <rPh sb="0" eb="2">
      <t>ヘイキン</t>
    </rPh>
    <rPh sb="2" eb="4">
      <t>タンカ</t>
    </rPh>
    <phoneticPr fontId="2"/>
  </si>
  <si>
    <t>令和</t>
    <rPh sb="0" eb="2">
      <t>レイワ</t>
    </rPh>
    <phoneticPr fontId="2"/>
  </si>
  <si>
    <t>元</t>
    <rPh sb="0" eb="1">
      <t>ガン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</si>
</sst>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41" formatCode="_ * #,##0_ ;_ * \-#,##0_ ;_ * &quot;-&quot;_ ;_ @_ "/>
    <numFmt numFmtId="43" formatCode="_ * #,##0.00_ ;_ * \-#,##0.00_ ;_ * &quot;-&quot;??_ ;_ @_ "/>
    <numFmt numFmtId="176" formatCode="#,##0.0;[Red]\-#,##0.0"/>
    <numFmt numFmtId="177" formatCode="#,##0.0000;[Red]\-#,##0.0000"/>
    <numFmt numFmtId="178" formatCode="#,##0_);[Red]\(#,##0\)"/>
    <numFmt numFmtId="179" formatCode="#,##0_ ;[Red]\-#,##0\ "/>
    <numFmt numFmtId="180" formatCode="0.0"/>
    <numFmt numFmtId="181" formatCode="#,###;;"/>
    <numFmt numFmtId="182" formatCode="0.0\ \ ;;"/>
    <numFmt numFmtId="183" formatCode="0.00\ ;;"/>
    <numFmt numFmtId="184" formatCode="0&quot;人&quot;"/>
    <numFmt numFmtId="185" formatCode="_(&quot;$&quot;* #,##0_);_(&quot;$&quot;* \(#,##0\);_(&quot;$&quot;* &quot;-&quot;_);_(@_)"/>
    <numFmt numFmtId="186" formatCode="_(&quot;$&quot;* #,##0.00_);_(&quot;$&quot;* \(#,##0.00\);_(&quot;$&quot;* &quot;-&quot;??_);_(@_)"/>
    <numFmt numFmtId="187" formatCode="#,##0;;"/>
  </numFmts>
  <fonts count="3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color indexed="10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4"/>
      <name val="ＭＳ ゴシック"/>
      <family val="3"/>
      <charset val="128"/>
    </font>
    <font>
      <sz val="9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0"/>
      <color indexed="10"/>
      <name val="ＭＳ ゴシック"/>
      <family val="3"/>
      <charset val="128"/>
    </font>
    <font>
      <sz val="10"/>
      <name val="ＭＳ 明朝"/>
      <family val="1"/>
      <charset val="128"/>
    </font>
    <font>
      <sz val="14"/>
      <name val="明朝"/>
      <family val="1"/>
      <charset val="128"/>
    </font>
    <font>
      <sz val="10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14"/>
      <name val="ＭＳ 明朝"/>
      <family val="1"/>
      <charset val="128"/>
    </font>
    <font>
      <sz val="10"/>
      <color indexed="18"/>
      <name val="ＭＳ 明朝"/>
      <family val="1"/>
      <charset val="128"/>
    </font>
    <font>
      <sz val="10"/>
      <name val="ＭＳ Ｐ明朝"/>
      <family val="1"/>
      <charset val="128"/>
    </font>
    <font>
      <sz val="10"/>
      <color indexed="12"/>
      <name val="ＭＳ 明朝"/>
      <family val="1"/>
      <charset val="128"/>
    </font>
    <font>
      <sz val="12"/>
      <name val="ＭＳ 明朝"/>
      <family val="1"/>
      <charset val="128"/>
    </font>
    <font>
      <b/>
      <sz val="10"/>
      <name val="ＭＳ ゴシック"/>
      <family val="3"/>
      <charset val="128"/>
    </font>
    <font>
      <sz val="16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2"/>
      <color indexed="10"/>
      <name val="ＭＳ Ｐゴシック"/>
      <family val="3"/>
      <charset val="128"/>
    </font>
    <font>
      <b/>
      <sz val="20"/>
      <name val="ＭＳ ゴシック"/>
      <family val="3"/>
      <charset val="128"/>
    </font>
    <font>
      <sz val="11"/>
      <color indexed="22"/>
      <name val="ＭＳ ゴシック"/>
      <family val="3"/>
      <charset val="128"/>
    </font>
    <font>
      <sz val="10"/>
      <color indexed="12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34">
    <border>
      <left/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tted">
        <color indexed="12"/>
      </left>
      <right/>
      <top style="dotted">
        <color indexed="12"/>
      </top>
      <bottom style="dotted">
        <color indexed="12"/>
      </bottom>
      <diagonal/>
    </border>
    <border>
      <left/>
      <right/>
      <top style="dotted">
        <color indexed="12"/>
      </top>
      <bottom style="dotted">
        <color indexed="12"/>
      </bottom>
      <diagonal/>
    </border>
    <border>
      <left/>
      <right style="dotted">
        <color indexed="12"/>
      </right>
      <top style="dotted">
        <color indexed="12"/>
      </top>
      <bottom style="dotted">
        <color indexed="12"/>
      </bottom>
      <diagonal/>
    </border>
  </borders>
  <cellStyleXfs count="32">
    <xf numFmtId="0" fontId="0" fillId="0" borderId="0">
      <alignment vertical="center"/>
    </xf>
    <xf numFmtId="181" fontId="13" fillId="0" borderId="1" applyFont="0" applyFill="0" applyBorder="0" applyAlignment="0" applyProtection="0"/>
    <xf numFmtId="182" fontId="13" fillId="0" borderId="1" applyFont="0" applyFill="0" applyBorder="0" applyAlignment="0" applyProtection="0"/>
    <xf numFmtId="183" fontId="13" fillId="0" borderId="1" applyFont="0" applyFill="0" applyBorder="0" applyAlignment="0" applyProtection="0"/>
    <xf numFmtId="0" fontId="14" fillId="0" borderId="0"/>
    <xf numFmtId="184" fontId="7" fillId="0" borderId="0" applyFill="0" applyBorder="0" applyAlignment="0"/>
    <xf numFmtId="4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85" fontId="15" fillId="0" borderId="0" applyFont="0" applyFill="0" applyBorder="0" applyAlignment="0" applyProtection="0"/>
    <xf numFmtId="186" fontId="15" fillId="0" borderId="0" applyFont="0" applyFill="0" applyBorder="0" applyAlignment="0" applyProtection="0"/>
    <xf numFmtId="0" fontId="16" fillId="0" borderId="0">
      <alignment horizontal="left"/>
    </xf>
    <xf numFmtId="0" fontId="17" fillId="0" borderId="2" applyNumberFormat="0" applyAlignment="0" applyProtection="0">
      <alignment horizontal="left" vertical="center"/>
    </xf>
    <xf numFmtId="0" fontId="17" fillId="0" borderId="3">
      <alignment horizontal="left" vertical="center"/>
    </xf>
    <xf numFmtId="0" fontId="15" fillId="0" borderId="0"/>
    <xf numFmtId="4" fontId="16" fillId="0" borderId="0">
      <alignment horizontal="right"/>
    </xf>
    <xf numFmtId="4" fontId="18" fillId="0" borderId="0">
      <alignment horizontal="right"/>
    </xf>
    <xf numFmtId="0" fontId="19" fillId="0" borderId="0">
      <alignment horizontal="left"/>
    </xf>
    <xf numFmtId="0" fontId="20" fillId="0" borderId="0"/>
    <xf numFmtId="0" fontId="21" fillId="0" borderId="0">
      <alignment horizontal="center"/>
    </xf>
    <xf numFmtId="9" fontId="22" fillId="0" borderId="0"/>
    <xf numFmtId="38" fontId="1" fillId="0" borderId="0" applyFont="0" applyFill="0" applyBorder="0" applyAlignment="0" applyProtection="0">
      <alignment vertical="center"/>
    </xf>
    <xf numFmtId="176" fontId="13" fillId="0" borderId="0" applyFont="0" applyFill="0" applyBorder="0" applyAlignment="0" applyProtection="0"/>
    <xf numFmtId="187" fontId="13" fillId="0" borderId="4" applyBorder="0">
      <protection locked="0"/>
    </xf>
    <xf numFmtId="0" fontId="7" fillId="0" borderId="0">
      <alignment horizontal="left" wrapText="1"/>
    </xf>
    <xf numFmtId="0" fontId="13" fillId="0" borderId="5" applyNumberFormat="0" applyFont="0" applyFill="0" applyBorder="0">
      <alignment horizontal="distributed" vertical="center"/>
    </xf>
    <xf numFmtId="187" fontId="23" fillId="0" borderId="6" applyBorder="0"/>
    <xf numFmtId="0" fontId="24" fillId="0" borderId="0">
      <alignment vertical="center"/>
    </xf>
    <xf numFmtId="0" fontId="25" fillId="0" borderId="0" applyFill="0" applyBorder="0" applyAlignment="0" applyProtection="0"/>
    <xf numFmtId="0" fontId="13" fillId="0" borderId="1" applyNumberFormat="0" applyFont="0" applyFill="0" applyAlignment="0">
      <protection locked="0"/>
    </xf>
    <xf numFmtId="0" fontId="13" fillId="0" borderId="0">
      <alignment horizontal="center" vertical="center" wrapText="1"/>
    </xf>
    <xf numFmtId="179" fontId="6" fillId="0" borderId="0">
      <alignment vertical="center"/>
    </xf>
    <xf numFmtId="0" fontId="26" fillId="0" borderId="0"/>
  </cellStyleXfs>
  <cellXfs count="386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Fill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5" fillId="0" borderId="0" xfId="0" applyFont="1" applyFill="1">
      <alignment vertical="center"/>
    </xf>
    <xf numFmtId="0" fontId="6" fillId="0" borderId="0" xfId="0" applyFont="1" applyFill="1">
      <alignment vertical="center"/>
    </xf>
    <xf numFmtId="0" fontId="6" fillId="0" borderId="0" xfId="0" applyFont="1" applyFill="1" applyAlignment="1" applyProtection="1">
      <alignment horizontal="center" vertical="center"/>
      <protection locked="0"/>
    </xf>
    <xf numFmtId="0" fontId="7" fillId="0" borderId="0" xfId="0" applyFont="1">
      <alignment vertical="center"/>
    </xf>
    <xf numFmtId="0" fontId="7" fillId="0" borderId="0" xfId="0" applyFont="1" applyAlignment="1">
      <alignment horizontal="centerContinuous" vertical="center"/>
    </xf>
    <xf numFmtId="0" fontId="4" fillId="0" borderId="0" xfId="0" applyFont="1" applyFill="1" applyAlignment="1">
      <alignment horizontal="center" vertical="center"/>
    </xf>
    <xf numFmtId="0" fontId="8" fillId="0" borderId="0" xfId="0" applyFont="1" applyAlignment="1">
      <alignment horizontal="centerContinuous" vertical="center"/>
    </xf>
    <xf numFmtId="0" fontId="7" fillId="0" borderId="0" xfId="0" applyFont="1" applyFill="1">
      <alignment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Border="1">
      <alignment vertical="center"/>
    </xf>
    <xf numFmtId="0" fontId="4" fillId="0" borderId="0" xfId="0" applyFont="1" applyFill="1">
      <alignment vertical="center"/>
    </xf>
    <xf numFmtId="0" fontId="4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horizontal="right" vertical="center"/>
    </xf>
    <xf numFmtId="177" fontId="11" fillId="0" borderId="0" xfId="20" applyNumberFormat="1" applyFont="1" applyBorder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38" fontId="4" fillId="0" borderId="0" xfId="20" quotePrefix="1" applyFont="1" applyFill="1" applyAlignment="1">
      <alignment horizontal="right" vertical="center"/>
    </xf>
    <xf numFmtId="0" fontId="4" fillId="0" borderId="0" xfId="0" applyFont="1" applyAlignment="1">
      <alignment horizontal="center" vertical="center" shrinkToFit="1"/>
    </xf>
    <xf numFmtId="0" fontId="6" fillId="0" borderId="0" xfId="0" applyFont="1" applyFill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3" xfId="0" applyFont="1" applyBorder="1">
      <alignment vertical="center"/>
    </xf>
    <xf numFmtId="0" fontId="7" fillId="0" borderId="8" xfId="0" applyFont="1" applyBorder="1">
      <alignment vertical="center"/>
    </xf>
    <xf numFmtId="0" fontId="7" fillId="0" borderId="3" xfId="0" applyFont="1" applyBorder="1" applyAlignment="1">
      <alignment horizontal="left" vertical="center"/>
    </xf>
    <xf numFmtId="0" fontId="7" fillId="0" borderId="3" xfId="0" applyFont="1" applyBorder="1" applyAlignment="1">
      <alignment vertical="center"/>
    </xf>
    <xf numFmtId="0" fontId="7" fillId="0" borderId="3" xfId="0" applyFont="1" applyBorder="1" applyAlignment="1">
      <alignment horizontal="right" vertical="center"/>
    </xf>
    <xf numFmtId="0" fontId="7" fillId="0" borderId="3" xfId="0" applyFont="1" applyBorder="1" applyAlignment="1">
      <alignment horizontal="center" vertical="center"/>
    </xf>
    <xf numFmtId="38" fontId="11" fillId="0" borderId="3" xfId="20" applyFont="1" applyBorder="1" applyAlignment="1">
      <alignment horizontal="center" vertical="center"/>
    </xf>
    <xf numFmtId="0" fontId="7" fillId="0" borderId="9" xfId="0" applyFont="1" applyBorder="1" applyAlignment="1">
      <alignment vertical="center"/>
    </xf>
    <xf numFmtId="38" fontId="12" fillId="0" borderId="0" xfId="20" applyFont="1" applyFill="1" applyAlignment="1">
      <alignment horizontal="left" vertical="center"/>
    </xf>
    <xf numFmtId="0" fontId="3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6" fillId="0" borderId="9" xfId="0" applyFont="1" applyBorder="1" applyAlignment="1">
      <alignment vertical="center"/>
    </xf>
    <xf numFmtId="0" fontId="12" fillId="0" borderId="9" xfId="0" applyFont="1" applyBorder="1" applyAlignment="1">
      <alignment horizontal="left" vertical="center"/>
    </xf>
    <xf numFmtId="0" fontId="6" fillId="0" borderId="9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10" xfId="0" applyFont="1" applyBorder="1" applyAlignment="1">
      <alignment horizontal="center" vertical="center"/>
    </xf>
    <xf numFmtId="0" fontId="6" fillId="2" borderId="3" xfId="0" applyFont="1" applyFill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left" vertical="center" shrinkToFit="1"/>
    </xf>
    <xf numFmtId="0" fontId="6" fillId="0" borderId="8" xfId="0" applyFont="1" applyFill="1" applyBorder="1" applyAlignment="1">
      <alignment horizontal="left" vertical="center" shrinkToFit="1"/>
    </xf>
    <xf numFmtId="176" fontId="6" fillId="0" borderId="0" xfId="20" applyNumberFormat="1" applyFont="1" applyBorder="1" applyAlignment="1">
      <alignment horizontal="right" vertical="center"/>
    </xf>
    <xf numFmtId="0" fontId="6" fillId="0" borderId="8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176" fontId="6" fillId="0" borderId="0" xfId="20" applyNumberFormat="1" applyFont="1" applyBorder="1" applyAlignment="1">
      <alignment horizontal="center" vertical="center"/>
    </xf>
    <xf numFmtId="38" fontId="6" fillId="0" borderId="0" xfId="20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>
      <alignment vertical="center"/>
    </xf>
    <xf numFmtId="0" fontId="4" fillId="0" borderId="0" xfId="0" applyFont="1" applyFill="1" applyAlignment="1">
      <alignment horizontal="left" vertical="center"/>
    </xf>
    <xf numFmtId="38" fontId="3" fillId="0" borderId="0" xfId="2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38" fontId="3" fillId="0" borderId="0" xfId="2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38" fontId="3" fillId="0" borderId="0" xfId="20" applyFont="1" applyBorder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38" fontId="12" fillId="0" borderId="0" xfId="20" quotePrefix="1" applyFont="1" applyFill="1" applyAlignment="1">
      <alignment horizontal="left" vertical="center"/>
    </xf>
    <xf numFmtId="177" fontId="12" fillId="0" borderId="0" xfId="20" applyNumberFormat="1" applyFont="1" applyBorder="1" applyAlignment="1">
      <alignment horizontal="left" vertical="center"/>
    </xf>
    <xf numFmtId="0" fontId="12" fillId="0" borderId="0" xfId="0" applyFont="1">
      <alignment vertical="center"/>
    </xf>
    <xf numFmtId="0" fontId="12" fillId="0" borderId="0" xfId="0" applyFont="1" applyAlignment="1">
      <alignment horizontal="left" vertical="center"/>
    </xf>
    <xf numFmtId="177" fontId="27" fillId="0" borderId="0" xfId="20" applyNumberFormat="1" applyFont="1" applyBorder="1" applyAlignment="1">
      <alignment horizontal="center" vertical="center"/>
    </xf>
    <xf numFmtId="38" fontId="6" fillId="0" borderId="0" xfId="20" quotePrefix="1" applyFont="1" applyFill="1" applyAlignment="1">
      <alignment horizontal="right" vertical="top"/>
    </xf>
    <xf numFmtId="0" fontId="28" fillId="0" borderId="0" xfId="0" applyFont="1" applyFill="1" applyAlignment="1">
      <alignment horizontal="centerContinuous" vertical="center" shrinkToFit="1"/>
    </xf>
    <xf numFmtId="0" fontId="29" fillId="0" borderId="0" xfId="0" applyFont="1" applyAlignment="1">
      <alignment horizontal="centerContinuous" vertical="center"/>
    </xf>
    <xf numFmtId="0" fontId="28" fillId="0" borderId="0" xfId="0" applyFont="1" applyAlignment="1">
      <alignment horizontal="centerContinuous" vertical="center"/>
    </xf>
    <xf numFmtId="0" fontId="4" fillId="0" borderId="9" xfId="0" applyFont="1" applyBorder="1" applyAlignment="1">
      <alignment vertical="center"/>
    </xf>
    <xf numFmtId="0" fontId="4" fillId="0" borderId="0" xfId="0" applyFont="1" applyFill="1" applyBorder="1" applyAlignment="1" applyProtection="1">
      <alignment vertical="center"/>
    </xf>
    <xf numFmtId="0" fontId="7" fillId="2" borderId="0" xfId="0" applyFont="1" applyFill="1">
      <alignment vertical="center"/>
    </xf>
    <xf numFmtId="0" fontId="7" fillId="2" borderId="0" xfId="0" applyFont="1" applyFill="1" applyAlignment="1">
      <alignment vertical="center"/>
    </xf>
    <xf numFmtId="0" fontId="32" fillId="2" borderId="0" xfId="0" applyFont="1" applyFill="1" applyAlignment="1">
      <alignment vertical="center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horizontal="center" vertical="center"/>
    </xf>
    <xf numFmtId="0" fontId="4" fillId="0" borderId="0" xfId="0" applyFont="1" applyProtection="1">
      <alignment vertical="center"/>
    </xf>
    <xf numFmtId="0" fontId="3" fillId="0" borderId="0" xfId="0" applyFont="1" applyProtection="1">
      <alignment vertical="center"/>
    </xf>
    <xf numFmtId="0" fontId="4" fillId="0" borderId="0" xfId="0" applyFont="1" applyFill="1" applyAlignment="1" applyProtection="1">
      <alignment horizontal="center" vertical="center" shrinkToFit="1"/>
    </xf>
    <xf numFmtId="0" fontId="5" fillId="0" borderId="0" xfId="0" applyFont="1" applyFill="1" applyProtection="1">
      <alignment vertical="center"/>
    </xf>
    <xf numFmtId="0" fontId="6" fillId="0" borderId="0" xfId="0" applyFont="1" applyFill="1" applyProtection="1">
      <alignment vertical="center"/>
    </xf>
    <xf numFmtId="0" fontId="6" fillId="0" borderId="0" xfId="0" applyFont="1" applyFill="1" applyAlignment="1" applyProtection="1">
      <alignment horizontal="center" vertical="center"/>
    </xf>
    <xf numFmtId="0" fontId="7" fillId="0" borderId="0" xfId="0" applyFont="1" applyProtection="1">
      <alignment vertical="center"/>
    </xf>
    <xf numFmtId="0" fontId="29" fillId="0" borderId="0" xfId="0" applyFont="1" applyAlignment="1" applyProtection="1">
      <alignment horizontal="centerContinuous" vertical="center"/>
    </xf>
    <xf numFmtId="0" fontId="28" fillId="0" borderId="0" xfId="0" applyFont="1" applyAlignment="1" applyProtection="1">
      <alignment horizontal="centerContinuous" vertical="center"/>
    </xf>
    <xf numFmtId="0" fontId="28" fillId="0" borderId="0" xfId="0" applyFont="1" applyFill="1" applyAlignment="1" applyProtection="1">
      <alignment horizontal="centerContinuous" vertical="center" shrinkToFit="1"/>
    </xf>
    <xf numFmtId="0" fontId="4" fillId="0" borderId="0" xfId="0" applyFont="1" applyAlignment="1" applyProtection="1">
      <alignment horizontal="center" vertical="center"/>
    </xf>
    <xf numFmtId="0" fontId="7" fillId="0" borderId="0" xfId="0" applyFont="1" applyAlignment="1" applyProtection="1">
      <alignment horizontal="centerContinuous" vertical="center"/>
    </xf>
    <xf numFmtId="0" fontId="8" fillId="0" borderId="0" xfId="0" applyFont="1" applyAlignment="1" applyProtection="1">
      <alignment horizontal="centerContinuous" vertical="center"/>
    </xf>
    <xf numFmtId="0" fontId="4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0" xfId="0" applyFont="1" applyFill="1" applyProtection="1">
      <alignment vertical="center"/>
    </xf>
    <xf numFmtId="0" fontId="9" fillId="0" borderId="0" xfId="0" applyFont="1" applyAlignment="1" applyProtection="1">
      <alignment vertical="center"/>
    </xf>
    <xf numFmtId="0" fontId="8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left" vertical="center"/>
    </xf>
    <xf numFmtId="0" fontId="7" fillId="0" borderId="0" xfId="0" applyFont="1" applyAlignment="1" applyProtection="1">
      <alignment horizontal="left" vertical="center"/>
    </xf>
    <xf numFmtId="0" fontId="4" fillId="0" borderId="0" xfId="0" applyFont="1" applyFill="1" applyProtection="1">
      <alignment vertical="center"/>
    </xf>
    <xf numFmtId="0" fontId="4" fillId="0" borderId="0" xfId="0" applyFont="1" applyBorder="1" applyProtection="1">
      <alignment vertical="center"/>
    </xf>
    <xf numFmtId="177" fontId="12" fillId="0" borderId="0" xfId="20" applyNumberFormat="1" applyFont="1" applyBorder="1" applyAlignment="1" applyProtection="1">
      <alignment horizontal="left" vertical="center"/>
    </xf>
    <xf numFmtId="0" fontId="7" fillId="0" borderId="0" xfId="0" applyFont="1" applyBorder="1" applyAlignment="1" applyProtection="1">
      <alignment vertical="center"/>
    </xf>
    <xf numFmtId="0" fontId="7" fillId="0" borderId="0" xfId="0" applyFont="1" applyAlignment="1" applyProtection="1">
      <alignment horizontal="right" vertical="center"/>
    </xf>
    <xf numFmtId="0" fontId="7" fillId="0" borderId="0" xfId="0" applyFont="1" applyAlignment="1" applyProtection="1">
      <alignment horizontal="center" vertical="center"/>
    </xf>
    <xf numFmtId="177" fontId="11" fillId="0" borderId="0" xfId="20" applyNumberFormat="1" applyFont="1" applyBorder="1" applyAlignment="1" applyProtection="1">
      <alignment horizontal="center" vertical="center"/>
    </xf>
    <xf numFmtId="0" fontId="10" fillId="0" borderId="0" xfId="0" applyFont="1" applyAlignment="1" applyProtection="1">
      <alignment horizontal="right" vertical="center"/>
    </xf>
    <xf numFmtId="0" fontId="10" fillId="0" borderId="0" xfId="0" applyFont="1" applyAlignment="1" applyProtection="1">
      <alignment horizontal="center" vertical="center"/>
    </xf>
    <xf numFmtId="38" fontId="4" fillId="0" borderId="0" xfId="20" quotePrefix="1" applyFont="1" applyFill="1" applyAlignment="1" applyProtection="1">
      <alignment horizontal="right" vertical="center"/>
    </xf>
    <xf numFmtId="0" fontId="4" fillId="0" borderId="0" xfId="0" applyFont="1" applyAlignment="1" applyProtection="1">
      <alignment horizontal="center" vertical="center" shrinkToFit="1"/>
    </xf>
    <xf numFmtId="0" fontId="6" fillId="0" borderId="0" xfId="0" applyFont="1" applyProtection="1">
      <alignment vertical="center"/>
    </xf>
    <xf numFmtId="0" fontId="7" fillId="0" borderId="7" xfId="0" applyFont="1" applyBorder="1" applyAlignment="1" applyProtection="1">
      <alignment horizontal="center" vertical="center"/>
    </xf>
    <xf numFmtId="0" fontId="7" fillId="0" borderId="3" xfId="0" applyFont="1" applyBorder="1" applyProtection="1">
      <alignment vertical="center"/>
    </xf>
    <xf numFmtId="0" fontId="7" fillId="0" borderId="8" xfId="0" applyFont="1" applyBorder="1" applyProtection="1">
      <alignment vertical="center"/>
    </xf>
    <xf numFmtId="0" fontId="7" fillId="0" borderId="3" xfId="0" applyFont="1" applyBorder="1" applyAlignment="1" applyProtection="1">
      <alignment horizontal="left" vertical="center"/>
    </xf>
    <xf numFmtId="0" fontId="7" fillId="0" borderId="3" xfId="0" applyFont="1" applyBorder="1" applyAlignment="1" applyProtection="1">
      <alignment vertical="center"/>
    </xf>
    <xf numFmtId="0" fontId="7" fillId="0" borderId="3" xfId="0" applyFont="1" applyBorder="1" applyAlignment="1" applyProtection="1">
      <alignment horizontal="right" vertical="center"/>
    </xf>
    <xf numFmtId="0" fontId="7" fillId="0" borderId="3" xfId="0" applyFont="1" applyBorder="1" applyAlignment="1" applyProtection="1">
      <alignment horizontal="center" vertical="center"/>
    </xf>
    <xf numFmtId="38" fontId="11" fillId="0" borderId="3" xfId="20" applyFont="1" applyBorder="1" applyAlignment="1" applyProtection="1">
      <alignment horizontal="center" vertical="center"/>
    </xf>
    <xf numFmtId="0" fontId="12" fillId="0" borderId="0" xfId="0" applyFont="1" applyProtection="1">
      <alignment vertical="center"/>
    </xf>
    <xf numFmtId="0" fontId="12" fillId="0" borderId="0" xfId="0" applyFont="1" applyAlignment="1" applyProtection="1">
      <alignment horizontal="left" vertical="center"/>
    </xf>
    <xf numFmtId="177" fontId="27" fillId="0" borderId="0" xfId="20" applyNumberFormat="1" applyFont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vertical="center"/>
    </xf>
    <xf numFmtId="38" fontId="12" fillId="0" borderId="0" xfId="20" applyFont="1" applyFill="1" applyAlignment="1" applyProtection="1">
      <alignment horizontal="left" vertical="center"/>
    </xf>
    <xf numFmtId="38" fontId="12" fillId="0" borderId="0" xfId="20" quotePrefix="1" applyFont="1" applyFill="1" applyAlignment="1" applyProtection="1">
      <alignment horizontal="left" vertical="center"/>
    </xf>
    <xf numFmtId="38" fontId="6" fillId="0" borderId="0" xfId="20" quotePrefix="1" applyFont="1" applyFill="1" applyAlignment="1" applyProtection="1">
      <alignment horizontal="right" vertical="top"/>
    </xf>
    <xf numFmtId="0" fontId="3" fillId="0" borderId="0" xfId="0" applyFont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4" fillId="0" borderId="9" xfId="0" applyFont="1" applyBorder="1" applyAlignment="1" applyProtection="1">
      <alignment vertical="center"/>
    </xf>
    <xf numFmtId="0" fontId="6" fillId="0" borderId="9" xfId="0" applyFont="1" applyBorder="1" applyAlignment="1" applyProtection="1">
      <alignment vertical="center"/>
    </xf>
    <xf numFmtId="0" fontId="12" fillId="0" borderId="9" xfId="0" applyFont="1" applyBorder="1" applyAlignment="1" applyProtection="1">
      <alignment horizontal="left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0" xfId="0" applyFont="1" applyAlignment="1" applyProtection="1">
      <alignment horizontal="right" vertical="center"/>
    </xf>
    <xf numFmtId="0" fontId="6" fillId="0" borderId="10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 shrinkToFit="1"/>
    </xf>
    <xf numFmtId="0" fontId="6" fillId="2" borderId="3" xfId="0" applyFont="1" applyFill="1" applyBorder="1" applyAlignment="1" applyProtection="1">
      <alignment horizontal="center" vertical="center" shrinkToFit="1"/>
    </xf>
    <xf numFmtId="0" fontId="6" fillId="0" borderId="3" xfId="0" applyFont="1" applyFill="1" applyBorder="1" applyAlignment="1" applyProtection="1">
      <alignment horizontal="left" vertical="center" shrinkToFit="1"/>
    </xf>
    <xf numFmtId="0" fontId="6" fillId="0" borderId="8" xfId="0" applyFont="1" applyFill="1" applyBorder="1" applyAlignment="1" applyProtection="1">
      <alignment horizontal="center" vertical="center"/>
    </xf>
    <xf numFmtId="176" fontId="6" fillId="0" borderId="0" xfId="20" applyNumberFormat="1" applyFont="1" applyBorder="1" applyAlignment="1" applyProtection="1">
      <alignment horizontal="right" vertical="center"/>
    </xf>
    <xf numFmtId="0" fontId="6" fillId="0" borderId="8" xfId="0" applyFont="1" applyFill="1" applyBorder="1" applyAlignment="1" applyProtection="1">
      <alignment horizontal="left" vertical="center" shrinkToFit="1"/>
    </xf>
    <xf numFmtId="0" fontId="7" fillId="0" borderId="0" xfId="0" applyFont="1" applyBorder="1" applyAlignment="1" applyProtection="1">
      <alignment horizontal="center" vertical="center"/>
    </xf>
    <xf numFmtId="176" fontId="6" fillId="0" borderId="0" xfId="20" applyNumberFormat="1" applyFont="1" applyBorder="1" applyAlignment="1" applyProtection="1">
      <alignment horizontal="center" vertical="center"/>
    </xf>
    <xf numFmtId="38" fontId="6" fillId="0" borderId="0" xfId="20" applyNumberFormat="1" applyFont="1" applyBorder="1" applyAlignment="1" applyProtection="1">
      <alignment horizontal="right" vertical="center"/>
    </xf>
    <xf numFmtId="0" fontId="7" fillId="0" borderId="0" xfId="0" applyFont="1" applyBorder="1" applyAlignment="1" applyProtection="1">
      <alignment horizontal="left" vertical="center"/>
    </xf>
    <xf numFmtId="0" fontId="9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horizontal="left" vertical="center"/>
    </xf>
    <xf numFmtId="0" fontId="10" fillId="0" borderId="0" xfId="0" applyFont="1" applyProtection="1">
      <alignment vertical="center"/>
    </xf>
    <xf numFmtId="0" fontId="4" fillId="0" borderId="0" xfId="0" applyFont="1" applyFill="1" applyAlignment="1" applyProtection="1">
      <alignment horizontal="left" vertical="center"/>
    </xf>
    <xf numFmtId="38" fontId="3" fillId="0" borderId="0" xfId="20" applyFont="1" applyFill="1" applyBorder="1" applyAlignment="1" applyProtection="1">
      <alignment vertical="center"/>
    </xf>
    <xf numFmtId="0" fontId="4" fillId="0" borderId="0" xfId="0" applyFont="1" applyFill="1" applyBorder="1" applyProtection="1">
      <alignment vertical="center"/>
    </xf>
    <xf numFmtId="38" fontId="3" fillId="0" borderId="0" xfId="20" applyFont="1" applyFill="1" applyBorder="1" applyAlignment="1" applyProtection="1">
      <alignment horizontal="center" vertical="center"/>
    </xf>
    <xf numFmtId="38" fontId="3" fillId="0" borderId="0" xfId="20" applyFont="1" applyBorder="1" applyAlignment="1" applyProtection="1">
      <alignment horizontal="center" vertical="center"/>
    </xf>
    <xf numFmtId="0" fontId="4" fillId="0" borderId="0" xfId="0" applyFont="1" applyFill="1" applyAlignment="1" applyProtection="1">
      <alignment horizontal="right" vertical="center"/>
    </xf>
    <xf numFmtId="0" fontId="7" fillId="2" borderId="0" xfId="0" applyFont="1" applyFill="1" applyProtection="1">
      <alignment vertical="center"/>
      <protection locked="0"/>
    </xf>
    <xf numFmtId="0" fontId="32" fillId="2" borderId="0" xfId="0" applyFont="1" applyFill="1" applyAlignment="1" applyProtection="1">
      <alignment vertical="center"/>
      <protection locked="0"/>
    </xf>
    <xf numFmtId="0" fontId="7" fillId="2" borderId="0" xfId="0" applyFont="1" applyFill="1" applyAlignment="1" applyProtection="1">
      <alignment vertical="center"/>
      <protection locked="0"/>
    </xf>
    <xf numFmtId="0" fontId="6" fillId="0" borderId="0" xfId="0" applyFont="1" applyFill="1" applyProtection="1">
      <alignment vertical="center"/>
      <protection locked="0"/>
    </xf>
    <xf numFmtId="0" fontId="7" fillId="0" borderId="0" xfId="0" applyFont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0" fontId="6" fillId="0" borderId="3" xfId="0" applyFont="1" applyFill="1" applyBorder="1" applyAlignment="1" applyProtection="1">
      <alignment horizontal="left" vertical="center" shrinkToFit="1"/>
      <protection locked="0"/>
    </xf>
    <xf numFmtId="3" fontId="33" fillId="3" borderId="12" xfId="20" applyNumberFormat="1" applyFont="1" applyFill="1" applyBorder="1" applyAlignment="1" applyProtection="1">
      <alignment horizontal="right" vertical="center"/>
      <protection locked="0"/>
    </xf>
    <xf numFmtId="3" fontId="33" fillId="3" borderId="13" xfId="20" applyNumberFormat="1" applyFont="1" applyFill="1" applyBorder="1" applyAlignment="1" applyProtection="1">
      <alignment horizontal="right" vertical="center"/>
      <protection locked="0"/>
    </xf>
    <xf numFmtId="0" fontId="4" fillId="0" borderId="0" xfId="0" applyFont="1" applyProtection="1">
      <alignment vertical="center"/>
    </xf>
    <xf numFmtId="176" fontId="6" fillId="0" borderId="7" xfId="20" applyNumberFormat="1" applyFont="1" applyBorder="1" applyAlignment="1" applyProtection="1">
      <alignment horizontal="center" vertical="center"/>
    </xf>
    <xf numFmtId="176" fontId="6" fillId="0" borderId="3" xfId="20" applyNumberFormat="1" applyFont="1" applyBorder="1" applyAlignment="1" applyProtection="1">
      <alignment horizontal="center" vertical="center"/>
    </xf>
    <xf numFmtId="176" fontId="6" fillId="0" borderId="20" xfId="20" applyNumberFormat="1" applyFont="1" applyBorder="1" applyAlignment="1" applyProtection="1">
      <alignment horizontal="center" vertical="center"/>
    </xf>
    <xf numFmtId="38" fontId="6" fillId="0" borderId="21" xfId="20" applyNumberFormat="1" applyFont="1" applyBorder="1" applyAlignment="1" applyProtection="1">
      <alignment horizontal="right" vertical="center"/>
    </xf>
    <xf numFmtId="38" fontId="6" fillId="0" borderId="22" xfId="20" applyNumberFormat="1" applyFont="1" applyBorder="1" applyAlignment="1" applyProtection="1">
      <alignment horizontal="right" vertical="center"/>
    </xf>
    <xf numFmtId="38" fontId="6" fillId="0" borderId="23" xfId="20" applyNumberFormat="1" applyFont="1" applyBorder="1" applyAlignment="1" applyProtection="1">
      <alignment horizontal="right" vertical="center"/>
    </xf>
    <xf numFmtId="38" fontId="6" fillId="0" borderId="24" xfId="20" applyNumberFormat="1" applyFont="1" applyBorder="1" applyAlignment="1" applyProtection="1">
      <alignment horizontal="right" vertical="center"/>
    </xf>
    <xf numFmtId="0" fontId="6" fillId="2" borderId="11" xfId="20" applyNumberFormat="1" applyFont="1" applyFill="1" applyBorder="1" applyAlignment="1" applyProtection="1">
      <alignment horizontal="right" vertical="center"/>
      <protection locked="0"/>
    </xf>
    <xf numFmtId="0" fontId="6" fillId="2" borderId="12" xfId="20" applyNumberFormat="1" applyFont="1" applyFill="1" applyBorder="1" applyAlignment="1" applyProtection="1">
      <alignment horizontal="right" vertical="center"/>
      <protection locked="0"/>
    </xf>
    <xf numFmtId="3" fontId="6" fillId="2" borderId="12" xfId="20" applyNumberFormat="1" applyFont="1" applyFill="1" applyBorder="1" applyAlignment="1" applyProtection="1">
      <alignment horizontal="right" vertical="center"/>
      <protection locked="0"/>
    </xf>
    <xf numFmtId="3" fontId="6" fillId="2" borderId="13" xfId="20" applyNumberFormat="1" applyFont="1" applyFill="1" applyBorder="1" applyAlignment="1" applyProtection="1">
      <alignment horizontal="right" vertical="center"/>
      <protection locked="0"/>
    </xf>
    <xf numFmtId="38" fontId="6" fillId="0" borderId="8" xfId="20" applyNumberFormat="1" applyFont="1" applyFill="1" applyBorder="1" applyAlignment="1" applyProtection="1">
      <alignment horizontal="right" vertical="center"/>
    </xf>
    <xf numFmtId="38" fontId="6" fillId="0" borderId="25" xfId="20" applyNumberFormat="1" applyFont="1" applyFill="1" applyBorder="1" applyAlignment="1" applyProtection="1">
      <alignment horizontal="right" vertical="center"/>
    </xf>
    <xf numFmtId="0" fontId="33" fillId="3" borderId="11" xfId="20" applyNumberFormat="1" applyFont="1" applyFill="1" applyBorder="1" applyAlignment="1" applyProtection="1">
      <alignment horizontal="right" vertical="center"/>
      <protection locked="0"/>
    </xf>
    <xf numFmtId="0" fontId="33" fillId="3" borderId="12" xfId="20" applyNumberFormat="1" applyFont="1" applyFill="1" applyBorder="1" applyAlignment="1" applyProtection="1">
      <alignment horizontal="right" vertical="center"/>
      <protection locked="0"/>
    </xf>
    <xf numFmtId="38" fontId="33" fillId="3" borderId="12" xfId="20" applyNumberFormat="1" applyFont="1" applyFill="1" applyBorder="1" applyAlignment="1" applyProtection="1">
      <alignment horizontal="right" vertical="center"/>
      <protection locked="0"/>
    </xf>
    <xf numFmtId="38" fontId="33" fillId="3" borderId="13" xfId="20" applyNumberFormat="1" applyFont="1" applyFill="1" applyBorder="1" applyAlignment="1" applyProtection="1">
      <alignment horizontal="right" vertical="center"/>
      <protection locked="0"/>
    </xf>
    <xf numFmtId="0" fontId="6" fillId="0" borderId="25" xfId="20" applyNumberFormat="1" applyFont="1" applyFill="1" applyBorder="1" applyAlignment="1" applyProtection="1">
      <alignment horizontal="right" vertical="center"/>
    </xf>
    <xf numFmtId="0" fontId="6" fillId="0" borderId="11" xfId="20" applyNumberFormat="1" applyFont="1" applyFill="1" applyBorder="1" applyAlignment="1" applyProtection="1">
      <alignment horizontal="right" vertical="center"/>
    </xf>
    <xf numFmtId="38" fontId="6" fillId="2" borderId="12" xfId="20" applyNumberFormat="1" applyFont="1" applyFill="1" applyBorder="1" applyAlignment="1" applyProtection="1">
      <alignment horizontal="right" vertical="center"/>
      <protection locked="0"/>
    </xf>
    <xf numFmtId="38" fontId="6" fillId="2" borderId="13" xfId="20" applyNumberFormat="1" applyFont="1" applyFill="1" applyBorder="1" applyAlignment="1" applyProtection="1">
      <alignment horizontal="right" vertical="center"/>
      <protection locked="0"/>
    </xf>
    <xf numFmtId="3" fontId="4" fillId="0" borderId="0" xfId="0" applyNumberFormat="1" applyFont="1" applyFill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</xf>
    <xf numFmtId="3" fontId="3" fillId="0" borderId="0" xfId="20" applyNumberFormat="1" applyFont="1" applyFill="1" applyBorder="1" applyAlignment="1" applyProtection="1">
      <alignment horizontal="center" vertical="center"/>
    </xf>
    <xf numFmtId="180" fontId="4" fillId="0" borderId="0" xfId="0" applyNumberFormat="1" applyFont="1" applyFill="1" applyAlignment="1" applyProtection="1">
      <alignment horizontal="center" vertical="center"/>
    </xf>
    <xf numFmtId="0" fontId="5" fillId="0" borderId="0" xfId="0" applyFont="1" applyFill="1" applyAlignment="1" applyProtection="1">
      <alignment vertical="center" shrinkToFit="1"/>
    </xf>
    <xf numFmtId="38" fontId="4" fillId="0" borderId="7" xfId="20" applyFont="1" applyFill="1" applyBorder="1" applyAlignment="1" applyProtection="1">
      <alignment horizontal="center" vertical="center"/>
    </xf>
    <xf numFmtId="38" fontId="4" fillId="0" borderId="3" xfId="20" applyFont="1" applyFill="1" applyBorder="1" applyAlignment="1" applyProtection="1">
      <alignment horizontal="center" vertical="center"/>
    </xf>
    <xf numFmtId="38" fontId="4" fillId="0" borderId="8" xfId="20" applyFont="1" applyFill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25" xfId="0" applyFont="1" applyFill="1" applyBorder="1" applyAlignment="1" applyProtection="1">
      <alignment horizontal="center" vertical="center"/>
    </xf>
    <xf numFmtId="0" fontId="6" fillId="0" borderId="11" xfId="0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center" vertical="center"/>
    </xf>
    <xf numFmtId="0" fontId="33" fillId="0" borderId="7" xfId="0" applyFont="1" applyBorder="1" applyAlignment="1" applyProtection="1">
      <alignment horizontal="center" vertical="center"/>
    </xf>
    <xf numFmtId="0" fontId="33" fillId="0" borderId="3" xfId="0" applyFont="1" applyBorder="1" applyAlignment="1" applyProtection="1">
      <alignment horizontal="center" vertical="center"/>
    </xf>
    <xf numFmtId="0" fontId="33" fillId="0" borderId="18" xfId="0" applyFont="1" applyBorder="1" applyAlignment="1" applyProtection="1">
      <alignment horizontal="center" vertical="center"/>
    </xf>
    <xf numFmtId="0" fontId="33" fillId="0" borderId="19" xfId="0" applyFont="1" applyBorder="1" applyAlignment="1" applyProtection="1">
      <alignment horizontal="center" vertical="center"/>
    </xf>
    <xf numFmtId="0" fontId="33" fillId="0" borderId="8" xfId="0" applyFont="1" applyBorder="1" applyAlignment="1" applyProtection="1">
      <alignment horizontal="center" vertical="center"/>
    </xf>
    <xf numFmtId="0" fontId="33" fillId="0" borderId="14" xfId="0" applyFont="1" applyBorder="1" applyAlignment="1" applyProtection="1">
      <alignment horizontal="center" vertical="center" wrapText="1"/>
    </xf>
    <xf numFmtId="0" fontId="33" fillId="0" borderId="10" xfId="0" applyFont="1" applyBorder="1" applyAlignment="1" applyProtection="1">
      <alignment horizontal="center" vertical="center"/>
    </xf>
    <xf numFmtId="0" fontId="33" fillId="0" borderId="15" xfId="0" applyFont="1" applyBorder="1" applyAlignment="1" applyProtection="1">
      <alignment horizontal="center" vertical="center"/>
    </xf>
    <xf numFmtId="0" fontId="33" fillId="0" borderId="16" xfId="0" applyFont="1" applyBorder="1" applyAlignment="1" applyProtection="1">
      <alignment horizontal="center" vertical="center"/>
    </xf>
    <xf numFmtId="0" fontId="33" fillId="0" borderId="9" xfId="0" applyFont="1" applyBorder="1" applyAlignment="1" applyProtection="1">
      <alignment horizontal="center" vertical="center"/>
    </xf>
    <xf numFmtId="0" fontId="33" fillId="0" borderId="17" xfId="0" applyFont="1" applyBorder="1" applyAlignment="1" applyProtection="1">
      <alignment horizontal="center" vertical="center"/>
    </xf>
    <xf numFmtId="38" fontId="6" fillId="2" borderId="19" xfId="20" applyNumberFormat="1" applyFont="1" applyFill="1" applyBorder="1" applyAlignment="1" applyProtection="1">
      <alignment horizontal="right" vertical="center"/>
      <protection locked="0"/>
    </xf>
    <xf numFmtId="38" fontId="6" fillId="2" borderId="3" xfId="20" applyNumberFormat="1" applyFont="1" applyFill="1" applyBorder="1" applyAlignment="1" applyProtection="1">
      <alignment horizontal="right" vertical="center"/>
      <protection locked="0"/>
    </xf>
    <xf numFmtId="38" fontId="6" fillId="2" borderId="8" xfId="20" applyNumberFormat="1" applyFont="1" applyFill="1" applyBorder="1" applyAlignment="1" applyProtection="1">
      <alignment horizontal="right" vertical="center"/>
      <protection locked="0"/>
    </xf>
    <xf numFmtId="0" fontId="6" fillId="0" borderId="7" xfId="0" applyFont="1" applyBorder="1" applyAlignment="1" applyProtection="1">
      <alignment horizontal="right" vertical="center" shrinkToFit="1"/>
    </xf>
    <xf numFmtId="0" fontId="6" fillId="0" borderId="3" xfId="0" applyFont="1" applyBorder="1" applyAlignment="1" applyProtection="1">
      <alignment horizontal="right" vertical="center" shrinkToFit="1"/>
    </xf>
    <xf numFmtId="0" fontId="6" fillId="0" borderId="7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8" xfId="0" applyFont="1" applyBorder="1" applyAlignment="1" applyProtection="1">
      <alignment horizontal="center" vertical="center"/>
    </xf>
    <xf numFmtId="0" fontId="6" fillId="0" borderId="14" xfId="0" applyFont="1" applyFill="1" applyBorder="1" applyAlignment="1" applyProtection="1">
      <alignment horizontal="center" vertical="center"/>
    </xf>
    <xf numFmtId="0" fontId="6" fillId="0" borderId="10" xfId="0" applyFont="1" applyFill="1" applyBorder="1" applyAlignment="1" applyProtection="1">
      <alignment horizontal="center" vertical="center"/>
    </xf>
    <xf numFmtId="0" fontId="6" fillId="0" borderId="15" xfId="0" applyFont="1" applyFill="1" applyBorder="1" applyAlignment="1" applyProtection="1">
      <alignment horizontal="center" vertical="center"/>
    </xf>
    <xf numFmtId="0" fontId="6" fillId="0" borderId="16" xfId="0" applyFont="1" applyFill="1" applyBorder="1" applyAlignment="1" applyProtection="1">
      <alignment horizontal="center" vertical="center"/>
    </xf>
    <xf numFmtId="0" fontId="6" fillId="0" borderId="9" xfId="0" applyFont="1" applyFill="1" applyBorder="1" applyAlignment="1" applyProtection="1">
      <alignment horizontal="center" vertical="center"/>
    </xf>
    <xf numFmtId="0" fontId="6" fillId="0" borderId="17" xfId="0" applyFont="1" applyFill="1" applyBorder="1" applyAlignment="1" applyProtection="1">
      <alignment horizontal="center" vertical="center"/>
    </xf>
    <xf numFmtId="0" fontId="6" fillId="2" borderId="7" xfId="0" applyFont="1" applyFill="1" applyBorder="1" applyAlignment="1" applyProtection="1">
      <alignment horizontal="left" vertical="center"/>
      <protection locked="0"/>
    </xf>
    <xf numFmtId="0" fontId="6" fillId="2" borderId="3" xfId="0" applyFont="1" applyFill="1" applyBorder="1" applyAlignment="1" applyProtection="1">
      <alignment horizontal="left" vertical="center"/>
      <protection locked="0"/>
    </xf>
    <xf numFmtId="0" fontId="6" fillId="2" borderId="8" xfId="0" applyFont="1" applyFill="1" applyBorder="1" applyAlignment="1" applyProtection="1">
      <alignment horizontal="left" vertical="center"/>
      <protection locked="0"/>
    </xf>
    <xf numFmtId="0" fontId="6" fillId="2" borderId="25" xfId="0" applyFont="1" applyFill="1" applyBorder="1" applyAlignment="1" applyProtection="1">
      <alignment horizontal="left" vertical="center"/>
      <protection locked="0"/>
    </xf>
    <xf numFmtId="0" fontId="6" fillId="2" borderId="25" xfId="0" applyFont="1" applyFill="1" applyBorder="1" applyAlignment="1" applyProtection="1">
      <alignment horizontal="center" vertical="center"/>
      <protection locked="0"/>
    </xf>
    <xf numFmtId="0" fontId="6" fillId="0" borderId="7" xfId="0" applyFont="1" applyFill="1" applyBorder="1" applyAlignment="1" applyProtection="1">
      <alignment horizontal="left" vertical="center"/>
    </xf>
    <xf numFmtId="0" fontId="6" fillId="0" borderId="3" xfId="0" applyFont="1" applyFill="1" applyBorder="1" applyAlignment="1" applyProtection="1">
      <alignment horizontal="left" vertical="center"/>
    </xf>
    <xf numFmtId="0" fontId="6" fillId="0" borderId="8" xfId="0" applyFont="1" applyFill="1" applyBorder="1" applyAlignment="1" applyProtection="1">
      <alignment horizontal="left" vertical="center"/>
    </xf>
    <xf numFmtId="0" fontId="6" fillId="0" borderId="14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6" fillId="0" borderId="15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16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17" xfId="0" applyFont="1" applyBorder="1" applyAlignment="1" applyProtection="1">
      <alignment horizontal="center" vertical="center"/>
    </xf>
    <xf numFmtId="176" fontId="6" fillId="0" borderId="7" xfId="20" applyNumberFormat="1" applyFont="1" applyFill="1" applyBorder="1" applyAlignment="1" applyProtection="1">
      <alignment horizontal="center" vertical="center"/>
    </xf>
    <xf numFmtId="176" fontId="6" fillId="0" borderId="3" xfId="20" applyNumberFormat="1" applyFont="1" applyFill="1" applyBorder="1" applyAlignment="1" applyProtection="1">
      <alignment horizontal="center" vertical="center"/>
    </xf>
    <xf numFmtId="176" fontId="6" fillId="0" borderId="20" xfId="20" applyNumberFormat="1" applyFont="1" applyFill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 shrinkToFit="1"/>
    </xf>
    <xf numFmtId="38" fontId="6" fillId="0" borderId="21" xfId="20" applyNumberFormat="1" applyFont="1" applyFill="1" applyBorder="1" applyAlignment="1" applyProtection="1">
      <alignment horizontal="right" vertical="center"/>
    </xf>
    <xf numFmtId="38" fontId="6" fillId="0" borderId="22" xfId="20" applyNumberFormat="1" applyFont="1" applyFill="1" applyBorder="1" applyAlignment="1" applyProtection="1">
      <alignment horizontal="right" vertical="center"/>
    </xf>
    <xf numFmtId="38" fontId="6" fillId="0" borderId="23" xfId="20" applyNumberFormat="1" applyFont="1" applyFill="1" applyBorder="1" applyAlignment="1" applyProtection="1">
      <alignment horizontal="right" vertical="center"/>
    </xf>
    <xf numFmtId="38" fontId="6" fillId="0" borderId="24" xfId="20" applyNumberFormat="1" applyFont="1" applyFill="1" applyBorder="1" applyAlignment="1" applyProtection="1">
      <alignment horizontal="right" vertical="center"/>
    </xf>
    <xf numFmtId="0" fontId="4" fillId="2" borderId="0" xfId="0" applyFont="1" applyFill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</xf>
    <xf numFmtId="0" fontId="7" fillId="2" borderId="0" xfId="0" applyFont="1" applyFill="1" applyBorder="1" applyAlignment="1" applyProtection="1">
      <alignment horizontal="left" vertical="top" wrapText="1"/>
      <protection locked="0"/>
    </xf>
    <xf numFmtId="0" fontId="7" fillId="0" borderId="0" xfId="0" applyFont="1" applyFill="1" applyAlignment="1" applyProtection="1">
      <alignment horizontal="distributed" vertical="center"/>
    </xf>
    <xf numFmtId="0" fontId="31" fillId="0" borderId="0" xfId="0" applyFont="1" applyFill="1" applyAlignment="1" applyProtection="1">
      <alignment horizontal="distributed" vertical="top" justifyLastLine="1" shrinkToFit="1"/>
    </xf>
    <xf numFmtId="0" fontId="7" fillId="2" borderId="0" xfId="0" applyFont="1" applyFill="1" applyProtection="1">
      <alignment vertical="center"/>
      <protection locked="0"/>
    </xf>
    <xf numFmtId="0" fontId="6" fillId="0" borderId="7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right" vertical="center"/>
    </xf>
    <xf numFmtId="0" fontId="6" fillId="0" borderId="14" xfId="0" applyFont="1" applyFill="1" applyBorder="1" applyAlignment="1" applyProtection="1">
      <alignment horizontal="center" vertical="center" wrapText="1"/>
    </xf>
    <xf numFmtId="0" fontId="6" fillId="0" borderId="10" xfId="0" applyFont="1" applyFill="1" applyBorder="1" applyAlignment="1" applyProtection="1">
      <alignment horizontal="center" vertical="center" wrapText="1"/>
    </xf>
    <xf numFmtId="0" fontId="6" fillId="0" borderId="27" xfId="0" applyFont="1" applyFill="1" applyBorder="1" applyAlignment="1" applyProtection="1">
      <alignment horizontal="center" vertical="center" wrapText="1"/>
    </xf>
    <xf numFmtId="0" fontId="6" fillId="0" borderId="16" xfId="0" applyFont="1" applyFill="1" applyBorder="1" applyAlignment="1" applyProtection="1">
      <alignment horizontal="center" vertical="center" wrapText="1"/>
    </xf>
    <xf numFmtId="0" fontId="6" fillId="0" borderId="9" xfId="0" applyFont="1" applyFill="1" applyBorder="1" applyAlignment="1" applyProtection="1">
      <alignment horizontal="center" vertical="center" wrapText="1"/>
    </xf>
    <xf numFmtId="0" fontId="6" fillId="0" borderId="28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distributed" vertical="center"/>
    </xf>
    <xf numFmtId="178" fontId="7" fillId="0" borderId="7" xfId="20" applyNumberFormat="1" applyFont="1" applyFill="1" applyBorder="1" applyAlignment="1" applyProtection="1">
      <alignment horizontal="right" vertical="center"/>
    </xf>
    <xf numFmtId="178" fontId="7" fillId="0" borderId="3" xfId="20" applyNumberFormat="1" applyFont="1" applyFill="1" applyBorder="1" applyAlignment="1" applyProtection="1">
      <alignment horizontal="right" vertical="center"/>
    </xf>
    <xf numFmtId="178" fontId="7" fillId="0" borderId="8" xfId="20" applyNumberFormat="1" applyFont="1" applyFill="1" applyBorder="1" applyAlignment="1" applyProtection="1">
      <alignment horizontal="right" vertical="center"/>
    </xf>
    <xf numFmtId="178" fontId="7" fillId="2" borderId="7" xfId="20" applyNumberFormat="1" applyFont="1" applyFill="1" applyBorder="1" applyAlignment="1" applyProtection="1">
      <alignment horizontal="right" vertical="center"/>
      <protection locked="0"/>
    </xf>
    <xf numFmtId="178" fontId="7" fillId="2" borderId="3" xfId="20" applyNumberFormat="1" applyFont="1" applyFill="1" applyBorder="1" applyAlignment="1" applyProtection="1">
      <alignment horizontal="right" vertical="center"/>
      <protection locked="0"/>
    </xf>
    <xf numFmtId="178" fontId="7" fillId="2" borderId="8" xfId="20" applyNumberFormat="1" applyFont="1" applyFill="1" applyBorder="1" applyAlignment="1" applyProtection="1">
      <alignment horizontal="right" vertical="center"/>
      <protection locked="0"/>
    </xf>
    <xf numFmtId="178" fontId="7" fillId="2" borderId="7" xfId="20" quotePrefix="1" applyNumberFormat="1" applyFont="1" applyFill="1" applyBorder="1" applyAlignment="1" applyProtection="1">
      <alignment horizontal="right" vertical="center"/>
      <protection locked="0"/>
    </xf>
    <xf numFmtId="178" fontId="7" fillId="2" borderId="3" xfId="20" quotePrefix="1" applyNumberFormat="1" applyFont="1" applyFill="1" applyBorder="1" applyAlignment="1" applyProtection="1">
      <alignment horizontal="right" vertical="center"/>
      <protection locked="0"/>
    </xf>
    <xf numFmtId="178" fontId="7" fillId="2" borderId="8" xfId="20" quotePrefix="1" applyNumberFormat="1" applyFont="1" applyFill="1" applyBorder="1" applyAlignment="1" applyProtection="1">
      <alignment horizontal="right" vertical="center"/>
      <protection locked="0"/>
    </xf>
    <xf numFmtId="3" fontId="6" fillId="2" borderId="19" xfId="20" applyNumberFormat="1" applyFont="1" applyFill="1" applyBorder="1" applyAlignment="1" applyProtection="1">
      <alignment horizontal="right" vertical="center"/>
      <protection locked="0"/>
    </xf>
    <xf numFmtId="3" fontId="6" fillId="2" borderId="3" xfId="20" applyNumberFormat="1" applyFont="1" applyFill="1" applyBorder="1" applyAlignment="1" applyProtection="1">
      <alignment horizontal="right" vertical="center"/>
      <protection locked="0"/>
    </xf>
    <xf numFmtId="3" fontId="6" fillId="2" borderId="8" xfId="20" applyNumberFormat="1" applyFont="1" applyFill="1" applyBorder="1" applyAlignment="1" applyProtection="1">
      <alignment horizontal="right" vertical="center"/>
      <protection locked="0"/>
    </xf>
    <xf numFmtId="0" fontId="6" fillId="0" borderId="29" xfId="0" applyFont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horizontal="center" vertical="center" wrapText="1"/>
    </xf>
    <xf numFmtId="0" fontId="6" fillId="0" borderId="15" xfId="0" applyFont="1" applyBorder="1" applyAlignment="1" applyProtection="1">
      <alignment horizontal="center" vertical="center" wrapText="1"/>
    </xf>
    <xf numFmtId="0" fontId="6" fillId="0" borderId="30" xfId="0" applyFont="1" applyBorder="1" applyAlignment="1" applyProtection="1">
      <alignment horizontal="center" vertical="center" wrapText="1"/>
    </xf>
    <xf numFmtId="0" fontId="6" fillId="0" borderId="9" xfId="0" applyFont="1" applyBorder="1" applyAlignment="1" applyProtection="1">
      <alignment horizontal="center" vertical="center" wrapText="1"/>
    </xf>
    <xf numFmtId="0" fontId="6" fillId="0" borderId="17" xfId="0" applyFont="1" applyBorder="1" applyAlignment="1" applyProtection="1">
      <alignment horizontal="center" vertical="center" wrapText="1"/>
    </xf>
    <xf numFmtId="0" fontId="6" fillId="0" borderId="25" xfId="20" applyNumberFormat="1" applyFont="1" applyFill="1" applyBorder="1" applyAlignment="1">
      <alignment horizontal="right" vertical="center"/>
    </xf>
    <xf numFmtId="0" fontId="6" fillId="0" borderId="11" xfId="20" applyNumberFormat="1" applyFont="1" applyFill="1" applyBorder="1" applyAlignment="1">
      <alignment horizontal="right" vertical="center"/>
    </xf>
    <xf numFmtId="0" fontId="33" fillId="0" borderId="14" xfId="0" applyFont="1" applyBorder="1" applyAlignment="1">
      <alignment horizontal="center" vertical="center" wrapText="1"/>
    </xf>
    <xf numFmtId="0" fontId="33" fillId="0" borderId="10" xfId="0" applyFont="1" applyBorder="1" applyAlignment="1">
      <alignment horizontal="center" vertical="center"/>
    </xf>
    <xf numFmtId="0" fontId="33" fillId="0" borderId="15" xfId="0" applyFont="1" applyBorder="1" applyAlignment="1">
      <alignment horizontal="center" vertical="center"/>
    </xf>
    <xf numFmtId="0" fontId="33" fillId="0" borderId="16" xfId="0" applyFont="1" applyBorder="1" applyAlignment="1">
      <alignment horizontal="center" vertical="center"/>
    </xf>
    <xf numFmtId="0" fontId="33" fillId="0" borderId="9" xfId="0" applyFont="1" applyBorder="1" applyAlignment="1">
      <alignment horizontal="center" vertical="center"/>
    </xf>
    <xf numFmtId="0" fontId="33" fillId="0" borderId="17" xfId="0" applyFont="1" applyBorder="1" applyAlignment="1">
      <alignment horizontal="center" vertical="center"/>
    </xf>
    <xf numFmtId="0" fontId="33" fillId="0" borderId="7" xfId="0" applyFont="1" applyBorder="1" applyAlignment="1">
      <alignment horizontal="center" vertical="center"/>
    </xf>
    <xf numFmtId="0" fontId="33" fillId="0" borderId="3" xfId="0" applyFont="1" applyBorder="1" applyAlignment="1">
      <alignment horizontal="center" vertical="center"/>
    </xf>
    <xf numFmtId="0" fontId="33" fillId="0" borderId="18" xfId="0" applyFont="1" applyBorder="1" applyAlignment="1">
      <alignment horizontal="center" vertical="center"/>
    </xf>
    <xf numFmtId="0" fontId="33" fillId="0" borderId="19" xfId="0" applyFont="1" applyBorder="1" applyAlignment="1">
      <alignment horizontal="center" vertical="center"/>
    </xf>
    <xf numFmtId="0" fontId="33" fillId="0" borderId="8" xfId="0" applyFont="1" applyBorder="1" applyAlignment="1">
      <alignment horizontal="center" vertical="center"/>
    </xf>
    <xf numFmtId="38" fontId="6" fillId="0" borderId="8" xfId="20" applyNumberFormat="1" applyFont="1" applyFill="1" applyBorder="1" applyAlignment="1">
      <alignment horizontal="right" vertical="center"/>
    </xf>
    <xf numFmtId="38" fontId="6" fillId="0" borderId="25" xfId="20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7" fillId="0" borderId="0" xfId="0" applyFont="1" applyAlignment="1">
      <alignment horizontal="distributed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6" fillId="0" borderId="14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27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28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2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shrinkToFit="1"/>
    </xf>
    <xf numFmtId="0" fontId="4" fillId="0" borderId="0" xfId="0" applyFont="1">
      <alignment vertical="center"/>
    </xf>
    <xf numFmtId="0" fontId="4" fillId="0" borderId="31" xfId="0" applyFont="1" applyFill="1" applyBorder="1" applyAlignment="1" applyProtection="1">
      <alignment horizontal="center" vertical="center"/>
      <protection locked="0"/>
    </xf>
    <xf numFmtId="0" fontId="4" fillId="0" borderId="32" xfId="0" applyFont="1" applyFill="1" applyBorder="1" applyAlignment="1" applyProtection="1">
      <alignment horizontal="center" vertical="center"/>
      <protection locked="0"/>
    </xf>
    <xf numFmtId="0" fontId="4" fillId="0" borderId="33" xfId="0" applyFont="1" applyFill="1" applyBorder="1" applyAlignment="1" applyProtection="1">
      <alignment horizontal="center" vertical="center"/>
      <protection locked="0"/>
    </xf>
    <xf numFmtId="0" fontId="6" fillId="0" borderId="14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7" xfId="0" applyFont="1" applyFill="1" applyBorder="1" applyAlignment="1" applyProtection="1">
      <alignment horizontal="left" vertical="center"/>
      <protection locked="0"/>
    </xf>
    <xf numFmtId="0" fontId="6" fillId="0" borderId="3" xfId="0" applyFont="1" applyFill="1" applyBorder="1" applyAlignment="1" applyProtection="1">
      <alignment horizontal="left" vertical="center"/>
      <protection locked="0"/>
    </xf>
    <xf numFmtId="0" fontId="6" fillId="0" borderId="8" xfId="0" applyFont="1" applyFill="1" applyBorder="1" applyAlignment="1" applyProtection="1">
      <alignment horizontal="left" vertical="center"/>
      <protection locked="0"/>
    </xf>
    <xf numFmtId="0" fontId="6" fillId="0" borderId="25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Alignment="1">
      <alignment horizontal="distributed" vertical="center"/>
    </xf>
    <xf numFmtId="0" fontId="31" fillId="0" borderId="0" xfId="0" applyFont="1" applyFill="1" applyAlignment="1">
      <alignment horizontal="distributed" vertical="top" justifyLastLine="1" shrinkToFit="1"/>
    </xf>
    <xf numFmtId="0" fontId="7" fillId="2" borderId="0" xfId="0" applyFont="1" applyFill="1">
      <alignment vertical="center"/>
    </xf>
    <xf numFmtId="0" fontId="6" fillId="0" borderId="7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right" vertical="center" shrinkToFit="1"/>
    </xf>
    <xf numFmtId="0" fontId="6" fillId="0" borderId="3" xfId="0" applyFont="1" applyBorder="1" applyAlignment="1">
      <alignment horizontal="right" vertical="center" shrinkToFit="1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38" fontId="6" fillId="0" borderId="21" xfId="20" applyNumberFormat="1" applyFont="1" applyFill="1" applyBorder="1" applyAlignment="1">
      <alignment horizontal="right" vertical="center"/>
    </xf>
    <xf numFmtId="38" fontId="6" fillId="0" borderId="22" xfId="20" applyNumberFormat="1" applyFont="1" applyFill="1" applyBorder="1" applyAlignment="1">
      <alignment horizontal="right" vertical="center"/>
    </xf>
    <xf numFmtId="38" fontId="6" fillId="0" borderId="23" xfId="20" applyNumberFormat="1" applyFont="1" applyFill="1" applyBorder="1" applyAlignment="1">
      <alignment horizontal="right" vertical="center"/>
    </xf>
    <xf numFmtId="38" fontId="6" fillId="0" borderId="24" xfId="20" applyNumberFormat="1" applyFont="1" applyFill="1" applyBorder="1" applyAlignment="1">
      <alignment horizontal="right" vertical="center"/>
    </xf>
    <xf numFmtId="176" fontId="6" fillId="0" borderId="7" xfId="20" applyNumberFormat="1" applyFont="1" applyFill="1" applyBorder="1" applyAlignment="1">
      <alignment horizontal="center" vertical="center"/>
    </xf>
    <xf numFmtId="176" fontId="6" fillId="0" borderId="3" xfId="20" applyNumberFormat="1" applyFont="1" applyFill="1" applyBorder="1" applyAlignment="1">
      <alignment horizontal="center" vertical="center"/>
    </xf>
    <xf numFmtId="176" fontId="6" fillId="0" borderId="20" xfId="20" applyNumberFormat="1" applyFont="1" applyFill="1" applyBorder="1" applyAlignment="1">
      <alignment horizontal="center" vertical="center"/>
    </xf>
    <xf numFmtId="176" fontId="6" fillId="0" borderId="7" xfId="20" applyNumberFormat="1" applyFont="1" applyBorder="1" applyAlignment="1">
      <alignment horizontal="center" vertical="center"/>
    </xf>
    <xf numFmtId="176" fontId="6" fillId="0" borderId="3" xfId="20" applyNumberFormat="1" applyFont="1" applyBorder="1" applyAlignment="1">
      <alignment horizontal="center" vertical="center"/>
    </xf>
    <xf numFmtId="176" fontId="6" fillId="0" borderId="20" xfId="20" applyNumberFormat="1" applyFont="1" applyBorder="1" applyAlignment="1">
      <alignment horizontal="center" vertical="center"/>
    </xf>
    <xf numFmtId="38" fontId="6" fillId="0" borderId="21" xfId="20" applyNumberFormat="1" applyFont="1" applyBorder="1" applyAlignment="1">
      <alignment horizontal="right" vertical="center"/>
    </xf>
    <xf numFmtId="38" fontId="6" fillId="0" borderId="22" xfId="20" applyNumberFormat="1" applyFont="1" applyBorder="1" applyAlignment="1">
      <alignment horizontal="right" vertical="center"/>
    </xf>
    <xf numFmtId="38" fontId="6" fillId="0" borderId="23" xfId="20" applyNumberFormat="1" applyFont="1" applyBorder="1" applyAlignment="1">
      <alignment horizontal="right" vertical="center"/>
    </xf>
    <xf numFmtId="38" fontId="6" fillId="0" borderId="24" xfId="20" applyNumberFormat="1" applyFont="1" applyBorder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3" fontId="4" fillId="0" borderId="0" xfId="0" applyNumberFormat="1" applyFont="1" applyFill="1" applyAlignment="1">
      <alignment horizontal="center" vertical="center"/>
    </xf>
    <xf numFmtId="38" fontId="4" fillId="0" borderId="7" xfId="20" applyFont="1" applyFill="1" applyBorder="1" applyAlignment="1">
      <alignment horizontal="center" vertical="center"/>
    </xf>
    <xf numFmtId="38" fontId="4" fillId="0" borderId="3" xfId="20" applyFont="1" applyFill="1" applyBorder="1" applyAlignment="1">
      <alignment horizontal="center" vertical="center"/>
    </xf>
    <xf numFmtId="38" fontId="4" fillId="0" borderId="8" xfId="20" applyFont="1" applyFill="1" applyBorder="1" applyAlignment="1">
      <alignment horizontal="center" vertical="center"/>
    </xf>
    <xf numFmtId="180" fontId="4" fillId="0" borderId="0" xfId="0" applyNumberFormat="1" applyFont="1" applyFill="1" applyAlignment="1">
      <alignment horizontal="center" vertical="center"/>
    </xf>
  </cellXfs>
  <cellStyles count="32">
    <cellStyle name="#,###" xfId="1"/>
    <cellStyle name="0.0__;;" xfId="2"/>
    <cellStyle name="0.00_;;" xfId="3"/>
    <cellStyle name="2-4帯工総括" xfId="4"/>
    <cellStyle name="Calc Currency (0)" xfId="5"/>
    <cellStyle name="Comma [0]_Full Year FY96" xfId="6"/>
    <cellStyle name="Comma_Full Year FY96" xfId="7"/>
    <cellStyle name="Currency [0]_Full Year FY96" xfId="8"/>
    <cellStyle name="Currency_Full Year FY96" xfId="9"/>
    <cellStyle name="entry" xfId="10"/>
    <cellStyle name="Header1" xfId="11"/>
    <cellStyle name="Header2" xfId="12"/>
    <cellStyle name="Normal_#18-Internet" xfId="13"/>
    <cellStyle name="price" xfId="14"/>
    <cellStyle name="revised" xfId="15"/>
    <cellStyle name="section" xfId="16"/>
    <cellStyle name="subhead" xfId="17"/>
    <cellStyle name="title" xfId="18"/>
    <cellStyle name="ﾊﾟ-ｾﾝﾄ" xfId="19"/>
    <cellStyle name="桁区切り" xfId="20" builtinId="6"/>
    <cellStyle name="桁区切り [0.0]" xfId="21"/>
    <cellStyle name="桁区切り（０なし）" xfId="22"/>
    <cellStyle name="見出し" xfId="23"/>
    <cellStyle name="項目書式" xfId="24"/>
    <cellStyle name="小計" xfId="25"/>
    <cellStyle name="推奨標準" xfId="26"/>
    <cellStyle name="数量表示" xfId="27"/>
    <cellStyle name="通常罫線" xfId="28"/>
    <cellStyle name="独自" xfId="29"/>
    <cellStyle name="標準" xfId="0" builtinId="0"/>
    <cellStyle name="標準 ｺﾞｼｯｸ" xfId="30"/>
    <cellStyle name="未定義" xfId="31"/>
  </cellStyles>
  <dxfs count="8">
    <dxf>
      <font>
        <condense val="0"/>
        <extend val="0"/>
        <color auto="1"/>
      </font>
      <fill>
        <patternFill patternType="none">
          <bgColor indexed="65"/>
        </patternFill>
      </fill>
      <border>
        <left/>
        <right/>
        <top/>
        <bottom style="thin">
          <color indexed="64"/>
        </bottom>
      </border>
    </dxf>
    <dxf>
      <font>
        <strike/>
        <condense val="0"/>
        <extend val="0"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fill>
        <patternFill>
          <bgColor indexed="43"/>
        </patternFill>
      </fill>
      <border>
        <left/>
        <right/>
        <top/>
        <bottom style="thin">
          <color indexed="64"/>
        </bottom>
      </border>
    </dxf>
    <dxf>
      <font>
        <condense val="0"/>
        <extend val="0"/>
        <color auto="1"/>
      </font>
      <fill>
        <patternFill patternType="none">
          <bgColor indexed="65"/>
        </patternFill>
      </fill>
      <border>
        <left/>
        <right/>
        <top/>
        <bottom style="thin">
          <color indexed="64"/>
        </bottom>
      </border>
    </dxf>
    <dxf>
      <font>
        <strike/>
        <condense val="0"/>
        <extend val="0"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fill>
        <patternFill>
          <bgColor indexed="43"/>
        </patternFill>
      </fill>
      <border>
        <left/>
        <right/>
        <top/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sharedStrings" Target="sharedStrings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Lines="5" dropStyle="combo" dx="22" fmlaLink="$BI$5" fmlaRange="$BG$5:$BG$9" noThreeD="1" sel="1" val="0"/>
</file>

<file path=xl/ctrlProps/ctrlProp2.xml><?xml version="1.0" encoding="utf-8"?>
<formControlPr xmlns="http://schemas.microsoft.com/office/spreadsheetml/2009/9/main" objectType="Drop" dropLines="5" dropStyle="combo" dx="22" fmlaLink="$BI$5" fmlaRange="$BG$5:$BG$9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</xdr:row>
          <xdr:rowOff>0</xdr:rowOff>
        </xdr:from>
        <xdr:to>
          <xdr:col>14</xdr:col>
          <xdr:colOff>0</xdr:colOff>
          <xdr:row>9</xdr:row>
          <xdr:rowOff>9525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</xdr:row>
          <xdr:rowOff>0</xdr:rowOff>
        </xdr:from>
        <xdr:to>
          <xdr:col>14</xdr:col>
          <xdr:colOff>0</xdr:colOff>
          <xdr:row>9</xdr:row>
          <xdr:rowOff>9525</xdr:rowOff>
        </xdr:to>
        <xdr:sp macro="" textlink="">
          <xdr:nvSpPr>
            <xdr:cNvPr id="3073" name="Drop Down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xdr:twoCellAnchor>
    <xdr:from>
      <xdr:col>15</xdr:col>
      <xdr:colOff>114300</xdr:colOff>
      <xdr:row>4</xdr:row>
      <xdr:rowOff>0</xdr:rowOff>
    </xdr:from>
    <xdr:to>
      <xdr:col>23</xdr:col>
      <xdr:colOff>142875</xdr:colOff>
      <xdr:row>5</xdr:row>
      <xdr:rowOff>28575</xdr:rowOff>
    </xdr:to>
    <xdr:sp macro="" textlink="">
      <xdr:nvSpPr>
        <xdr:cNvPr id="3079" name="AutoShape 7"/>
        <xdr:cNvSpPr>
          <a:spLocks noChangeArrowheads="1"/>
        </xdr:cNvSpPr>
      </xdr:nvSpPr>
      <xdr:spPr bwMode="auto">
        <a:xfrm>
          <a:off x="3114675" y="828675"/>
          <a:ext cx="1628775" cy="228600"/>
        </a:xfrm>
        <a:prstGeom prst="wedgeRectCallout">
          <a:avLst>
            <a:gd name="adj1" fmla="val -79241"/>
            <a:gd name="adj2" fmla="val 791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17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工事名を入力してください</a:t>
          </a:r>
        </a:p>
      </xdr:txBody>
    </xdr:sp>
    <xdr:clientData/>
  </xdr:twoCellAnchor>
  <xdr:twoCellAnchor>
    <xdr:from>
      <xdr:col>30</xdr:col>
      <xdr:colOff>180975</xdr:colOff>
      <xdr:row>11</xdr:row>
      <xdr:rowOff>9525</xdr:rowOff>
    </xdr:from>
    <xdr:to>
      <xdr:col>45</xdr:col>
      <xdr:colOff>171450</xdr:colOff>
      <xdr:row>12</xdr:row>
      <xdr:rowOff>38100</xdr:rowOff>
    </xdr:to>
    <xdr:sp macro="" textlink="">
      <xdr:nvSpPr>
        <xdr:cNvPr id="3080" name="AutoShape 8"/>
        <xdr:cNvSpPr>
          <a:spLocks noChangeArrowheads="1"/>
        </xdr:cNvSpPr>
      </xdr:nvSpPr>
      <xdr:spPr bwMode="auto">
        <a:xfrm>
          <a:off x="6181725" y="2238375"/>
          <a:ext cx="3038475" cy="228600"/>
        </a:xfrm>
        <a:prstGeom prst="wedgeRectCallout">
          <a:avLst>
            <a:gd name="adj1" fmla="val -70690"/>
            <a:gd name="adj2" fmla="val 58333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17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変更の請負見込額（受注者算出）を入力してください</a:t>
          </a:r>
        </a:p>
      </xdr:txBody>
    </xdr:sp>
    <xdr:clientData/>
  </xdr:twoCellAnchor>
  <xdr:twoCellAnchor>
    <xdr:from>
      <xdr:col>13</xdr:col>
      <xdr:colOff>180975</xdr:colOff>
      <xdr:row>9</xdr:row>
      <xdr:rowOff>123825</xdr:rowOff>
    </xdr:from>
    <xdr:to>
      <xdr:col>29</xdr:col>
      <xdr:colOff>133350</xdr:colOff>
      <xdr:row>10</xdr:row>
      <xdr:rowOff>152400</xdr:rowOff>
    </xdr:to>
    <xdr:sp macro="" textlink="">
      <xdr:nvSpPr>
        <xdr:cNvPr id="3081" name="AutoShape 9"/>
        <xdr:cNvSpPr>
          <a:spLocks noChangeArrowheads="1"/>
        </xdr:cNvSpPr>
      </xdr:nvSpPr>
      <xdr:spPr bwMode="auto">
        <a:xfrm>
          <a:off x="2781300" y="1952625"/>
          <a:ext cx="3152775" cy="228600"/>
        </a:xfrm>
        <a:prstGeom prst="wedgeRectCallout">
          <a:avLst>
            <a:gd name="adj1" fmla="val -61782"/>
            <a:gd name="adj2" fmla="val -875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17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単品スライドを請求する予定の品目を選択してください</a:t>
          </a:r>
        </a:p>
      </xdr:txBody>
    </xdr:sp>
    <xdr:clientData/>
  </xdr:twoCellAnchor>
  <xdr:twoCellAnchor>
    <xdr:from>
      <xdr:col>36</xdr:col>
      <xdr:colOff>190500</xdr:colOff>
      <xdr:row>19</xdr:row>
      <xdr:rowOff>9525</xdr:rowOff>
    </xdr:from>
    <xdr:to>
      <xdr:col>49</xdr:col>
      <xdr:colOff>85725</xdr:colOff>
      <xdr:row>20</xdr:row>
      <xdr:rowOff>9525</xdr:rowOff>
    </xdr:to>
    <xdr:sp macro="" textlink="">
      <xdr:nvSpPr>
        <xdr:cNvPr id="3082" name="AutoShape 10"/>
        <xdr:cNvSpPr>
          <a:spLocks noChangeArrowheads="1"/>
        </xdr:cNvSpPr>
      </xdr:nvSpPr>
      <xdr:spPr bwMode="auto">
        <a:xfrm>
          <a:off x="7391400" y="3838575"/>
          <a:ext cx="2543175" cy="228600"/>
        </a:xfrm>
        <a:prstGeom prst="wedgeRectCallout">
          <a:avLst>
            <a:gd name="adj1" fmla="val -74343"/>
            <a:gd name="adj2" fmla="val 541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17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当初見積りを行った年月を記載してください</a:t>
          </a:r>
        </a:p>
      </xdr:txBody>
    </xdr:sp>
    <xdr:clientData/>
  </xdr:twoCellAnchor>
  <xdr:twoCellAnchor>
    <xdr:from>
      <xdr:col>36</xdr:col>
      <xdr:colOff>161925</xdr:colOff>
      <xdr:row>32</xdr:row>
      <xdr:rowOff>47625</xdr:rowOff>
    </xdr:from>
    <xdr:to>
      <xdr:col>54</xdr:col>
      <xdr:colOff>190500</xdr:colOff>
      <xdr:row>35</xdr:row>
      <xdr:rowOff>57150</xdr:rowOff>
    </xdr:to>
    <xdr:sp macro="" textlink="">
      <xdr:nvSpPr>
        <xdr:cNvPr id="3083" name="AutoShape 11"/>
        <xdr:cNvSpPr>
          <a:spLocks noChangeArrowheads="1"/>
        </xdr:cNvSpPr>
      </xdr:nvSpPr>
      <xdr:spPr bwMode="auto">
        <a:xfrm>
          <a:off x="7362825" y="6276975"/>
          <a:ext cx="3676650" cy="552450"/>
        </a:xfrm>
        <a:prstGeom prst="wedgeRectCallout">
          <a:avLst>
            <a:gd name="adj1" fmla="val -69171"/>
            <a:gd name="adj2" fmla="val 112069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17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材料の納入された月ごとに、数量及び単価（契約し支払を行った単価）を入力してください。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納入及び支払が証明できる資料の添付が必要となります。</a:t>
          </a:r>
        </a:p>
      </xdr:txBody>
    </xdr:sp>
    <xdr:clientData/>
  </xdr:twoCellAnchor>
  <xdr:twoCellAnchor>
    <xdr:from>
      <xdr:col>38</xdr:col>
      <xdr:colOff>9525</xdr:colOff>
      <xdr:row>25</xdr:row>
      <xdr:rowOff>0</xdr:rowOff>
    </xdr:from>
    <xdr:to>
      <xdr:col>56</xdr:col>
      <xdr:colOff>38100</xdr:colOff>
      <xdr:row>28</xdr:row>
      <xdr:rowOff>9525</xdr:rowOff>
    </xdr:to>
    <xdr:sp macro="" textlink="">
      <xdr:nvSpPr>
        <xdr:cNvPr id="3084" name="AutoShape 12"/>
        <xdr:cNvSpPr>
          <a:spLocks noChangeArrowheads="1"/>
        </xdr:cNvSpPr>
      </xdr:nvSpPr>
      <xdr:spPr bwMode="auto">
        <a:xfrm>
          <a:off x="7610475" y="4962525"/>
          <a:ext cx="3686175" cy="552450"/>
        </a:xfrm>
        <a:prstGeom prst="wedgeRectCallout">
          <a:avLst>
            <a:gd name="adj1" fmla="val -60852"/>
            <a:gd name="adj2" fmla="val 3965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17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種別、規格、単価及び数量に関しては、下表（表-２）で入力された値（数量については合計数量）が自動入力されます。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単価に関しては、当初見積り時点の単価を入力願います。</a:t>
          </a:r>
        </a:p>
      </xdr:txBody>
    </xdr:sp>
    <xdr:clientData/>
  </xdr:twoCellAnchor>
  <xdr:twoCellAnchor>
    <xdr:from>
      <xdr:col>37</xdr:col>
      <xdr:colOff>171450</xdr:colOff>
      <xdr:row>81</xdr:row>
      <xdr:rowOff>152400</xdr:rowOff>
    </xdr:from>
    <xdr:to>
      <xdr:col>47</xdr:col>
      <xdr:colOff>104775</xdr:colOff>
      <xdr:row>82</xdr:row>
      <xdr:rowOff>152400</xdr:rowOff>
    </xdr:to>
    <xdr:sp macro="" textlink="">
      <xdr:nvSpPr>
        <xdr:cNvPr id="3085" name="AutoShape 13"/>
        <xdr:cNvSpPr>
          <a:spLocks noChangeArrowheads="1"/>
        </xdr:cNvSpPr>
      </xdr:nvSpPr>
      <xdr:spPr bwMode="auto">
        <a:xfrm>
          <a:off x="7572375" y="15601950"/>
          <a:ext cx="1981200" cy="228600"/>
        </a:xfrm>
        <a:prstGeom prst="wedgeRectCallout">
          <a:avLst>
            <a:gd name="adj1" fmla="val -77884"/>
            <a:gd name="adj2" fmla="val 75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17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スライドの可否判定を行います</a:t>
          </a:r>
        </a:p>
      </xdr:txBody>
    </xdr:sp>
    <xdr:clientData/>
  </xdr:twoCellAnchor>
  <xdr:twoCellAnchor>
    <xdr:from>
      <xdr:col>31</xdr:col>
      <xdr:colOff>9525</xdr:colOff>
      <xdr:row>7</xdr:row>
      <xdr:rowOff>180975</xdr:rowOff>
    </xdr:from>
    <xdr:to>
      <xdr:col>48</xdr:col>
      <xdr:colOff>180975</xdr:colOff>
      <xdr:row>9</xdr:row>
      <xdr:rowOff>142875</xdr:rowOff>
    </xdr:to>
    <xdr:sp macro="" textlink="">
      <xdr:nvSpPr>
        <xdr:cNvPr id="3089" name="AutoShape 17"/>
        <xdr:cNvSpPr>
          <a:spLocks noChangeArrowheads="1"/>
        </xdr:cNvSpPr>
      </xdr:nvSpPr>
      <xdr:spPr bwMode="auto">
        <a:xfrm>
          <a:off x="6210300" y="1609725"/>
          <a:ext cx="3619500" cy="361950"/>
        </a:xfrm>
        <a:prstGeom prst="wedgeRectCallout">
          <a:avLst>
            <a:gd name="adj1" fmla="val -61051"/>
            <a:gd name="adj2" fmla="val -15792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17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「その他」を選択した場合、この部分に入力欄が表示されますので、対象材料の具体名を必ず記載してください。</a:t>
          </a:r>
        </a:p>
      </xdr:txBody>
    </xdr:sp>
    <xdr:clientData/>
  </xdr:twoCellAnchor>
  <xdr:twoCellAnchor>
    <xdr:from>
      <xdr:col>46</xdr:col>
      <xdr:colOff>142875</xdr:colOff>
      <xdr:row>3</xdr:row>
      <xdr:rowOff>66675</xdr:rowOff>
    </xdr:from>
    <xdr:to>
      <xdr:col>55</xdr:col>
      <xdr:colOff>95250</xdr:colOff>
      <xdr:row>4</xdr:row>
      <xdr:rowOff>76200</xdr:rowOff>
    </xdr:to>
    <xdr:sp macro="" textlink="">
      <xdr:nvSpPr>
        <xdr:cNvPr id="3090" name="AutoShape 18"/>
        <xdr:cNvSpPr>
          <a:spLocks noChangeArrowheads="1"/>
        </xdr:cNvSpPr>
      </xdr:nvSpPr>
      <xdr:spPr bwMode="auto">
        <a:xfrm>
          <a:off x="9391650" y="666750"/>
          <a:ext cx="1752600" cy="238125"/>
        </a:xfrm>
        <a:prstGeom prst="wedgeRectCallout">
          <a:avLst>
            <a:gd name="adj1" fmla="val -70653"/>
            <a:gd name="adj2" fmla="val 62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17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会社情報を入力してください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26997;&#27005;&#2354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j-8\kj-8\&#23798;&#12293;&#65314;&#65328;\&#20316;&#25104;\&#25968;&#37327;\&#12456;&#12463;&#12475;&#12523;\&#22522;&#30990;&#65420;1.WK4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KK_COMPAQ\&#20491;&#20154;&#21029;\&#26997;&#27005;&#2354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ODA\&#25144;&#30000;\&#25144;&#30000;\&#25968;&#37327;&#21442;&#32771;\&#35336;&#31639;&#26360;\&#19979;&#37096;&#24037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2487;&#12540;&#12479;\&#22320;&#36074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l-5p\usbdisk2\&#22810;&#30000;\H17\5%20&#35199;&#35715;&#22303;&#26408;\&#35199;&#20809;&#23546;&#27211;\&#22810;&#30000;\H17\2%20&#39640;&#26494;&#22303;&#26408;\&#39321;&#26481;&#24029;&#27972;&#21270;&#65406;&#65437;&#65408;&#65392;\&#22810;&#30000;\H17\6%20&#39321;&#24029;&#30010;\&#31532;1&#20966;&#29702;&#20998;&#21306;H17\&#23455;&#26045;&#35373;&#35336;&#26360;\&#31532;1&#24037;&#21306;\data(&#65406;&#65437;&#65408;&#65392;)\&#31309;&#31639;&#38306;&#20418;\&#24179;&#25104;16&#24180;&#24230;\&#31309;&#31639;&#36039;&#26009;\7)%20&#24066;&#65381;&#30010;&#65381;&#20182;&#37096;&#23616;\&#27700;&#36947;&#23616;\&#25104;&#26524;\&#31309;&#31639;&#26681;&#25312;(&#25968;&#37327;&#65381;&#31309;&#31639;&#36039;&#26009;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8204;&#37327;&#35519;&#26619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3798;&#12293;&#65314;&#65328;\&#20316;&#25104;\&#25968;&#37327;\&#12456;&#12463;&#12475;&#12523;\&#22522;&#30990;&#65420;1.WK4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mv\D\&#12402;&#12392;&#12415;\&#24540;&#29992;&#22320;&#36074;\&#21313;&#27941;&#24029;&#26449;\&#23455;&#26045;&#35373;&#35336;\&#22793;&#26356;&#65288;&#23429;&#22320;&#20596;&#12408;&#12471;&#12501;&#12488;&#65289;\&#25968;&#37327;\&#25968;&#37327;\&#33433;&#33993;\&#20037;&#19975;&#20013;&#23665;\&#25968;&#37327;&#65393;&#65437;&#65398;&#65392;A&#12398;&#65330;&#65314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&#26989;&#21209;\&#29066;&#35895;&#12509;&#12531;&#12503;&#22580;\xls\&#25562;&#27700;&#27231;&#31309;&#31639;&#65288;&#37329;&#20837;&#12426;&#65289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2487;&#12540;&#12479;\&#22320;&#36074;&#35519;&#2661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s\c\&#65290;&#65290;&#65290;&#12288;VS&#65343;DCT99&#12288;&#65290;&#65290;&#65290;\KPS&#22826;&#30000;\&#32207;&#27941;&#65295;&#23455;&#26045;\&#25968;&#37327;&#35336;&#31639;&#26360;\&#25968;&#37327;&#35336;&#31639;&#65288;&#32207;&#27941;&#65297;&#24037;&#21306;&#65289;&#65343;&#6529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ODA\&#25144;&#30000;\&#25144;&#30000;\Excel\&#21442;&#32771;\&#35336;&#31639;&#26360;\&#19979;&#37096;&#24037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2513;&#12540;&#12523;\R29(&#24341;&#21407;)&#25968;&#37327;\&#25968;&#37327;\&#33433;&#33993;\&#20037;&#19975;&#20013;&#23665;\&#25968;&#37327;&#65393;&#65437;&#65398;&#65392;A&#12398;&#65330;&#65314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otec\d\&#32654;&#20316;&#23713;&#23665;&#32218;\&#25968;&#37327;\&#25968;&#37327;\&#33433;&#33993;\&#20037;&#19975;&#20013;&#23665;\&#25968;&#37327;&#65393;&#65437;&#65398;&#65392;A&#12398;&#65330;&#65314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31903;\&#19978;&#20208;&#26408;\&#25968;&#37327;&#35336;&#31639;&#26360;\45,46&#24037;&#21306;\&#25968;&#37327;&#35336;&#31639;&#26360;(@2.0m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ODA\&#25144;&#30000;\&#25144;&#30000;\&#21442;&#32771;&#25968;&#37327;\&#35336;&#31639;&#26360;\&#19979;&#37096;&#24037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d\end_c\WINDOWS\&#65411;&#65438;&#65405;&#65400;&#65412;&#65391;&#65420;&#65439;\&#65316;&#65315;&#65332;&#65305;&#65305;\&#24693;&#37027;&#26368;&#32066;&#25104;&#26524;\&#24481;&#27996;&#32000;&#21644;&#22793;&#2635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5968;&#37327;\&#33433;&#33993;\&#20037;&#19975;&#20013;&#23665;\&#25968;&#37327;&#65393;&#65437;&#65398;&#65392;A&#12398;&#65330;&#6531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単価表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出力"/>
      <sheetName val="集計表"/>
    </sheetNames>
    <sheetDataSet>
      <sheetData sheetId="0" refreshError="1"/>
      <sheetData sheetId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単価表"/>
    </sheetNames>
    <sheetDataSet>
      <sheetData sheetId="0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重力式"/>
      <sheetName val="逆Ｔ（90°・受台･水替）"/>
      <sheetName val="逆Ｔ（90°・受台・桁隠し・水替）"/>
      <sheetName val="逆Ｔ（90°・杭）"/>
      <sheetName val="逆Ｔ（90°・杭・受台）"/>
      <sheetName val="逆Ｔ（90°・杭・ｳｲﾝｸﾞ・受台）"/>
      <sheetName val="逆Ｔ（90°・杭・ｳｲﾝｸﾞ・ﾊﾝﾁ・受台）"/>
      <sheetName val="逆Ｔ（角度・ｳｲﾝｸﾞ）"/>
      <sheetName val="逆Ｔ（角度・ｳｲﾝｸﾞ･受台）"/>
      <sheetName val="逆ＴH10（角度・ｳｲﾝｸﾞ・受台）"/>
      <sheetName val="逆Ｔ（角度・ｳｲﾝｸﾞ・受台・落防・水替）"/>
      <sheetName val="逆Ｔ（角度・杭・受台）"/>
      <sheetName val="逆Ｔ（角度・杭・受台・親柱受台）"/>
      <sheetName val="逆Ｔ（角度・杭・ｳｲﾝｸﾞ・受台・落防・ガードレール）"/>
      <sheetName val="逆Ｔ（段差フーチング・角度・ｳｲﾝｸﾞ・受台）"/>
      <sheetName val="逆Ｔ（台座・角度・ｳｲﾝｸﾞ）"/>
      <sheetName val="重力１次（角度・杭・ｳｲﾝｸﾞ・受台）"/>
      <sheetName val="重力２次（90°）"/>
      <sheetName val="逆Ｔ１次（90°）"/>
      <sheetName val="逆Ｔ２次（90°）"/>
      <sheetName val="逆Ｔ１次(90°・ｳｲﾝｸﾞ・受台）"/>
      <sheetName val="逆Ｔ２次(90°・ｳｲﾝｸﾞ・受台･高欄）"/>
      <sheetName val="逆Ｔ1次（角度・杭）"/>
      <sheetName val="逆Ｔ２次（角度）"/>
      <sheetName val="逆Ｔ（水替・陸上）"/>
      <sheetName val="橋脚(角柱･梁）"/>
      <sheetName val="橋脚（小判柱）"/>
      <sheetName val="橋脚（小判柱・梁）"/>
      <sheetName val="橋脚（杭・小判柱・梁）"/>
      <sheetName val="橋脚（杭・小判柱・小判梁）"/>
      <sheetName val="橋脚（杭・円柱・梁）"/>
      <sheetName val="橋脚公団（ＲC・沓座平面・底版平面）"/>
      <sheetName val="逆Ｔ（角度・ｳｲﾝｸﾞ・受台・落防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データシート"/>
      <sheetName val="表紙"/>
      <sheetName val="対照表"/>
      <sheetName val="特記仕様書"/>
      <sheetName val="内訳書１"/>
      <sheetName val="内訳書２"/>
      <sheetName val="単価算定"/>
      <sheetName val="明細書"/>
      <sheetName val="明細書 (運搬)"/>
      <sheetName val="明細書 (仮設)"/>
      <sheetName val="明細書 (調査)"/>
      <sheetName val="歩掛"/>
      <sheetName val="補正係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>
        <row r="1">
          <cell r="A1">
            <v>1</v>
          </cell>
          <cell r="G1" t="str">
            <v>ﾎﾞｰﾘﾝｸﾞ(孔径66mm)鉛直下方</v>
          </cell>
          <cell r="I1" t="str">
            <v>ﾎﾞｰﾘﾝｸﾞ(孔径66mm)鉛直下方</v>
          </cell>
          <cell r="K1" t="str">
            <v>ﾎﾞｰﾘﾝｸﾞ(孔径66mm)鉛直下方</v>
          </cell>
          <cell r="M1" t="str">
            <v>ﾎﾞｰﾘﾝｸﾞ(孔径66mm)鉛直下方</v>
          </cell>
          <cell r="O1" t="str">
            <v>ﾎﾞｰﾘﾝｸﾞ(孔径66mm)鉛直下方</v>
          </cell>
          <cell r="Q1" t="str">
            <v>ﾎﾞｰﾘﾝｸﾞ(孔径66mm)鉛直下方</v>
          </cell>
          <cell r="S1" t="str">
            <v>ﾎﾞｰﾘﾝｸﾞ(孔径66mm)鉛直下方</v>
          </cell>
          <cell r="U1" t="str">
            <v>標準貫入試験</v>
          </cell>
          <cell r="W1" t="str">
            <v>標準貫入試験</v>
          </cell>
          <cell r="Y1" t="str">
            <v>標準貫入試験</v>
          </cell>
          <cell r="AA1" t="str">
            <v>標準貫入試験</v>
          </cell>
          <cell r="AC1" t="str">
            <v>標準貫入試験</v>
          </cell>
          <cell r="AE1" t="str">
            <v>現場透水試験</v>
          </cell>
          <cell r="AG1" t="str">
            <v>現場透水試験</v>
          </cell>
          <cell r="AI1" t="str">
            <v>現場透水試験</v>
          </cell>
          <cell r="AK1" t="str">
            <v>現場透水試験</v>
          </cell>
          <cell r="AM1" t="str">
            <v>ﾊﾟｲﾌﾟ歪計設置</v>
          </cell>
        </row>
        <row r="2">
          <cell r="A2">
            <v>2</v>
          </cell>
          <cell r="G2" t="str">
            <v>粘土･ｼﾙﾄ</v>
          </cell>
          <cell r="I2" t="str">
            <v>砂･砂質土</v>
          </cell>
          <cell r="K2" t="str">
            <v>礫混じり土砂</v>
          </cell>
          <cell r="M2" t="str">
            <v>玉石混じり土砂</v>
          </cell>
          <cell r="O2" t="str">
            <v>軟岩Ⅰ</v>
          </cell>
          <cell r="Q2" t="str">
            <v>軟岩Ⅱ</v>
          </cell>
          <cell r="S2" t="str">
            <v>硬岩</v>
          </cell>
          <cell r="U2" t="str">
            <v>粘土･ｼﾙﾄ</v>
          </cell>
          <cell r="W2" t="str">
            <v>砂･砂質土</v>
          </cell>
          <cell r="Y2" t="str">
            <v>礫混じり土砂</v>
          </cell>
          <cell r="AA2" t="str">
            <v>玉石混じり土砂</v>
          </cell>
          <cell r="AC2" t="str">
            <v>軟岩Ⅰ</v>
          </cell>
          <cell r="AE2" t="str">
            <v>ｹｰｼﾝｸﾞ法</v>
          </cell>
          <cell r="AG2" t="str">
            <v>一重管法</v>
          </cell>
          <cell r="AI2" t="str">
            <v>二重管法</v>
          </cell>
          <cell r="AK2" t="str">
            <v>注入法</v>
          </cell>
        </row>
        <row r="3">
          <cell r="A3">
            <v>3</v>
          </cell>
        </row>
        <row r="4">
          <cell r="A4">
            <v>4</v>
          </cell>
          <cell r="E4" t="str">
            <v>単位</v>
          </cell>
          <cell r="F4" t="str">
            <v>単価</v>
          </cell>
          <cell r="G4" t="str">
            <v>１ｍ当たり</v>
          </cell>
          <cell r="I4" t="str">
            <v>１ｍ当たり</v>
          </cell>
          <cell r="K4" t="str">
            <v>１ｍ当たり</v>
          </cell>
          <cell r="M4" t="str">
            <v>１ｍ当たり</v>
          </cell>
          <cell r="O4" t="str">
            <v>１ｍ当たり</v>
          </cell>
          <cell r="Q4" t="str">
            <v>１ｍ当たり</v>
          </cell>
          <cell r="S4" t="str">
            <v>１ｍ当たり</v>
          </cell>
          <cell r="U4" t="str">
            <v>１０回当たり</v>
          </cell>
          <cell r="W4" t="str">
            <v>１０回当たり</v>
          </cell>
          <cell r="Y4" t="str">
            <v>１０回当たり</v>
          </cell>
          <cell r="AA4" t="str">
            <v>１０回当たり</v>
          </cell>
          <cell r="AC4" t="str">
            <v>１０回当たり</v>
          </cell>
          <cell r="AE4" t="str">
            <v>１回当たり</v>
          </cell>
          <cell r="AG4" t="str">
            <v>１回当たり</v>
          </cell>
          <cell r="AI4" t="str">
            <v>１回当たり</v>
          </cell>
          <cell r="AK4" t="str">
            <v>１回当たり</v>
          </cell>
          <cell r="AM4" t="str">
            <v>30m当たり</v>
          </cell>
        </row>
        <row r="5">
          <cell r="A5">
            <v>5</v>
          </cell>
          <cell r="G5" t="str">
            <v>ｍ</v>
          </cell>
          <cell r="H5">
            <v>1</v>
          </cell>
          <cell r="I5" t="str">
            <v>ｍ</v>
          </cell>
          <cell r="J5">
            <v>1</v>
          </cell>
          <cell r="K5" t="str">
            <v>ｍ</v>
          </cell>
          <cell r="L5">
            <v>1</v>
          </cell>
          <cell r="M5" t="str">
            <v>ｍ</v>
          </cell>
          <cell r="N5">
            <v>1</v>
          </cell>
          <cell r="O5" t="str">
            <v>ｍ</v>
          </cell>
          <cell r="P5">
            <v>1</v>
          </cell>
          <cell r="Q5" t="str">
            <v>ｍ</v>
          </cell>
          <cell r="R5">
            <v>1</v>
          </cell>
          <cell r="S5" t="str">
            <v>ｍ</v>
          </cell>
          <cell r="T5">
            <v>1</v>
          </cell>
          <cell r="U5" t="str">
            <v>回</v>
          </cell>
          <cell r="V5">
            <v>10</v>
          </cell>
          <cell r="W5" t="str">
            <v>回</v>
          </cell>
          <cell r="X5">
            <v>10</v>
          </cell>
          <cell r="Y5" t="str">
            <v>回</v>
          </cell>
          <cell r="Z5">
            <v>10</v>
          </cell>
          <cell r="AA5" t="str">
            <v>回</v>
          </cell>
          <cell r="AB5">
            <v>10</v>
          </cell>
          <cell r="AC5" t="str">
            <v>回</v>
          </cell>
          <cell r="AD5">
            <v>10</v>
          </cell>
          <cell r="AE5" t="str">
            <v>回</v>
          </cell>
          <cell r="AF5">
            <v>1</v>
          </cell>
          <cell r="AG5" t="str">
            <v>回</v>
          </cell>
          <cell r="AH5">
            <v>1</v>
          </cell>
          <cell r="AI5" t="str">
            <v>回</v>
          </cell>
          <cell r="AJ5">
            <v>1</v>
          </cell>
          <cell r="AK5" t="str">
            <v>回</v>
          </cell>
          <cell r="AL5">
            <v>1</v>
          </cell>
          <cell r="AM5" t="str">
            <v>ｍ</v>
          </cell>
          <cell r="AN5">
            <v>30</v>
          </cell>
        </row>
        <row r="6">
          <cell r="A6">
            <v>6</v>
          </cell>
          <cell r="B6" t="str">
            <v>（労務費）</v>
          </cell>
          <cell r="C6" t="str">
            <v>地質調査技師</v>
          </cell>
          <cell r="D6">
            <v>0</v>
          </cell>
          <cell r="E6" t="str">
            <v>人</v>
          </cell>
          <cell r="F6">
            <v>37100</v>
          </cell>
          <cell r="G6">
            <v>7.0000000000000007E-2</v>
          </cell>
          <cell r="H6">
            <v>2597</v>
          </cell>
          <cell r="I6">
            <v>0.08</v>
          </cell>
          <cell r="J6">
            <v>2968</v>
          </cell>
          <cell r="K6">
            <v>0.13</v>
          </cell>
          <cell r="L6">
            <v>4823</v>
          </cell>
          <cell r="M6">
            <v>0.28000000000000003</v>
          </cell>
          <cell r="N6">
            <v>10388</v>
          </cell>
          <cell r="O6">
            <v>0.15</v>
          </cell>
          <cell r="P6">
            <v>5565</v>
          </cell>
          <cell r="Q6">
            <v>0.16</v>
          </cell>
          <cell r="R6">
            <v>5936</v>
          </cell>
          <cell r="S6">
            <v>0.17</v>
          </cell>
          <cell r="T6">
            <v>6307</v>
          </cell>
          <cell r="U6">
            <v>0.42</v>
          </cell>
          <cell r="V6">
            <v>15582</v>
          </cell>
          <cell r="W6">
            <v>0.5</v>
          </cell>
          <cell r="X6">
            <v>18550</v>
          </cell>
          <cell r="Y6">
            <v>0.72</v>
          </cell>
          <cell r="Z6">
            <v>26712</v>
          </cell>
          <cell r="AA6">
            <v>0.72</v>
          </cell>
          <cell r="AB6">
            <v>26712</v>
          </cell>
          <cell r="AC6">
            <v>0.72</v>
          </cell>
          <cell r="AD6">
            <v>26712</v>
          </cell>
          <cell r="AE6">
            <v>0.6</v>
          </cell>
          <cell r="AF6">
            <v>22260</v>
          </cell>
          <cell r="AG6">
            <v>1.4</v>
          </cell>
          <cell r="AH6">
            <v>51940</v>
          </cell>
          <cell r="AI6">
            <v>1.5</v>
          </cell>
          <cell r="AJ6">
            <v>55650</v>
          </cell>
          <cell r="AK6">
            <v>0.75</v>
          </cell>
          <cell r="AL6">
            <v>27825</v>
          </cell>
          <cell r="AN6">
            <v>0</v>
          </cell>
        </row>
        <row r="7">
          <cell r="A7">
            <v>7</v>
          </cell>
          <cell r="C7" t="str">
            <v>主任地質調査員</v>
          </cell>
          <cell r="D7">
            <v>0</v>
          </cell>
          <cell r="E7" t="str">
            <v>人</v>
          </cell>
          <cell r="F7">
            <v>27700</v>
          </cell>
          <cell r="G7">
            <v>0.14000000000000001</v>
          </cell>
          <cell r="H7">
            <v>3878</v>
          </cell>
          <cell r="I7">
            <v>0.16</v>
          </cell>
          <cell r="J7">
            <v>4432</v>
          </cell>
          <cell r="K7">
            <v>0.25</v>
          </cell>
          <cell r="L7">
            <v>6925</v>
          </cell>
          <cell r="M7">
            <v>0.56000000000000005</v>
          </cell>
          <cell r="N7">
            <v>15512</v>
          </cell>
          <cell r="O7">
            <v>0.28999999999999998</v>
          </cell>
          <cell r="P7">
            <v>8033</v>
          </cell>
          <cell r="Q7">
            <v>0.31</v>
          </cell>
          <cell r="R7">
            <v>8587</v>
          </cell>
          <cell r="S7">
            <v>0.34</v>
          </cell>
          <cell r="T7">
            <v>9418</v>
          </cell>
          <cell r="U7">
            <v>0.83</v>
          </cell>
          <cell r="V7">
            <v>22991</v>
          </cell>
          <cell r="W7">
            <v>1</v>
          </cell>
          <cell r="X7">
            <v>27700</v>
          </cell>
          <cell r="Y7">
            <v>1.43</v>
          </cell>
          <cell r="Z7">
            <v>39611</v>
          </cell>
          <cell r="AA7">
            <v>1.43</v>
          </cell>
          <cell r="AB7">
            <v>39611</v>
          </cell>
          <cell r="AC7">
            <v>1.43</v>
          </cell>
          <cell r="AD7">
            <v>39611</v>
          </cell>
          <cell r="AE7">
            <v>0.9</v>
          </cell>
          <cell r="AF7">
            <v>24930</v>
          </cell>
          <cell r="AG7">
            <v>1.1000000000000001</v>
          </cell>
          <cell r="AH7">
            <v>30470</v>
          </cell>
          <cell r="AI7">
            <v>1.2</v>
          </cell>
          <cell r="AJ7">
            <v>33240</v>
          </cell>
          <cell r="AK7">
            <v>0.6</v>
          </cell>
          <cell r="AL7">
            <v>16620</v>
          </cell>
          <cell r="AN7">
            <v>0</v>
          </cell>
        </row>
        <row r="8">
          <cell r="A8">
            <v>8</v>
          </cell>
          <cell r="C8" t="str">
            <v>地質調査員</v>
          </cell>
          <cell r="D8">
            <v>0</v>
          </cell>
          <cell r="E8" t="str">
            <v>人</v>
          </cell>
          <cell r="F8">
            <v>25900</v>
          </cell>
          <cell r="G8">
            <v>0.14000000000000001</v>
          </cell>
          <cell r="H8">
            <v>3626</v>
          </cell>
          <cell r="I8">
            <v>0.16</v>
          </cell>
          <cell r="J8">
            <v>4144</v>
          </cell>
          <cell r="K8">
            <v>0.25</v>
          </cell>
          <cell r="L8">
            <v>6475</v>
          </cell>
          <cell r="M8">
            <v>0.56000000000000005</v>
          </cell>
          <cell r="N8">
            <v>14504</v>
          </cell>
          <cell r="O8">
            <v>0.28999999999999998</v>
          </cell>
          <cell r="P8">
            <v>7511</v>
          </cell>
          <cell r="Q8">
            <v>0.31</v>
          </cell>
          <cell r="R8">
            <v>8029</v>
          </cell>
          <cell r="S8">
            <v>0.34</v>
          </cell>
          <cell r="T8">
            <v>8806</v>
          </cell>
          <cell r="U8">
            <v>0.83</v>
          </cell>
          <cell r="V8">
            <v>21497</v>
          </cell>
          <cell r="W8">
            <v>1</v>
          </cell>
          <cell r="X8">
            <v>25900</v>
          </cell>
          <cell r="Y8">
            <v>1.43</v>
          </cell>
          <cell r="Z8">
            <v>37037</v>
          </cell>
          <cell r="AA8">
            <v>1.43</v>
          </cell>
          <cell r="AB8">
            <v>37037</v>
          </cell>
          <cell r="AC8">
            <v>1.43</v>
          </cell>
          <cell r="AD8">
            <v>37037</v>
          </cell>
          <cell r="AE8">
            <v>0.9</v>
          </cell>
          <cell r="AF8">
            <v>23310</v>
          </cell>
          <cell r="AG8">
            <v>1.1000000000000001</v>
          </cell>
          <cell r="AH8">
            <v>28490</v>
          </cell>
          <cell r="AI8">
            <v>1.2</v>
          </cell>
          <cell r="AJ8">
            <v>31080</v>
          </cell>
          <cell r="AK8">
            <v>0.6</v>
          </cell>
          <cell r="AL8">
            <v>15540</v>
          </cell>
          <cell r="AN8">
            <v>0</v>
          </cell>
        </row>
        <row r="9">
          <cell r="A9">
            <v>9</v>
          </cell>
          <cell r="C9" t="str">
            <v>普通作業員</v>
          </cell>
          <cell r="D9">
            <v>0</v>
          </cell>
          <cell r="E9" t="str">
            <v>人</v>
          </cell>
          <cell r="F9">
            <v>18500</v>
          </cell>
          <cell r="G9">
            <v>0.14000000000000001</v>
          </cell>
          <cell r="H9">
            <v>2590</v>
          </cell>
          <cell r="I9">
            <v>0.16</v>
          </cell>
          <cell r="J9">
            <v>2960</v>
          </cell>
          <cell r="K9">
            <v>0.25</v>
          </cell>
          <cell r="L9">
            <v>4625</v>
          </cell>
          <cell r="M9">
            <v>0.56000000000000005</v>
          </cell>
          <cell r="N9">
            <v>10360</v>
          </cell>
          <cell r="O9">
            <v>0.28999999999999998</v>
          </cell>
          <cell r="P9">
            <v>5365</v>
          </cell>
          <cell r="Q9">
            <v>0.31</v>
          </cell>
          <cell r="R9">
            <v>5735</v>
          </cell>
          <cell r="S9">
            <v>0.34</v>
          </cell>
          <cell r="T9">
            <v>6290</v>
          </cell>
          <cell r="U9">
            <v>0.83</v>
          </cell>
          <cell r="V9">
            <v>15355</v>
          </cell>
          <cell r="W9">
            <v>1</v>
          </cell>
          <cell r="X9">
            <v>18500</v>
          </cell>
          <cell r="Y9">
            <v>1.43</v>
          </cell>
          <cell r="Z9">
            <v>26455</v>
          </cell>
          <cell r="AA9">
            <v>1.43</v>
          </cell>
          <cell r="AB9">
            <v>26455</v>
          </cell>
          <cell r="AC9">
            <v>1.43</v>
          </cell>
          <cell r="AD9">
            <v>26455</v>
          </cell>
          <cell r="AF9">
            <v>0</v>
          </cell>
          <cell r="AG9">
            <v>0.55000000000000004</v>
          </cell>
          <cell r="AH9">
            <v>10175</v>
          </cell>
          <cell r="AI9">
            <v>0.6</v>
          </cell>
          <cell r="AJ9">
            <v>11100</v>
          </cell>
          <cell r="AK9">
            <v>0.3</v>
          </cell>
          <cell r="AL9">
            <v>5550</v>
          </cell>
          <cell r="AN9">
            <v>0</v>
          </cell>
        </row>
        <row r="10">
          <cell r="A10">
            <v>10</v>
          </cell>
          <cell r="B10" t="str">
            <v>労務費計</v>
          </cell>
          <cell r="H10">
            <v>12691</v>
          </cell>
          <cell r="J10">
            <v>14504</v>
          </cell>
          <cell r="L10">
            <v>22848</v>
          </cell>
          <cell r="N10">
            <v>50764</v>
          </cell>
          <cell r="P10">
            <v>26474</v>
          </cell>
          <cell r="R10">
            <v>28287</v>
          </cell>
          <cell r="T10">
            <v>30821</v>
          </cell>
          <cell r="V10">
            <v>75425</v>
          </cell>
          <cell r="X10">
            <v>90650</v>
          </cell>
          <cell r="Z10">
            <v>129815</v>
          </cell>
          <cell r="AB10">
            <v>129815</v>
          </cell>
          <cell r="AD10">
            <v>129815</v>
          </cell>
          <cell r="AF10">
            <v>70500</v>
          </cell>
          <cell r="AH10">
            <v>121075</v>
          </cell>
          <cell r="AJ10">
            <v>131070</v>
          </cell>
          <cell r="AL10">
            <v>65535</v>
          </cell>
          <cell r="AN10">
            <v>0</v>
          </cell>
        </row>
        <row r="11">
          <cell r="A11">
            <v>11</v>
          </cell>
          <cell r="B11" t="str">
            <v>（材料費）</v>
          </cell>
          <cell r="C11" t="str">
            <v>ﾀﾞｲﾔﾓﾝﾄﾞﾋﾞｯﾄ(軟岩Ⅱ)</v>
          </cell>
          <cell r="D11" t="str">
            <v>ｻｰﾌｪｲｽ 66mm</v>
          </cell>
          <cell r="E11" t="str">
            <v>ｍ</v>
          </cell>
          <cell r="F11">
            <v>3330</v>
          </cell>
          <cell r="H11">
            <v>0</v>
          </cell>
          <cell r="J11">
            <v>0</v>
          </cell>
          <cell r="L11">
            <v>0</v>
          </cell>
          <cell r="N11">
            <v>0</v>
          </cell>
          <cell r="P11">
            <v>0</v>
          </cell>
          <cell r="Q11">
            <v>1</v>
          </cell>
          <cell r="R11">
            <v>3330</v>
          </cell>
          <cell r="T11">
            <v>0</v>
          </cell>
          <cell r="V11">
            <v>0</v>
          </cell>
          <cell r="X11">
            <v>0</v>
          </cell>
          <cell r="Z11">
            <v>0</v>
          </cell>
          <cell r="AB11">
            <v>0</v>
          </cell>
          <cell r="AD11">
            <v>0</v>
          </cell>
          <cell r="AF11">
            <v>0</v>
          </cell>
          <cell r="AH11">
            <v>0</v>
          </cell>
          <cell r="AJ11">
            <v>0</v>
          </cell>
          <cell r="AL11">
            <v>0</v>
          </cell>
          <cell r="AN11">
            <v>0</v>
          </cell>
        </row>
        <row r="12">
          <cell r="A12">
            <v>12</v>
          </cell>
          <cell r="C12" t="str">
            <v>ﾀﾞｲﾔﾓﾝﾄﾞﾋﾞｯﾄ(硬岩)</v>
          </cell>
          <cell r="D12" t="str">
            <v>ｻｰﾌｪｲｽ 66mm</v>
          </cell>
          <cell r="E12" t="str">
            <v>ｍ</v>
          </cell>
          <cell r="F12">
            <v>6660</v>
          </cell>
          <cell r="H12">
            <v>0</v>
          </cell>
          <cell r="J12">
            <v>0</v>
          </cell>
          <cell r="L12">
            <v>0</v>
          </cell>
          <cell r="N12">
            <v>0</v>
          </cell>
          <cell r="P12">
            <v>0</v>
          </cell>
          <cell r="R12">
            <v>0</v>
          </cell>
          <cell r="S12">
            <v>1</v>
          </cell>
          <cell r="T12">
            <v>6660</v>
          </cell>
          <cell r="V12">
            <v>0</v>
          </cell>
          <cell r="X12">
            <v>0</v>
          </cell>
          <cell r="Z12">
            <v>0</v>
          </cell>
          <cell r="AB12">
            <v>0</v>
          </cell>
          <cell r="AD12">
            <v>0</v>
          </cell>
          <cell r="AF12">
            <v>0</v>
          </cell>
          <cell r="AH12">
            <v>0</v>
          </cell>
          <cell r="AJ12">
            <v>0</v>
          </cell>
          <cell r="AL12">
            <v>0</v>
          </cell>
          <cell r="AN12">
            <v>0</v>
          </cell>
        </row>
        <row r="13">
          <cell r="A13">
            <v>13</v>
          </cell>
          <cell r="C13" t="str">
            <v>ﾀﾞｲﾔﾓﾝﾄﾞﾄﾞﾘｰﾏｰ(軟岩Ⅱ)</v>
          </cell>
          <cell r="D13">
            <v>0</v>
          </cell>
          <cell r="E13" t="str">
            <v>ｍ</v>
          </cell>
          <cell r="F13">
            <v>923</v>
          </cell>
          <cell r="H13">
            <v>0</v>
          </cell>
          <cell r="J13">
            <v>0</v>
          </cell>
          <cell r="L13">
            <v>0</v>
          </cell>
          <cell r="N13">
            <v>0</v>
          </cell>
          <cell r="P13">
            <v>0</v>
          </cell>
          <cell r="Q13">
            <v>1</v>
          </cell>
          <cell r="R13">
            <v>923</v>
          </cell>
          <cell r="T13">
            <v>0</v>
          </cell>
          <cell r="V13">
            <v>0</v>
          </cell>
          <cell r="X13">
            <v>0</v>
          </cell>
          <cell r="Z13">
            <v>0</v>
          </cell>
          <cell r="AB13">
            <v>0</v>
          </cell>
          <cell r="AD13">
            <v>0</v>
          </cell>
          <cell r="AF13">
            <v>0</v>
          </cell>
          <cell r="AH13">
            <v>0</v>
          </cell>
          <cell r="AJ13">
            <v>0</v>
          </cell>
          <cell r="AL13">
            <v>0</v>
          </cell>
          <cell r="AN13">
            <v>0</v>
          </cell>
        </row>
        <row r="14">
          <cell r="A14">
            <v>14</v>
          </cell>
          <cell r="C14" t="str">
            <v>ﾀﾞｲﾔﾓﾝﾄﾞﾄﾞﾘｰﾏｰ(硬岩)</v>
          </cell>
          <cell r="D14">
            <v>0</v>
          </cell>
          <cell r="E14" t="str">
            <v>ｍ</v>
          </cell>
          <cell r="F14">
            <v>1810</v>
          </cell>
          <cell r="H14">
            <v>0</v>
          </cell>
          <cell r="J14">
            <v>0</v>
          </cell>
          <cell r="L14">
            <v>0</v>
          </cell>
          <cell r="N14">
            <v>0</v>
          </cell>
          <cell r="P14">
            <v>0</v>
          </cell>
          <cell r="R14">
            <v>0</v>
          </cell>
          <cell r="S14">
            <v>1</v>
          </cell>
          <cell r="T14">
            <v>1810</v>
          </cell>
          <cell r="V14">
            <v>0</v>
          </cell>
          <cell r="X14">
            <v>0</v>
          </cell>
          <cell r="Z14">
            <v>0</v>
          </cell>
          <cell r="AB14">
            <v>0</v>
          </cell>
          <cell r="AD14">
            <v>0</v>
          </cell>
          <cell r="AF14">
            <v>0</v>
          </cell>
          <cell r="AH14">
            <v>0</v>
          </cell>
          <cell r="AJ14">
            <v>0</v>
          </cell>
          <cell r="AL14">
            <v>0</v>
          </cell>
          <cell r="AN14">
            <v>0</v>
          </cell>
        </row>
        <row r="15">
          <cell r="A15">
            <v>15</v>
          </cell>
          <cell r="C15" t="str">
            <v>ﾒﾀﾙｸﾗｳﾝ</v>
          </cell>
          <cell r="D15">
            <v>0</v>
          </cell>
          <cell r="E15" t="str">
            <v>個</v>
          </cell>
          <cell r="F15">
            <v>3200</v>
          </cell>
          <cell r="G15">
            <v>0.01</v>
          </cell>
          <cell r="H15">
            <v>32</v>
          </cell>
          <cell r="I15">
            <v>0.03</v>
          </cell>
          <cell r="J15">
            <v>96</v>
          </cell>
          <cell r="K15">
            <v>0.68</v>
          </cell>
          <cell r="L15">
            <v>2176</v>
          </cell>
          <cell r="M15">
            <v>1</v>
          </cell>
          <cell r="N15">
            <v>3200</v>
          </cell>
          <cell r="O15">
            <v>0.48</v>
          </cell>
          <cell r="P15">
            <v>1536</v>
          </cell>
          <cell r="R15">
            <v>0</v>
          </cell>
          <cell r="T15">
            <v>0</v>
          </cell>
          <cell r="V15">
            <v>0</v>
          </cell>
          <cell r="X15">
            <v>0</v>
          </cell>
          <cell r="Z15">
            <v>0</v>
          </cell>
          <cell r="AB15">
            <v>0</v>
          </cell>
          <cell r="AD15">
            <v>0</v>
          </cell>
          <cell r="AF15">
            <v>0</v>
          </cell>
          <cell r="AH15">
            <v>0</v>
          </cell>
          <cell r="AJ15">
            <v>0</v>
          </cell>
          <cell r="AL15">
            <v>0</v>
          </cell>
          <cell r="AN15">
            <v>0</v>
          </cell>
        </row>
        <row r="16">
          <cell r="A16">
            <v>16</v>
          </cell>
          <cell r="C16" t="str">
            <v>ｺｱﾁｭｰﾌﾞ</v>
          </cell>
          <cell r="D16" t="str">
            <v>ｼﾝｸﾞﾙ L=1.5m</v>
          </cell>
          <cell r="E16" t="str">
            <v>本</v>
          </cell>
          <cell r="F16">
            <v>12360</v>
          </cell>
          <cell r="G16">
            <v>0.01</v>
          </cell>
          <cell r="H16">
            <v>123</v>
          </cell>
          <cell r="I16">
            <v>0.02</v>
          </cell>
          <cell r="J16">
            <v>247</v>
          </cell>
          <cell r="K16">
            <v>7.0000000000000007E-2</v>
          </cell>
          <cell r="L16">
            <v>865</v>
          </cell>
          <cell r="M16">
            <v>0.1</v>
          </cell>
          <cell r="N16">
            <v>1236</v>
          </cell>
          <cell r="O16">
            <v>0.1</v>
          </cell>
          <cell r="P16">
            <v>1236</v>
          </cell>
          <cell r="R16">
            <v>0</v>
          </cell>
          <cell r="T16">
            <v>0</v>
          </cell>
          <cell r="V16">
            <v>0</v>
          </cell>
          <cell r="X16">
            <v>0</v>
          </cell>
          <cell r="Z16">
            <v>0</v>
          </cell>
          <cell r="AB16">
            <v>0</v>
          </cell>
          <cell r="AD16">
            <v>0</v>
          </cell>
          <cell r="AF16">
            <v>0</v>
          </cell>
          <cell r="AH16">
            <v>0</v>
          </cell>
          <cell r="AJ16">
            <v>0</v>
          </cell>
          <cell r="AL16">
            <v>0</v>
          </cell>
          <cell r="AN16">
            <v>0</v>
          </cell>
        </row>
        <row r="17">
          <cell r="A17">
            <v>17</v>
          </cell>
          <cell r="C17" t="str">
            <v>ｺｱﾁｭｰﾌﾞ</v>
          </cell>
          <cell r="D17" t="str">
            <v>ﾀﾞﾌﾞﾙ L=1.5m</v>
          </cell>
          <cell r="E17" t="str">
            <v>本</v>
          </cell>
          <cell r="F17">
            <v>83300</v>
          </cell>
          <cell r="H17">
            <v>0</v>
          </cell>
          <cell r="J17">
            <v>0</v>
          </cell>
          <cell r="L17">
            <v>0</v>
          </cell>
          <cell r="N17">
            <v>0</v>
          </cell>
          <cell r="O17">
            <v>0.01</v>
          </cell>
          <cell r="P17">
            <v>833</v>
          </cell>
          <cell r="Q17">
            <v>0.03</v>
          </cell>
          <cell r="R17">
            <v>2499</v>
          </cell>
          <cell r="S17">
            <v>0.03</v>
          </cell>
          <cell r="T17">
            <v>2499</v>
          </cell>
          <cell r="V17">
            <v>0</v>
          </cell>
          <cell r="X17">
            <v>0</v>
          </cell>
          <cell r="Z17">
            <v>0</v>
          </cell>
          <cell r="AB17">
            <v>0</v>
          </cell>
          <cell r="AD17">
            <v>0</v>
          </cell>
          <cell r="AF17">
            <v>0</v>
          </cell>
          <cell r="AH17">
            <v>0</v>
          </cell>
          <cell r="AJ17">
            <v>0</v>
          </cell>
          <cell r="AL17">
            <v>0</v>
          </cell>
          <cell r="AN17">
            <v>0</v>
          </cell>
        </row>
        <row r="18">
          <cell r="A18">
            <v>18</v>
          </cell>
          <cell r="C18" t="str">
            <v>ﾎﾞｰﾘﾝｸﾞﾛｯﾄﾞ</v>
          </cell>
          <cell r="D18" t="str">
            <v>40.5mm L=3m</v>
          </cell>
          <cell r="E18" t="str">
            <v>本</v>
          </cell>
          <cell r="F18">
            <v>13300</v>
          </cell>
          <cell r="G18">
            <v>0.01</v>
          </cell>
          <cell r="H18">
            <v>133</v>
          </cell>
          <cell r="I18">
            <v>0.01</v>
          </cell>
          <cell r="J18">
            <v>133</v>
          </cell>
          <cell r="K18">
            <v>0.04</v>
          </cell>
          <cell r="L18">
            <v>532</v>
          </cell>
          <cell r="M18">
            <v>0.06</v>
          </cell>
          <cell r="N18">
            <v>798</v>
          </cell>
          <cell r="O18">
            <v>0.03</v>
          </cell>
          <cell r="P18">
            <v>399</v>
          </cell>
          <cell r="Q18">
            <v>0.03</v>
          </cell>
          <cell r="R18">
            <v>399</v>
          </cell>
          <cell r="S18">
            <v>0.04</v>
          </cell>
          <cell r="T18">
            <v>532</v>
          </cell>
          <cell r="V18">
            <v>0</v>
          </cell>
          <cell r="X18">
            <v>0</v>
          </cell>
          <cell r="Z18">
            <v>0</v>
          </cell>
          <cell r="AB18">
            <v>0</v>
          </cell>
          <cell r="AD18">
            <v>0</v>
          </cell>
          <cell r="AF18">
            <v>0</v>
          </cell>
          <cell r="AH18">
            <v>0</v>
          </cell>
          <cell r="AJ18">
            <v>0</v>
          </cell>
          <cell r="AL18">
            <v>0</v>
          </cell>
          <cell r="AN18">
            <v>0</v>
          </cell>
        </row>
        <row r="19">
          <cell r="A19">
            <v>19</v>
          </cell>
          <cell r="C19" t="str">
            <v>ｹｰｼﾝｸﾞﾊﾟｲﾌﾟ</v>
          </cell>
          <cell r="D19" t="str">
            <v>L=1.5m 83mm</v>
          </cell>
          <cell r="E19" t="str">
            <v>本</v>
          </cell>
          <cell r="F19">
            <v>8640</v>
          </cell>
          <cell r="G19">
            <v>0.01</v>
          </cell>
          <cell r="H19">
            <v>86</v>
          </cell>
          <cell r="I19">
            <v>0.01</v>
          </cell>
          <cell r="J19">
            <v>86</v>
          </cell>
          <cell r="K19">
            <v>0.01</v>
          </cell>
          <cell r="L19">
            <v>86</v>
          </cell>
          <cell r="M19">
            <v>0.05</v>
          </cell>
          <cell r="N19">
            <v>432</v>
          </cell>
          <cell r="O19">
            <v>0.03</v>
          </cell>
          <cell r="P19">
            <v>259</v>
          </cell>
          <cell r="Q19">
            <v>0.03</v>
          </cell>
          <cell r="R19">
            <v>259</v>
          </cell>
          <cell r="S19">
            <v>0.03</v>
          </cell>
          <cell r="T19">
            <v>259</v>
          </cell>
          <cell r="V19">
            <v>0</v>
          </cell>
          <cell r="X19">
            <v>0</v>
          </cell>
          <cell r="Z19">
            <v>0</v>
          </cell>
          <cell r="AB19">
            <v>0</v>
          </cell>
          <cell r="AD19">
            <v>0</v>
          </cell>
          <cell r="AF19">
            <v>0</v>
          </cell>
          <cell r="AH19">
            <v>0</v>
          </cell>
          <cell r="AJ19">
            <v>0</v>
          </cell>
          <cell r="AL19">
            <v>0</v>
          </cell>
          <cell r="AN19">
            <v>0</v>
          </cell>
        </row>
        <row r="20">
          <cell r="A20">
            <v>20</v>
          </cell>
          <cell r="C20" t="str">
            <v>ﾍﾞﾝﾄﾅｲﾄ</v>
          </cell>
          <cell r="D20" t="str">
            <v>25kg入袋詰</v>
          </cell>
          <cell r="E20" t="str">
            <v>kg</v>
          </cell>
          <cell r="F20">
            <v>45</v>
          </cell>
          <cell r="G20">
            <v>3.8</v>
          </cell>
          <cell r="H20">
            <v>171</v>
          </cell>
          <cell r="I20">
            <v>5</v>
          </cell>
          <cell r="J20">
            <v>225</v>
          </cell>
          <cell r="K20">
            <v>6.6</v>
          </cell>
          <cell r="L20">
            <v>297</v>
          </cell>
          <cell r="M20">
            <v>8.1999999999999993</v>
          </cell>
          <cell r="N20">
            <v>369</v>
          </cell>
          <cell r="O20">
            <v>3.5</v>
          </cell>
          <cell r="P20">
            <v>157</v>
          </cell>
          <cell r="Q20">
            <v>2.2999999999999998</v>
          </cell>
          <cell r="R20">
            <v>103</v>
          </cell>
          <cell r="S20">
            <v>2.7</v>
          </cell>
          <cell r="T20">
            <v>121</v>
          </cell>
          <cell r="V20">
            <v>0</v>
          </cell>
          <cell r="X20">
            <v>0</v>
          </cell>
          <cell r="Z20">
            <v>0</v>
          </cell>
          <cell r="AB20">
            <v>0</v>
          </cell>
          <cell r="AD20">
            <v>0</v>
          </cell>
          <cell r="AF20">
            <v>0</v>
          </cell>
          <cell r="AH20">
            <v>0</v>
          </cell>
          <cell r="AJ20">
            <v>0</v>
          </cell>
          <cell r="AL20">
            <v>0</v>
          </cell>
          <cell r="AN20">
            <v>0</v>
          </cell>
        </row>
        <row r="21">
          <cell r="A21">
            <v>21</v>
          </cell>
          <cell r="C21" t="str">
            <v>ｾﾒﾝﾄ</v>
          </cell>
          <cell r="D21" t="str">
            <v>40kg入袋詰</v>
          </cell>
          <cell r="E21" t="str">
            <v>kg</v>
          </cell>
          <cell r="F21">
            <v>14</v>
          </cell>
          <cell r="H21">
            <v>0</v>
          </cell>
          <cell r="I21">
            <v>6.7</v>
          </cell>
          <cell r="J21">
            <v>93</v>
          </cell>
          <cell r="K21">
            <v>3.5</v>
          </cell>
          <cell r="L21">
            <v>49</v>
          </cell>
          <cell r="M21">
            <v>14.3</v>
          </cell>
          <cell r="N21">
            <v>200</v>
          </cell>
          <cell r="O21">
            <v>3.5</v>
          </cell>
          <cell r="P21">
            <v>49</v>
          </cell>
          <cell r="Q21">
            <v>7</v>
          </cell>
          <cell r="R21">
            <v>98</v>
          </cell>
          <cell r="T21">
            <v>0</v>
          </cell>
          <cell r="V21">
            <v>0</v>
          </cell>
          <cell r="X21">
            <v>0</v>
          </cell>
          <cell r="Z21">
            <v>0</v>
          </cell>
          <cell r="AB21">
            <v>0</v>
          </cell>
          <cell r="AD21">
            <v>0</v>
          </cell>
          <cell r="AF21">
            <v>0</v>
          </cell>
          <cell r="AH21">
            <v>0</v>
          </cell>
          <cell r="AJ21">
            <v>0</v>
          </cell>
          <cell r="AL21">
            <v>0</v>
          </cell>
          <cell r="AN21">
            <v>0</v>
          </cell>
        </row>
        <row r="22">
          <cell r="A22">
            <v>22</v>
          </cell>
          <cell r="C22" t="str">
            <v>ｻﾝﾌﾟﾗｰ</v>
          </cell>
          <cell r="D22">
            <v>0</v>
          </cell>
          <cell r="E22" t="str">
            <v>個</v>
          </cell>
          <cell r="F22">
            <v>44200</v>
          </cell>
          <cell r="U22">
            <v>7.0000000000000007E-2</v>
          </cell>
          <cell r="V22">
            <v>3094</v>
          </cell>
          <cell r="W22">
            <v>0.13</v>
          </cell>
          <cell r="X22">
            <v>5746</v>
          </cell>
          <cell r="Y22">
            <v>0.27</v>
          </cell>
          <cell r="Z22">
            <v>11934</v>
          </cell>
          <cell r="AA22">
            <v>0.54</v>
          </cell>
          <cell r="AB22">
            <v>23868</v>
          </cell>
          <cell r="AC22">
            <v>0.54</v>
          </cell>
          <cell r="AD22">
            <v>23868</v>
          </cell>
          <cell r="AF22">
            <v>0</v>
          </cell>
          <cell r="AH22">
            <v>0</v>
          </cell>
          <cell r="AJ22">
            <v>0</v>
          </cell>
          <cell r="AL22">
            <v>0</v>
          </cell>
          <cell r="AN22">
            <v>0</v>
          </cell>
        </row>
        <row r="23">
          <cell r="A23">
            <v>23</v>
          </cell>
          <cell r="C23" t="str">
            <v>ｼｭｰ</v>
          </cell>
          <cell r="D23">
            <v>0</v>
          </cell>
          <cell r="E23" t="str">
            <v>個</v>
          </cell>
          <cell r="F23">
            <v>5100</v>
          </cell>
          <cell r="U23">
            <v>0.36</v>
          </cell>
          <cell r="V23">
            <v>1836</v>
          </cell>
          <cell r="W23">
            <v>0.72</v>
          </cell>
          <cell r="X23">
            <v>3672</v>
          </cell>
          <cell r="Y23">
            <v>1.44</v>
          </cell>
          <cell r="Z23">
            <v>7344</v>
          </cell>
          <cell r="AA23">
            <v>2.88</v>
          </cell>
          <cell r="AB23">
            <v>14688</v>
          </cell>
          <cell r="AC23">
            <v>2.88</v>
          </cell>
          <cell r="AD23">
            <v>14688</v>
          </cell>
          <cell r="AF23">
            <v>0</v>
          </cell>
          <cell r="AH23">
            <v>0</v>
          </cell>
          <cell r="AJ23">
            <v>0</v>
          </cell>
          <cell r="AL23">
            <v>0</v>
          </cell>
          <cell r="AN23">
            <v>0</v>
          </cell>
        </row>
        <row r="24">
          <cell r="A24">
            <v>24</v>
          </cell>
          <cell r="C24" t="str">
            <v>ﾛｯﾄﾞ</v>
          </cell>
          <cell r="D24">
            <v>0</v>
          </cell>
          <cell r="E24" t="str">
            <v>本</v>
          </cell>
          <cell r="F24">
            <v>4340</v>
          </cell>
          <cell r="U24">
            <v>7.0000000000000007E-2</v>
          </cell>
          <cell r="V24">
            <v>303</v>
          </cell>
          <cell r="W24">
            <v>0.13</v>
          </cell>
          <cell r="X24">
            <v>564</v>
          </cell>
          <cell r="Y24">
            <v>0.27</v>
          </cell>
          <cell r="Z24">
            <v>1171</v>
          </cell>
          <cell r="AA24">
            <v>0.54</v>
          </cell>
          <cell r="AB24">
            <v>2343</v>
          </cell>
          <cell r="AC24">
            <v>0.54</v>
          </cell>
          <cell r="AD24">
            <v>2343</v>
          </cell>
          <cell r="AF24">
            <v>0</v>
          </cell>
          <cell r="AH24">
            <v>0</v>
          </cell>
          <cell r="AJ24">
            <v>0</v>
          </cell>
          <cell r="AL24">
            <v>0</v>
          </cell>
          <cell r="AN24">
            <v>0</v>
          </cell>
        </row>
        <row r="25">
          <cell r="A25">
            <v>25</v>
          </cell>
          <cell r="C25" t="str">
            <v>ﾊﾟｲﾌﾟ(A)</v>
          </cell>
          <cell r="D25">
            <v>0</v>
          </cell>
          <cell r="E25" t="str">
            <v>本</v>
          </cell>
          <cell r="F25">
            <v>7170</v>
          </cell>
          <cell r="AE25">
            <v>0.02</v>
          </cell>
          <cell r="AF25">
            <v>143</v>
          </cell>
          <cell r="AH25">
            <v>0</v>
          </cell>
          <cell r="AJ25">
            <v>0</v>
          </cell>
          <cell r="AL25">
            <v>0</v>
          </cell>
          <cell r="AN25">
            <v>0</v>
          </cell>
        </row>
        <row r="26">
          <cell r="A26">
            <v>26</v>
          </cell>
          <cell r="C26" t="str">
            <v>ﾊﾟｲﾌﾟ(B)</v>
          </cell>
          <cell r="D26">
            <v>0</v>
          </cell>
          <cell r="E26" t="str">
            <v>本</v>
          </cell>
          <cell r="F26">
            <v>21500</v>
          </cell>
          <cell r="AF26">
            <v>0</v>
          </cell>
          <cell r="AG26">
            <v>0.02</v>
          </cell>
          <cell r="AH26">
            <v>430</v>
          </cell>
          <cell r="AI26">
            <v>0.02</v>
          </cell>
          <cell r="AJ26">
            <v>430</v>
          </cell>
          <cell r="AK26">
            <v>0.02</v>
          </cell>
          <cell r="AL26">
            <v>430</v>
          </cell>
          <cell r="AN26">
            <v>0</v>
          </cell>
        </row>
        <row r="27">
          <cell r="A27">
            <v>27</v>
          </cell>
          <cell r="C27" t="str">
            <v>ﾊﾟｲﾌﾟ(C)</v>
          </cell>
          <cell r="D27">
            <v>0</v>
          </cell>
          <cell r="E27" t="str">
            <v>本</v>
          </cell>
          <cell r="F27">
            <v>13000</v>
          </cell>
          <cell r="V27">
            <v>0</v>
          </cell>
          <cell r="X27">
            <v>0</v>
          </cell>
          <cell r="Z27">
            <v>0</v>
          </cell>
          <cell r="AB27">
            <v>0</v>
          </cell>
          <cell r="AD27">
            <v>0</v>
          </cell>
          <cell r="AF27">
            <v>0</v>
          </cell>
          <cell r="AH27">
            <v>0</v>
          </cell>
          <cell r="AI27">
            <v>0.02</v>
          </cell>
          <cell r="AJ27">
            <v>260</v>
          </cell>
          <cell r="AL27">
            <v>0</v>
          </cell>
          <cell r="AN27">
            <v>0</v>
          </cell>
        </row>
        <row r="28">
          <cell r="A28">
            <v>28</v>
          </cell>
          <cell r="C28" t="str">
            <v>調泥剤</v>
          </cell>
          <cell r="D28">
            <v>0</v>
          </cell>
          <cell r="E28" t="str">
            <v>kg</v>
          </cell>
          <cell r="F28">
            <v>750</v>
          </cell>
          <cell r="G28">
            <v>0.4</v>
          </cell>
          <cell r="H28">
            <v>300</v>
          </cell>
          <cell r="I28">
            <v>0.4</v>
          </cell>
          <cell r="J28">
            <v>300</v>
          </cell>
          <cell r="K28">
            <v>0.9</v>
          </cell>
          <cell r="L28">
            <v>675</v>
          </cell>
          <cell r="M28">
            <v>0.6</v>
          </cell>
          <cell r="N28">
            <v>450</v>
          </cell>
          <cell r="O28">
            <v>0.3</v>
          </cell>
          <cell r="P28">
            <v>225</v>
          </cell>
          <cell r="Q28">
            <v>0.2</v>
          </cell>
          <cell r="R28">
            <v>150</v>
          </cell>
          <cell r="S28">
            <v>0.1</v>
          </cell>
          <cell r="T28">
            <v>75</v>
          </cell>
          <cell r="V28">
            <v>0</v>
          </cell>
          <cell r="X28">
            <v>0</v>
          </cell>
          <cell r="Z28">
            <v>0</v>
          </cell>
          <cell r="AB28">
            <v>0</v>
          </cell>
          <cell r="AD28">
            <v>0</v>
          </cell>
          <cell r="AF28">
            <v>0</v>
          </cell>
          <cell r="AH28">
            <v>0</v>
          </cell>
          <cell r="AJ28">
            <v>0</v>
          </cell>
          <cell r="AL28">
            <v>0</v>
          </cell>
          <cell r="AN28">
            <v>0</v>
          </cell>
        </row>
        <row r="29">
          <cell r="A29">
            <v>29</v>
          </cell>
          <cell r="C29" t="str">
            <v>標本箱-土質用</v>
          </cell>
          <cell r="D29" t="str">
            <v>ﾌﾟﾗｽﾁｯｸ 10本入</v>
          </cell>
          <cell r="E29" t="str">
            <v>箱</v>
          </cell>
          <cell r="F29">
            <v>1350</v>
          </cell>
          <cell r="G29">
            <v>0.1</v>
          </cell>
          <cell r="H29">
            <v>135</v>
          </cell>
          <cell r="I29">
            <v>0.1</v>
          </cell>
          <cell r="J29">
            <v>135</v>
          </cell>
          <cell r="K29">
            <v>0.1</v>
          </cell>
          <cell r="L29">
            <v>135</v>
          </cell>
          <cell r="N29">
            <v>0</v>
          </cell>
          <cell r="P29">
            <v>0</v>
          </cell>
          <cell r="R29">
            <v>0</v>
          </cell>
          <cell r="T29">
            <v>0</v>
          </cell>
          <cell r="V29">
            <v>0</v>
          </cell>
          <cell r="X29">
            <v>0</v>
          </cell>
          <cell r="Z29">
            <v>0</v>
          </cell>
          <cell r="AB29">
            <v>0</v>
          </cell>
          <cell r="AD29">
            <v>0</v>
          </cell>
          <cell r="AF29">
            <v>0</v>
          </cell>
          <cell r="AH29">
            <v>0</v>
          </cell>
          <cell r="AJ29">
            <v>0</v>
          </cell>
          <cell r="AL29">
            <v>0</v>
          </cell>
          <cell r="AN29">
            <v>0</v>
          </cell>
        </row>
        <row r="30">
          <cell r="A30">
            <v>30</v>
          </cell>
          <cell r="C30" t="str">
            <v>標本箱-岩盤用</v>
          </cell>
          <cell r="D30" t="str">
            <v>ﾌﾀ付 5m入</v>
          </cell>
          <cell r="E30" t="str">
            <v>箱</v>
          </cell>
          <cell r="F30">
            <v>2800</v>
          </cell>
          <cell r="H30">
            <v>0</v>
          </cell>
          <cell r="J30">
            <v>0</v>
          </cell>
          <cell r="L30">
            <v>0</v>
          </cell>
          <cell r="M30">
            <v>0.2</v>
          </cell>
          <cell r="N30">
            <v>560</v>
          </cell>
          <cell r="O30">
            <v>0.2</v>
          </cell>
          <cell r="P30">
            <v>560</v>
          </cell>
          <cell r="Q30">
            <v>0.2</v>
          </cell>
          <cell r="R30">
            <v>560</v>
          </cell>
          <cell r="S30">
            <v>0.2</v>
          </cell>
          <cell r="T30">
            <v>560</v>
          </cell>
          <cell r="V30">
            <v>0</v>
          </cell>
          <cell r="X30">
            <v>0</v>
          </cell>
          <cell r="Z30">
            <v>0</v>
          </cell>
          <cell r="AB30">
            <v>0</v>
          </cell>
          <cell r="AD30">
            <v>0</v>
          </cell>
          <cell r="AF30">
            <v>0</v>
          </cell>
          <cell r="AH30">
            <v>0</v>
          </cell>
          <cell r="AJ30">
            <v>0</v>
          </cell>
          <cell r="AL30">
            <v>0</v>
          </cell>
          <cell r="AN30">
            <v>0</v>
          </cell>
        </row>
        <row r="31">
          <cell r="A31">
            <v>31</v>
          </cell>
          <cell r="B31" t="str">
            <v>小計</v>
          </cell>
          <cell r="H31">
            <v>980</v>
          </cell>
          <cell r="J31">
            <v>1315</v>
          </cell>
          <cell r="L31">
            <v>4815</v>
          </cell>
          <cell r="N31">
            <v>7245</v>
          </cell>
          <cell r="P31">
            <v>5254</v>
          </cell>
          <cell r="R31">
            <v>8321</v>
          </cell>
          <cell r="T31">
            <v>12516</v>
          </cell>
          <cell r="V31">
            <v>5233</v>
          </cell>
          <cell r="X31">
            <v>9982</v>
          </cell>
          <cell r="Z31">
            <v>20449</v>
          </cell>
          <cell r="AB31">
            <v>40899</v>
          </cell>
          <cell r="AD31">
            <v>40899</v>
          </cell>
          <cell r="AF31">
            <v>143</v>
          </cell>
          <cell r="AH31">
            <v>430</v>
          </cell>
          <cell r="AJ31">
            <v>690</v>
          </cell>
          <cell r="AL31">
            <v>430</v>
          </cell>
          <cell r="AN31">
            <v>0</v>
          </cell>
        </row>
        <row r="32">
          <cell r="A32">
            <v>32</v>
          </cell>
          <cell r="C32" t="str">
            <v>雑品</v>
          </cell>
          <cell r="E32" t="str">
            <v>％</v>
          </cell>
          <cell r="G32">
            <v>5</v>
          </cell>
          <cell r="H32">
            <v>49</v>
          </cell>
          <cell r="I32">
            <v>5</v>
          </cell>
          <cell r="J32">
            <v>65</v>
          </cell>
          <cell r="K32">
            <v>5</v>
          </cell>
          <cell r="L32">
            <v>240</v>
          </cell>
          <cell r="M32">
            <v>5</v>
          </cell>
          <cell r="N32">
            <v>362</v>
          </cell>
          <cell r="O32">
            <v>5</v>
          </cell>
          <cell r="P32">
            <v>262</v>
          </cell>
          <cell r="Q32">
            <v>5</v>
          </cell>
          <cell r="R32">
            <v>416</v>
          </cell>
          <cell r="S32">
            <v>5</v>
          </cell>
          <cell r="T32">
            <v>625</v>
          </cell>
          <cell r="U32">
            <v>10</v>
          </cell>
          <cell r="V32">
            <v>523</v>
          </cell>
          <cell r="W32">
            <v>10</v>
          </cell>
          <cell r="X32">
            <v>998</v>
          </cell>
          <cell r="Y32">
            <v>10</v>
          </cell>
          <cell r="Z32">
            <v>2044</v>
          </cell>
          <cell r="AA32">
            <v>10</v>
          </cell>
          <cell r="AB32">
            <v>4089</v>
          </cell>
          <cell r="AC32">
            <v>10</v>
          </cell>
          <cell r="AD32">
            <v>4089</v>
          </cell>
          <cell r="AE32">
            <v>20</v>
          </cell>
          <cell r="AF32">
            <v>28</v>
          </cell>
          <cell r="AG32">
            <v>20</v>
          </cell>
          <cell r="AH32">
            <v>86</v>
          </cell>
          <cell r="AI32">
            <v>20</v>
          </cell>
          <cell r="AJ32">
            <v>138</v>
          </cell>
          <cell r="AK32">
            <v>20</v>
          </cell>
          <cell r="AL32">
            <v>86</v>
          </cell>
          <cell r="AN32">
            <v>0</v>
          </cell>
        </row>
        <row r="33">
          <cell r="A33">
            <v>33</v>
          </cell>
          <cell r="B33" t="str">
            <v>材料費計</v>
          </cell>
          <cell r="H33">
            <v>1029</v>
          </cell>
          <cell r="J33">
            <v>1380</v>
          </cell>
          <cell r="L33">
            <v>5055</v>
          </cell>
          <cell r="N33">
            <v>7607</v>
          </cell>
          <cell r="P33">
            <v>5516</v>
          </cell>
          <cell r="R33">
            <v>8737</v>
          </cell>
          <cell r="T33">
            <v>13141</v>
          </cell>
          <cell r="V33">
            <v>5756</v>
          </cell>
          <cell r="X33">
            <v>10980</v>
          </cell>
          <cell r="Z33">
            <v>22493</v>
          </cell>
          <cell r="AB33">
            <v>44988</v>
          </cell>
          <cell r="AD33">
            <v>44988</v>
          </cell>
          <cell r="AF33">
            <v>171</v>
          </cell>
          <cell r="AH33">
            <v>516</v>
          </cell>
          <cell r="AJ33">
            <v>828</v>
          </cell>
          <cell r="AL33">
            <v>516</v>
          </cell>
          <cell r="AN33">
            <v>0</v>
          </cell>
        </row>
        <row r="34">
          <cell r="A34">
            <v>34</v>
          </cell>
          <cell r="B34" t="str">
            <v>（動力費）</v>
          </cell>
          <cell r="C34" t="str">
            <v>軽油</v>
          </cell>
          <cell r="D34">
            <v>0</v>
          </cell>
          <cell r="E34" t="str">
            <v>㍑</v>
          </cell>
          <cell r="F34">
            <v>78</v>
          </cell>
          <cell r="G34">
            <v>1</v>
          </cell>
          <cell r="H34">
            <v>78</v>
          </cell>
          <cell r="I34">
            <v>1.1399999999999999</v>
          </cell>
          <cell r="J34">
            <v>88</v>
          </cell>
          <cell r="K34">
            <v>1.77</v>
          </cell>
          <cell r="L34">
            <v>138</v>
          </cell>
          <cell r="M34">
            <v>6.33</v>
          </cell>
          <cell r="N34">
            <v>493</v>
          </cell>
          <cell r="O34">
            <v>3.31</v>
          </cell>
          <cell r="P34">
            <v>258</v>
          </cell>
          <cell r="Q34">
            <v>3.55</v>
          </cell>
          <cell r="R34">
            <v>276</v>
          </cell>
          <cell r="S34">
            <v>3.86</v>
          </cell>
          <cell r="T34">
            <v>301</v>
          </cell>
          <cell r="V34">
            <v>0</v>
          </cell>
          <cell r="X34">
            <v>0</v>
          </cell>
          <cell r="Z34">
            <v>0</v>
          </cell>
          <cell r="AB34">
            <v>0</v>
          </cell>
          <cell r="AD34">
            <v>0</v>
          </cell>
          <cell r="AF34">
            <v>0</v>
          </cell>
          <cell r="AH34">
            <v>0</v>
          </cell>
          <cell r="AJ34">
            <v>0</v>
          </cell>
          <cell r="AL34">
            <v>0</v>
          </cell>
          <cell r="AN34">
            <v>0</v>
          </cell>
        </row>
        <row r="35">
          <cell r="A35">
            <v>35</v>
          </cell>
          <cell r="B35" t="str">
            <v>（機械経費）</v>
          </cell>
          <cell r="C35" t="str">
            <v>機械損料</v>
          </cell>
          <cell r="D35" t="str">
            <v>ﾎﾞｰﾘﾝｸﾞﾏｼﾝ 3.7kw級</v>
          </cell>
          <cell r="E35" t="str">
            <v>日</v>
          </cell>
          <cell r="F35">
            <v>4380</v>
          </cell>
          <cell r="G35">
            <v>0.14000000000000001</v>
          </cell>
          <cell r="H35">
            <v>613</v>
          </cell>
          <cell r="I35">
            <v>0.16</v>
          </cell>
          <cell r="J35">
            <v>700</v>
          </cell>
          <cell r="K35">
            <v>0.25</v>
          </cell>
          <cell r="L35">
            <v>1095</v>
          </cell>
          <cell r="N35">
            <v>0</v>
          </cell>
          <cell r="P35">
            <v>0</v>
          </cell>
          <cell r="R35">
            <v>0</v>
          </cell>
          <cell r="T35">
            <v>0</v>
          </cell>
          <cell r="U35">
            <v>0.83</v>
          </cell>
          <cell r="V35">
            <v>3635</v>
          </cell>
          <cell r="W35">
            <v>1</v>
          </cell>
          <cell r="X35">
            <v>4380</v>
          </cell>
          <cell r="Y35">
            <v>1.43</v>
          </cell>
          <cell r="Z35">
            <v>6263</v>
          </cell>
          <cell r="AB35">
            <v>0</v>
          </cell>
          <cell r="AD35">
            <v>0</v>
          </cell>
          <cell r="AE35">
            <v>0.9</v>
          </cell>
          <cell r="AF35">
            <v>3942</v>
          </cell>
          <cell r="AG35">
            <v>1.1000000000000001</v>
          </cell>
          <cell r="AH35">
            <v>4818</v>
          </cell>
          <cell r="AI35">
            <v>1.2</v>
          </cell>
          <cell r="AJ35">
            <v>5256</v>
          </cell>
          <cell r="AK35">
            <v>0.6</v>
          </cell>
          <cell r="AL35">
            <v>2628</v>
          </cell>
          <cell r="AN35">
            <v>0</v>
          </cell>
        </row>
        <row r="36">
          <cell r="A36">
            <v>36</v>
          </cell>
          <cell r="C36" t="str">
            <v>機械損料</v>
          </cell>
          <cell r="D36" t="str">
            <v>ﾎﾞｰﾘﾝｸﾞﾏｼﾝ 5.5kw級</v>
          </cell>
          <cell r="E36" t="str">
            <v>日</v>
          </cell>
          <cell r="F36">
            <v>6050</v>
          </cell>
          <cell r="H36">
            <v>0</v>
          </cell>
          <cell r="J36">
            <v>0</v>
          </cell>
          <cell r="L36">
            <v>0</v>
          </cell>
          <cell r="M36">
            <v>0.56000000000000005</v>
          </cell>
          <cell r="N36">
            <v>3388</v>
          </cell>
          <cell r="O36">
            <v>0.28999999999999998</v>
          </cell>
          <cell r="P36">
            <v>1754</v>
          </cell>
          <cell r="Q36">
            <v>0.31</v>
          </cell>
          <cell r="R36">
            <v>1875</v>
          </cell>
          <cell r="S36">
            <v>0.34</v>
          </cell>
          <cell r="T36">
            <v>2057</v>
          </cell>
          <cell r="V36">
            <v>0</v>
          </cell>
          <cell r="X36">
            <v>0</v>
          </cell>
          <cell r="Z36">
            <v>0</v>
          </cell>
          <cell r="AA36">
            <v>1.43</v>
          </cell>
          <cell r="AB36">
            <v>8651</v>
          </cell>
          <cell r="AC36">
            <v>1.43</v>
          </cell>
          <cell r="AD36">
            <v>8651</v>
          </cell>
          <cell r="AF36">
            <v>0</v>
          </cell>
          <cell r="AH36">
            <v>0</v>
          </cell>
          <cell r="AJ36">
            <v>0</v>
          </cell>
          <cell r="AL36">
            <v>0</v>
          </cell>
          <cell r="AN36">
            <v>0</v>
          </cell>
        </row>
        <row r="37">
          <cell r="A37">
            <v>37</v>
          </cell>
          <cell r="C37" t="str">
            <v>機械損料</v>
          </cell>
          <cell r="D37" t="str">
            <v>(ｸﾞﾗｳﾄﾎﾟﾝﾌﾟ) 2.4kw</v>
          </cell>
          <cell r="E37" t="str">
            <v>日</v>
          </cell>
          <cell r="F37">
            <v>2110</v>
          </cell>
          <cell r="G37">
            <v>0.14000000000000001</v>
          </cell>
          <cell r="H37">
            <v>295</v>
          </cell>
          <cell r="I37">
            <v>0.16</v>
          </cell>
          <cell r="J37">
            <v>337</v>
          </cell>
          <cell r="K37">
            <v>0.25</v>
          </cell>
          <cell r="L37">
            <v>527</v>
          </cell>
          <cell r="N37">
            <v>0</v>
          </cell>
          <cell r="P37">
            <v>0</v>
          </cell>
          <cell r="R37">
            <v>0</v>
          </cell>
          <cell r="T37">
            <v>0</v>
          </cell>
          <cell r="V37">
            <v>0</v>
          </cell>
          <cell r="X37">
            <v>0</v>
          </cell>
          <cell r="Z37">
            <v>0</v>
          </cell>
          <cell r="AB37">
            <v>0</v>
          </cell>
          <cell r="AD37">
            <v>0</v>
          </cell>
          <cell r="AF37">
            <v>0</v>
          </cell>
          <cell r="AH37">
            <v>0</v>
          </cell>
          <cell r="AJ37">
            <v>0</v>
          </cell>
          <cell r="AL37">
            <v>0</v>
          </cell>
          <cell r="AN37">
            <v>0</v>
          </cell>
        </row>
        <row r="38">
          <cell r="A38">
            <v>38</v>
          </cell>
          <cell r="C38" t="str">
            <v>機械損料</v>
          </cell>
          <cell r="D38" t="str">
            <v>(ｸﾞﾗｳﾄﾎﾟﾝﾌﾟ) 4.4kw</v>
          </cell>
          <cell r="E38" t="str">
            <v>日</v>
          </cell>
          <cell r="F38">
            <v>2880</v>
          </cell>
          <cell r="H38">
            <v>0</v>
          </cell>
          <cell r="J38">
            <v>0</v>
          </cell>
          <cell r="L38">
            <v>0</v>
          </cell>
          <cell r="M38">
            <v>0.56000000000000005</v>
          </cell>
          <cell r="N38">
            <v>1612</v>
          </cell>
          <cell r="O38">
            <v>0.28999999999999998</v>
          </cell>
          <cell r="P38">
            <v>835</v>
          </cell>
          <cell r="Q38">
            <v>0.31</v>
          </cell>
          <cell r="R38">
            <v>892</v>
          </cell>
          <cell r="S38">
            <v>0.34</v>
          </cell>
          <cell r="T38">
            <v>979</v>
          </cell>
          <cell r="V38">
            <v>0</v>
          </cell>
          <cell r="X38">
            <v>0</v>
          </cell>
          <cell r="Z38">
            <v>0</v>
          </cell>
          <cell r="AB38">
            <v>0</v>
          </cell>
          <cell r="AD38">
            <v>0</v>
          </cell>
          <cell r="AF38">
            <v>0</v>
          </cell>
          <cell r="AH38">
            <v>0</v>
          </cell>
          <cell r="AJ38">
            <v>0</v>
          </cell>
          <cell r="AL38">
            <v>0</v>
          </cell>
          <cell r="AN38">
            <v>0</v>
          </cell>
        </row>
        <row r="39">
          <cell r="A39">
            <v>39</v>
          </cell>
          <cell r="C39" t="str">
            <v>測定器</v>
          </cell>
          <cell r="D39" t="str">
            <v>透水試験機</v>
          </cell>
          <cell r="E39" t="str">
            <v>日</v>
          </cell>
          <cell r="F39">
            <v>2120</v>
          </cell>
          <cell r="AE39">
            <v>0.9</v>
          </cell>
          <cell r="AF39">
            <v>1908</v>
          </cell>
          <cell r="AG39">
            <v>1.1000000000000001</v>
          </cell>
          <cell r="AH39">
            <v>2332</v>
          </cell>
          <cell r="AI39">
            <v>1.2</v>
          </cell>
          <cell r="AJ39">
            <v>2544</v>
          </cell>
          <cell r="AK39">
            <v>0.6</v>
          </cell>
          <cell r="AL39">
            <v>1272</v>
          </cell>
          <cell r="AN39">
            <v>0</v>
          </cell>
        </row>
        <row r="40">
          <cell r="A40">
            <v>40</v>
          </cell>
          <cell r="B40" t="str">
            <v>機械経費計</v>
          </cell>
          <cell r="H40">
            <v>908</v>
          </cell>
          <cell r="J40">
            <v>1037</v>
          </cell>
          <cell r="L40">
            <v>1622</v>
          </cell>
          <cell r="N40">
            <v>5000</v>
          </cell>
          <cell r="P40">
            <v>2589</v>
          </cell>
          <cell r="R40">
            <v>2767</v>
          </cell>
          <cell r="T40">
            <v>3036</v>
          </cell>
          <cell r="V40">
            <v>3635</v>
          </cell>
          <cell r="X40">
            <v>4380</v>
          </cell>
          <cell r="Z40">
            <v>6263</v>
          </cell>
          <cell r="AB40">
            <v>8651</v>
          </cell>
          <cell r="AD40">
            <v>8651</v>
          </cell>
          <cell r="AF40">
            <v>5850</v>
          </cell>
          <cell r="AH40">
            <v>7150</v>
          </cell>
          <cell r="AJ40">
            <v>7800</v>
          </cell>
          <cell r="AL40">
            <v>3900</v>
          </cell>
          <cell r="AN40">
            <v>0</v>
          </cell>
        </row>
        <row r="41">
          <cell r="A41">
            <v>41</v>
          </cell>
          <cell r="B41" t="str">
            <v>合計</v>
          </cell>
          <cell r="H41">
            <v>14706</v>
          </cell>
          <cell r="J41">
            <v>17009</v>
          </cell>
          <cell r="L41">
            <v>29663</v>
          </cell>
          <cell r="N41">
            <v>63864</v>
          </cell>
          <cell r="P41">
            <v>34837</v>
          </cell>
          <cell r="R41">
            <v>40067</v>
          </cell>
          <cell r="T41">
            <v>47299</v>
          </cell>
          <cell r="V41">
            <v>84816</v>
          </cell>
          <cell r="X41">
            <v>106010</v>
          </cell>
          <cell r="Z41">
            <v>158571</v>
          </cell>
          <cell r="AB41">
            <v>183454</v>
          </cell>
          <cell r="AD41">
            <v>183454</v>
          </cell>
          <cell r="AF41">
            <v>76521</v>
          </cell>
          <cell r="AH41">
            <v>128741</v>
          </cell>
          <cell r="AJ41">
            <v>139698</v>
          </cell>
          <cell r="AL41">
            <v>69951</v>
          </cell>
          <cell r="AN41">
            <v>174000</v>
          </cell>
        </row>
        <row r="42">
          <cell r="A42">
            <v>42</v>
          </cell>
          <cell r="B42" t="str">
            <v>単位当たり</v>
          </cell>
          <cell r="H42">
            <v>14706</v>
          </cell>
          <cell r="J42">
            <v>17009</v>
          </cell>
          <cell r="L42">
            <v>29663</v>
          </cell>
          <cell r="N42">
            <v>63864</v>
          </cell>
          <cell r="P42">
            <v>34837</v>
          </cell>
          <cell r="R42">
            <v>40067</v>
          </cell>
          <cell r="T42">
            <v>47299</v>
          </cell>
          <cell r="V42">
            <v>8481</v>
          </cell>
          <cell r="X42">
            <v>10601</v>
          </cell>
          <cell r="Z42">
            <v>15857</v>
          </cell>
          <cell r="AB42">
            <v>18345</v>
          </cell>
          <cell r="AD42">
            <v>18345</v>
          </cell>
          <cell r="AF42">
            <v>76521</v>
          </cell>
          <cell r="AH42">
            <v>128741</v>
          </cell>
          <cell r="AJ42">
            <v>139698</v>
          </cell>
          <cell r="AL42">
            <v>69951</v>
          </cell>
          <cell r="AN42">
            <v>5800</v>
          </cell>
        </row>
        <row r="48">
          <cell r="A48">
            <v>1</v>
          </cell>
          <cell r="G48" t="str">
            <v>人肩運搬</v>
          </cell>
          <cell r="I48" t="str">
            <v>人肩運搬</v>
          </cell>
          <cell r="K48" t="str">
            <v>人肩運搬</v>
          </cell>
          <cell r="M48" t="str">
            <v>特装車運搬</v>
          </cell>
          <cell r="O48" t="str">
            <v>特装車運搬</v>
          </cell>
          <cell r="Q48" t="str">
            <v>特装車運搬</v>
          </cell>
          <cell r="S48" t="str">
            <v>準備及び跡片付け</v>
          </cell>
          <cell r="U48" t="str">
            <v>搬入路伐採等</v>
          </cell>
          <cell r="W48" t="str">
            <v>調査孔閉塞</v>
          </cell>
        </row>
        <row r="49">
          <cell r="A49">
            <v>2</v>
          </cell>
          <cell r="M49" t="str">
            <v>ｸﾛｰﾗ運搬</v>
          </cell>
          <cell r="O49" t="str">
            <v>ｸﾛｰﾗ運搬</v>
          </cell>
          <cell r="Q49" t="str">
            <v>ｸﾛｰﾗ運搬</v>
          </cell>
        </row>
        <row r="50">
          <cell r="A50">
            <v>3</v>
          </cell>
          <cell r="G50" t="str">
            <v>50mまで</v>
          </cell>
          <cell r="I50" t="str">
            <v>100mまで</v>
          </cell>
          <cell r="K50" t="str">
            <v>200mまで</v>
          </cell>
          <cell r="M50" t="str">
            <v>100mまで</v>
          </cell>
          <cell r="O50" t="str">
            <v>500mまで</v>
          </cell>
          <cell r="Q50" t="str">
            <v>1000mまで</v>
          </cell>
        </row>
        <row r="51">
          <cell r="A51">
            <v>4</v>
          </cell>
          <cell r="E51" t="str">
            <v>単位</v>
          </cell>
          <cell r="F51" t="str">
            <v>単価</v>
          </cell>
          <cell r="G51" t="str">
            <v>１ｔ当たり</v>
          </cell>
          <cell r="I51" t="str">
            <v>１ｔ当たり</v>
          </cell>
          <cell r="K51" t="str">
            <v>１ｔ当たり</v>
          </cell>
          <cell r="M51" t="str">
            <v>１回当たり</v>
          </cell>
          <cell r="O51" t="str">
            <v>１回当たり</v>
          </cell>
          <cell r="Q51" t="str">
            <v>１回当たり</v>
          </cell>
          <cell r="S51" t="str">
            <v>１業務当たり</v>
          </cell>
          <cell r="U51" t="str">
            <v>100m当たり</v>
          </cell>
          <cell r="W51" t="str">
            <v>１箇所当たり</v>
          </cell>
        </row>
        <row r="52">
          <cell r="A52">
            <v>5</v>
          </cell>
          <cell r="G52" t="str">
            <v>ｔ</v>
          </cell>
          <cell r="H52">
            <v>1</v>
          </cell>
          <cell r="I52" t="str">
            <v>ｔ</v>
          </cell>
          <cell r="J52">
            <v>1</v>
          </cell>
          <cell r="K52" t="str">
            <v>ｔ</v>
          </cell>
          <cell r="L52">
            <v>1</v>
          </cell>
          <cell r="M52" t="str">
            <v>回</v>
          </cell>
          <cell r="N52">
            <v>1</v>
          </cell>
          <cell r="O52" t="str">
            <v>回</v>
          </cell>
          <cell r="P52">
            <v>1</v>
          </cell>
          <cell r="Q52" t="str">
            <v>回</v>
          </cell>
          <cell r="R52">
            <v>1</v>
          </cell>
          <cell r="S52" t="str">
            <v>業務</v>
          </cell>
          <cell r="T52">
            <v>1</v>
          </cell>
          <cell r="U52" t="str">
            <v>ｍ</v>
          </cell>
          <cell r="V52">
            <v>100</v>
          </cell>
          <cell r="W52" t="str">
            <v>箇所</v>
          </cell>
          <cell r="X52">
            <v>1</v>
          </cell>
        </row>
        <row r="53">
          <cell r="A53">
            <v>6</v>
          </cell>
          <cell r="B53" t="str">
            <v>（労務費）</v>
          </cell>
          <cell r="C53" t="str">
            <v>地質調査技師</v>
          </cell>
          <cell r="E53" t="str">
            <v>人</v>
          </cell>
          <cell r="F53">
            <v>37100</v>
          </cell>
          <cell r="G53">
            <v>0.15</v>
          </cell>
          <cell r="H53">
            <v>5565</v>
          </cell>
          <cell r="I53">
            <v>0.35</v>
          </cell>
          <cell r="J53">
            <v>12985</v>
          </cell>
          <cell r="K53">
            <v>0.73</v>
          </cell>
          <cell r="L53">
            <v>27083</v>
          </cell>
          <cell r="M53">
            <v>0.06</v>
          </cell>
          <cell r="N53">
            <v>2226</v>
          </cell>
          <cell r="O53">
            <v>0.13</v>
          </cell>
          <cell r="P53">
            <v>4823</v>
          </cell>
          <cell r="Q53">
            <v>0.2</v>
          </cell>
          <cell r="R53">
            <v>7420</v>
          </cell>
          <cell r="S53">
            <v>2.5</v>
          </cell>
          <cell r="T53">
            <v>92750</v>
          </cell>
          <cell r="U53">
            <v>0.1</v>
          </cell>
          <cell r="V53">
            <v>3710</v>
          </cell>
          <cell r="X53">
            <v>0</v>
          </cell>
        </row>
        <row r="54">
          <cell r="A54">
            <v>7</v>
          </cell>
          <cell r="C54" t="str">
            <v>主任地質調査員</v>
          </cell>
          <cell r="E54" t="str">
            <v>人</v>
          </cell>
          <cell r="F54">
            <v>27700</v>
          </cell>
          <cell r="G54">
            <v>0.35</v>
          </cell>
          <cell r="H54">
            <v>9695</v>
          </cell>
          <cell r="I54">
            <v>0.7</v>
          </cell>
          <cell r="J54">
            <v>19390</v>
          </cell>
          <cell r="K54">
            <v>1.45</v>
          </cell>
          <cell r="L54">
            <v>40165</v>
          </cell>
          <cell r="M54">
            <v>0.12</v>
          </cell>
          <cell r="N54">
            <v>3324</v>
          </cell>
          <cell r="O54">
            <v>0.25</v>
          </cell>
          <cell r="P54">
            <v>6925</v>
          </cell>
          <cell r="Q54">
            <v>0.4</v>
          </cell>
          <cell r="R54">
            <v>11080</v>
          </cell>
          <cell r="S54">
            <v>3</v>
          </cell>
          <cell r="T54">
            <v>83100</v>
          </cell>
          <cell r="U54">
            <v>0.3</v>
          </cell>
          <cell r="V54">
            <v>8310</v>
          </cell>
          <cell r="W54">
            <v>0.05</v>
          </cell>
          <cell r="X54">
            <v>1385</v>
          </cell>
        </row>
        <row r="55">
          <cell r="A55">
            <v>8</v>
          </cell>
          <cell r="C55" t="str">
            <v>地質調査員</v>
          </cell>
          <cell r="E55" t="str">
            <v>人</v>
          </cell>
          <cell r="F55">
            <v>25900</v>
          </cell>
          <cell r="G55">
            <v>0.7</v>
          </cell>
          <cell r="H55">
            <v>18130</v>
          </cell>
          <cell r="I55">
            <v>1.4</v>
          </cell>
          <cell r="J55">
            <v>36260</v>
          </cell>
          <cell r="K55">
            <v>2.9</v>
          </cell>
          <cell r="L55">
            <v>75110</v>
          </cell>
          <cell r="M55">
            <v>0.24</v>
          </cell>
          <cell r="N55">
            <v>6216</v>
          </cell>
          <cell r="O55">
            <v>0.5</v>
          </cell>
          <cell r="P55">
            <v>12950</v>
          </cell>
          <cell r="Q55">
            <v>0.8</v>
          </cell>
          <cell r="R55">
            <v>20720</v>
          </cell>
          <cell r="S55">
            <v>2</v>
          </cell>
          <cell r="T55">
            <v>51800</v>
          </cell>
          <cell r="U55">
            <v>0.6</v>
          </cell>
          <cell r="V55">
            <v>15540</v>
          </cell>
          <cell r="W55">
            <v>0.1</v>
          </cell>
          <cell r="X55">
            <v>2590</v>
          </cell>
        </row>
        <row r="56">
          <cell r="A56">
            <v>9</v>
          </cell>
          <cell r="C56" t="str">
            <v>普通作業員</v>
          </cell>
          <cell r="E56" t="str">
            <v>人</v>
          </cell>
          <cell r="F56">
            <v>18500</v>
          </cell>
          <cell r="G56">
            <v>0.7</v>
          </cell>
          <cell r="H56">
            <v>12950</v>
          </cell>
          <cell r="I56">
            <v>1.4</v>
          </cell>
          <cell r="J56">
            <v>25900</v>
          </cell>
          <cell r="K56">
            <v>2.9</v>
          </cell>
          <cell r="L56">
            <v>53650</v>
          </cell>
          <cell r="M56">
            <v>0.24</v>
          </cell>
          <cell r="N56">
            <v>4440</v>
          </cell>
          <cell r="O56">
            <v>0.5</v>
          </cell>
          <cell r="P56">
            <v>9250</v>
          </cell>
          <cell r="Q56">
            <v>0.8</v>
          </cell>
          <cell r="R56">
            <v>14800</v>
          </cell>
          <cell r="S56">
            <v>3.5</v>
          </cell>
          <cell r="T56">
            <v>64750</v>
          </cell>
          <cell r="U56">
            <v>0.6</v>
          </cell>
          <cell r="V56">
            <v>11100</v>
          </cell>
          <cell r="W56">
            <v>0.2</v>
          </cell>
          <cell r="X56">
            <v>3700</v>
          </cell>
        </row>
        <row r="57">
          <cell r="A57">
            <v>10</v>
          </cell>
          <cell r="B57" t="str">
            <v>労務費計</v>
          </cell>
          <cell r="H57">
            <v>46340</v>
          </cell>
          <cell r="J57">
            <v>94535</v>
          </cell>
          <cell r="L57">
            <v>196008</v>
          </cell>
          <cell r="N57">
            <v>16206</v>
          </cell>
          <cell r="P57">
            <v>33948</v>
          </cell>
          <cell r="R57">
            <v>54020</v>
          </cell>
          <cell r="T57">
            <v>292400</v>
          </cell>
          <cell r="V57">
            <v>38660</v>
          </cell>
          <cell r="X57">
            <v>7675</v>
          </cell>
        </row>
        <row r="58">
          <cell r="A58">
            <v>11</v>
          </cell>
          <cell r="B58" t="str">
            <v>（材料費）</v>
          </cell>
          <cell r="C58" t="str">
            <v>雑品</v>
          </cell>
          <cell r="E58" t="str">
            <v>％</v>
          </cell>
          <cell r="G58">
            <v>3</v>
          </cell>
          <cell r="H58">
            <v>1390</v>
          </cell>
          <cell r="I58">
            <v>3</v>
          </cell>
          <cell r="J58">
            <v>2836</v>
          </cell>
          <cell r="K58">
            <v>3</v>
          </cell>
          <cell r="L58">
            <v>5880</v>
          </cell>
          <cell r="M58">
            <v>5</v>
          </cell>
          <cell r="N58">
            <v>810</v>
          </cell>
          <cell r="O58">
            <v>5</v>
          </cell>
          <cell r="P58">
            <v>1697</v>
          </cell>
          <cell r="Q58">
            <v>5</v>
          </cell>
          <cell r="R58">
            <v>2701</v>
          </cell>
          <cell r="T58">
            <v>0</v>
          </cell>
          <cell r="U58">
            <v>3</v>
          </cell>
          <cell r="V58">
            <v>1159</v>
          </cell>
          <cell r="X58">
            <v>0</v>
          </cell>
        </row>
        <row r="59">
          <cell r="A59">
            <v>12</v>
          </cell>
          <cell r="B59" t="str">
            <v>（機械器具損料）</v>
          </cell>
          <cell r="C59" t="str">
            <v>特装車</v>
          </cell>
          <cell r="D59">
            <v>0</v>
          </cell>
          <cell r="E59" t="str">
            <v>日</v>
          </cell>
          <cell r="F59">
            <v>12700</v>
          </cell>
          <cell r="M59">
            <v>0.24</v>
          </cell>
          <cell r="N59">
            <v>3048</v>
          </cell>
          <cell r="O59">
            <v>0.5</v>
          </cell>
          <cell r="P59">
            <v>6350</v>
          </cell>
          <cell r="Q59">
            <v>0.8</v>
          </cell>
          <cell r="R59">
            <v>10160</v>
          </cell>
          <cell r="T59">
            <v>0</v>
          </cell>
          <cell r="V59">
            <v>0</v>
          </cell>
          <cell r="X59">
            <v>0</v>
          </cell>
        </row>
        <row r="60">
          <cell r="A60">
            <v>13</v>
          </cell>
          <cell r="B60" t="str">
            <v>合計</v>
          </cell>
          <cell r="H60">
            <v>47730</v>
          </cell>
          <cell r="J60">
            <v>97371</v>
          </cell>
          <cell r="L60">
            <v>201888</v>
          </cell>
          <cell r="N60">
            <v>20064</v>
          </cell>
          <cell r="P60">
            <v>41995</v>
          </cell>
          <cell r="R60">
            <v>66881</v>
          </cell>
          <cell r="T60">
            <v>292400</v>
          </cell>
          <cell r="V60">
            <v>39819</v>
          </cell>
          <cell r="X60">
            <v>7675</v>
          </cell>
        </row>
        <row r="61">
          <cell r="A61">
            <v>14</v>
          </cell>
          <cell r="B61" t="str">
            <v>単位当たり</v>
          </cell>
          <cell r="H61">
            <v>47730</v>
          </cell>
          <cell r="J61">
            <v>97371</v>
          </cell>
          <cell r="L61">
            <v>201888</v>
          </cell>
          <cell r="N61">
            <v>20064</v>
          </cell>
          <cell r="P61">
            <v>41995</v>
          </cell>
          <cell r="R61">
            <v>66881</v>
          </cell>
          <cell r="T61">
            <v>292400</v>
          </cell>
          <cell r="V61">
            <v>398</v>
          </cell>
          <cell r="X61">
            <v>7675</v>
          </cell>
        </row>
        <row r="68">
          <cell r="A68">
            <v>1</v>
          </cell>
          <cell r="G68" t="str">
            <v>平坦地足場</v>
          </cell>
          <cell r="I68" t="str">
            <v>湿地足場</v>
          </cell>
          <cell r="K68" t="str">
            <v>傾斜地足場</v>
          </cell>
          <cell r="M68" t="str">
            <v>水上足場</v>
          </cell>
          <cell r="O68" t="str">
            <v>水上足場</v>
          </cell>
          <cell r="Q68" t="str">
            <v>環境保全(仮囲い)</v>
          </cell>
        </row>
        <row r="69">
          <cell r="A69">
            <v>2</v>
          </cell>
          <cell r="M69" t="str">
            <v>水深１ｍ未満</v>
          </cell>
          <cell r="O69" t="str">
            <v>水深1m以上3m未満</v>
          </cell>
        </row>
        <row r="70">
          <cell r="A70">
            <v>3</v>
          </cell>
        </row>
        <row r="71">
          <cell r="A71">
            <v>4</v>
          </cell>
          <cell r="E71" t="str">
            <v>単位</v>
          </cell>
          <cell r="F71" t="str">
            <v>単価</v>
          </cell>
          <cell r="G71" t="str">
            <v>１箇所当たり</v>
          </cell>
          <cell r="I71" t="str">
            <v>１箇所当たり</v>
          </cell>
          <cell r="K71" t="str">
            <v>１箇所当たり</v>
          </cell>
          <cell r="M71" t="str">
            <v>１箇所当たり</v>
          </cell>
          <cell r="O71" t="str">
            <v>１箇所当たり</v>
          </cell>
          <cell r="Q71" t="str">
            <v>１箇所当たり</v>
          </cell>
        </row>
        <row r="72">
          <cell r="A72">
            <v>5</v>
          </cell>
          <cell r="G72" t="str">
            <v>箇所</v>
          </cell>
          <cell r="H72">
            <v>1</v>
          </cell>
          <cell r="I72" t="str">
            <v>箇所</v>
          </cell>
          <cell r="J72">
            <v>1</v>
          </cell>
          <cell r="K72" t="str">
            <v>箇所</v>
          </cell>
          <cell r="L72">
            <v>1</v>
          </cell>
          <cell r="M72" t="str">
            <v>箇所</v>
          </cell>
          <cell r="N72">
            <v>1</v>
          </cell>
          <cell r="O72" t="str">
            <v>箇所</v>
          </cell>
          <cell r="P72">
            <v>1</v>
          </cell>
          <cell r="Q72" t="str">
            <v>箇所</v>
          </cell>
          <cell r="R72">
            <v>1</v>
          </cell>
        </row>
        <row r="73">
          <cell r="A73">
            <v>6</v>
          </cell>
          <cell r="B73" t="str">
            <v>（労務費）</v>
          </cell>
          <cell r="C73" t="str">
            <v>地質調査技師</v>
          </cell>
          <cell r="E73" t="str">
            <v>人</v>
          </cell>
          <cell r="F73">
            <v>37100</v>
          </cell>
          <cell r="H73">
            <v>0</v>
          </cell>
          <cell r="J73">
            <v>0</v>
          </cell>
          <cell r="L73">
            <v>0</v>
          </cell>
          <cell r="M73">
            <v>1</v>
          </cell>
          <cell r="N73">
            <v>37100</v>
          </cell>
          <cell r="O73">
            <v>1</v>
          </cell>
          <cell r="P73">
            <v>37100</v>
          </cell>
          <cell r="R73">
            <v>0</v>
          </cell>
        </row>
        <row r="74">
          <cell r="A74">
            <v>7</v>
          </cell>
          <cell r="B74">
            <v>0</v>
          </cell>
          <cell r="C74" t="str">
            <v>主任地質調査員</v>
          </cell>
          <cell r="E74" t="str">
            <v>人</v>
          </cell>
          <cell r="F74">
            <v>27700</v>
          </cell>
          <cell r="G74">
            <v>0.6</v>
          </cell>
          <cell r="H74">
            <v>16620</v>
          </cell>
          <cell r="I74">
            <v>0.9</v>
          </cell>
          <cell r="J74">
            <v>24930</v>
          </cell>
          <cell r="K74">
            <v>0.18</v>
          </cell>
          <cell r="L74">
            <v>4986</v>
          </cell>
          <cell r="M74">
            <v>2</v>
          </cell>
          <cell r="N74">
            <v>55400</v>
          </cell>
          <cell r="O74">
            <v>2.5</v>
          </cell>
          <cell r="P74">
            <v>69250</v>
          </cell>
          <cell r="Q74">
            <v>0.5</v>
          </cell>
          <cell r="R74">
            <v>13850</v>
          </cell>
        </row>
        <row r="75">
          <cell r="A75">
            <v>8</v>
          </cell>
          <cell r="B75">
            <v>0</v>
          </cell>
          <cell r="C75" t="str">
            <v>地質調査員</v>
          </cell>
          <cell r="E75" t="str">
            <v>人</v>
          </cell>
          <cell r="F75">
            <v>25900</v>
          </cell>
          <cell r="G75">
            <v>1.2</v>
          </cell>
          <cell r="H75">
            <v>31080</v>
          </cell>
          <cell r="I75">
            <v>1.8</v>
          </cell>
          <cell r="J75">
            <v>46620</v>
          </cell>
          <cell r="K75">
            <v>3</v>
          </cell>
          <cell r="L75">
            <v>77700</v>
          </cell>
          <cell r="M75">
            <v>3.5</v>
          </cell>
          <cell r="N75">
            <v>90650</v>
          </cell>
          <cell r="O75">
            <v>4.5</v>
          </cell>
          <cell r="P75">
            <v>116550</v>
          </cell>
          <cell r="Q75">
            <v>0.5</v>
          </cell>
          <cell r="R75">
            <v>12950</v>
          </cell>
        </row>
        <row r="76">
          <cell r="A76">
            <v>9</v>
          </cell>
          <cell r="B76">
            <v>0</v>
          </cell>
          <cell r="C76" t="str">
            <v>普通作業員</v>
          </cell>
          <cell r="E76" t="str">
            <v>人</v>
          </cell>
          <cell r="F76">
            <v>18500</v>
          </cell>
          <cell r="G76">
            <v>1.2</v>
          </cell>
          <cell r="H76">
            <v>22200</v>
          </cell>
          <cell r="I76">
            <v>1.8</v>
          </cell>
          <cell r="J76">
            <v>33300</v>
          </cell>
          <cell r="K76">
            <v>3</v>
          </cell>
          <cell r="L76">
            <v>55500</v>
          </cell>
          <cell r="M76">
            <v>3.5</v>
          </cell>
          <cell r="N76">
            <v>64750</v>
          </cell>
          <cell r="O76">
            <v>4.5</v>
          </cell>
          <cell r="P76">
            <v>83250</v>
          </cell>
          <cell r="Q76">
            <v>1</v>
          </cell>
          <cell r="R76">
            <v>18500</v>
          </cell>
        </row>
        <row r="77">
          <cell r="A77">
            <v>10</v>
          </cell>
          <cell r="B77" t="str">
            <v>労務費計</v>
          </cell>
          <cell r="E77">
            <v>0</v>
          </cell>
          <cell r="H77">
            <v>69900</v>
          </cell>
          <cell r="J77">
            <v>104850</v>
          </cell>
          <cell r="L77">
            <v>138186</v>
          </cell>
          <cell r="N77">
            <v>247900</v>
          </cell>
          <cell r="P77">
            <v>306150</v>
          </cell>
          <cell r="R77">
            <v>45300</v>
          </cell>
        </row>
        <row r="78">
          <cell r="A78">
            <v>11</v>
          </cell>
          <cell r="B78" t="str">
            <v>（材料費）</v>
          </cell>
          <cell r="C78" t="str">
            <v>据付台</v>
          </cell>
          <cell r="D78" t="str">
            <v>4m×3.6cm×20cm(杉板)</v>
          </cell>
          <cell r="E78" t="str">
            <v>m3</v>
          </cell>
          <cell r="F78">
            <v>69000</v>
          </cell>
          <cell r="G78">
            <v>4.4999999999999998E-2</v>
          </cell>
          <cell r="H78">
            <v>3105</v>
          </cell>
          <cell r="I78">
            <v>4.4999999999999998E-2</v>
          </cell>
          <cell r="J78">
            <v>3105</v>
          </cell>
          <cell r="K78">
            <v>4.4999999999999998E-2</v>
          </cell>
          <cell r="L78">
            <v>3105</v>
          </cell>
          <cell r="M78">
            <v>5.9400000000000001E-2</v>
          </cell>
          <cell r="N78">
            <v>4098</v>
          </cell>
          <cell r="O78">
            <v>5.9400000000000001E-2</v>
          </cell>
          <cell r="P78">
            <v>4098</v>
          </cell>
          <cell r="R78">
            <v>0</v>
          </cell>
        </row>
        <row r="79">
          <cell r="A79">
            <v>12</v>
          </cell>
          <cell r="C79" t="str">
            <v>足場ﾊﾟｲﾌﾟ</v>
          </cell>
          <cell r="D79" t="str">
            <v>径48.6mm L=2m</v>
          </cell>
          <cell r="E79" t="str">
            <v>本</v>
          </cell>
          <cell r="F79">
            <v>570</v>
          </cell>
          <cell r="Q79">
            <v>0.65</v>
          </cell>
          <cell r="R79">
            <v>370</v>
          </cell>
        </row>
        <row r="80">
          <cell r="A80">
            <v>13</v>
          </cell>
          <cell r="C80" t="str">
            <v>足場ﾊﾟｲﾌﾟ</v>
          </cell>
          <cell r="D80" t="str">
            <v>径48.6mm L=4m</v>
          </cell>
          <cell r="E80" t="str">
            <v>本</v>
          </cell>
          <cell r="F80">
            <v>1080</v>
          </cell>
          <cell r="H80">
            <v>0</v>
          </cell>
          <cell r="I80">
            <v>2</v>
          </cell>
          <cell r="J80">
            <v>2160</v>
          </cell>
          <cell r="K80">
            <v>2.5</v>
          </cell>
          <cell r="L80">
            <v>2700</v>
          </cell>
          <cell r="N80">
            <v>0</v>
          </cell>
          <cell r="P80">
            <v>0</v>
          </cell>
          <cell r="Q80">
            <v>0.5</v>
          </cell>
          <cell r="R80">
            <v>540</v>
          </cell>
        </row>
        <row r="81">
          <cell r="A81">
            <v>14</v>
          </cell>
          <cell r="C81" t="str">
            <v>足場ﾊﾟｲﾌﾟ</v>
          </cell>
          <cell r="D81" t="str">
            <v>径48.6mm L=5m</v>
          </cell>
          <cell r="E81" t="str">
            <v>本</v>
          </cell>
          <cell r="F81">
            <v>1350</v>
          </cell>
          <cell r="M81">
            <v>17</v>
          </cell>
          <cell r="N81">
            <v>22950</v>
          </cell>
          <cell r="O81">
            <v>24.5</v>
          </cell>
          <cell r="P81">
            <v>33075</v>
          </cell>
          <cell r="Q81">
            <v>24.5</v>
          </cell>
          <cell r="R81">
            <v>33075</v>
          </cell>
        </row>
        <row r="82">
          <cell r="A82">
            <v>15</v>
          </cell>
          <cell r="C82" t="str">
            <v>ｸﾗﾝﾌﾟ</v>
          </cell>
          <cell r="D82" t="str">
            <v>48.6mm</v>
          </cell>
          <cell r="E82" t="str">
            <v>個</v>
          </cell>
          <cell r="F82">
            <v>220</v>
          </cell>
          <cell r="H82">
            <v>0</v>
          </cell>
          <cell r="I82">
            <v>36</v>
          </cell>
          <cell r="J82">
            <v>7920</v>
          </cell>
          <cell r="K82">
            <v>45</v>
          </cell>
          <cell r="L82">
            <v>9900</v>
          </cell>
          <cell r="M82">
            <v>102</v>
          </cell>
          <cell r="N82">
            <v>22440</v>
          </cell>
          <cell r="O82">
            <v>147</v>
          </cell>
          <cell r="P82">
            <v>32340</v>
          </cell>
          <cell r="Q82">
            <v>12</v>
          </cell>
          <cell r="R82">
            <v>2640</v>
          </cell>
        </row>
        <row r="83">
          <cell r="A83">
            <v>16</v>
          </cell>
          <cell r="C83" t="str">
            <v>床板</v>
          </cell>
          <cell r="D83" t="str">
            <v>4m×3.6cm×20cm(杉板)</v>
          </cell>
          <cell r="E83" t="str">
            <v>m2</v>
          </cell>
          <cell r="F83">
            <v>69000</v>
          </cell>
          <cell r="H83">
            <v>0</v>
          </cell>
          <cell r="I83">
            <v>0.18</v>
          </cell>
          <cell r="J83">
            <v>12420</v>
          </cell>
          <cell r="K83">
            <v>0.18</v>
          </cell>
          <cell r="L83">
            <v>12420</v>
          </cell>
          <cell r="M83">
            <v>0.29699999999999999</v>
          </cell>
          <cell r="N83">
            <v>20493</v>
          </cell>
          <cell r="O83">
            <v>0.29699999999999999</v>
          </cell>
          <cell r="P83">
            <v>20493</v>
          </cell>
          <cell r="R83">
            <v>0</v>
          </cell>
        </row>
        <row r="84">
          <cell r="A84">
            <v>17</v>
          </cell>
          <cell r="C84" t="str">
            <v>角材</v>
          </cell>
          <cell r="D84" t="str">
            <v>3m×9cm×9cm(杉材)</v>
          </cell>
          <cell r="E84" t="str">
            <v>m3</v>
          </cell>
          <cell r="F84">
            <v>44000</v>
          </cell>
          <cell r="M84">
            <v>7.9200000000000007E-2</v>
          </cell>
          <cell r="N84">
            <v>3484</v>
          </cell>
          <cell r="O84">
            <v>7.9200000000000007E-2</v>
          </cell>
          <cell r="P84">
            <v>3484</v>
          </cell>
        </row>
        <row r="85">
          <cell r="A85">
            <v>18</v>
          </cell>
          <cell r="C85" t="str">
            <v>丸太</v>
          </cell>
          <cell r="D85" t="str">
            <v>末口9cm L=6m</v>
          </cell>
          <cell r="E85" t="str">
            <v>本</v>
          </cell>
          <cell r="F85">
            <v>1400</v>
          </cell>
          <cell r="H85">
            <v>0</v>
          </cell>
          <cell r="I85">
            <v>2.5</v>
          </cell>
          <cell r="J85">
            <v>3500</v>
          </cell>
          <cell r="L85">
            <v>0</v>
          </cell>
          <cell r="N85">
            <v>0</v>
          </cell>
          <cell r="P85">
            <v>0</v>
          </cell>
          <cell r="R85">
            <v>0</v>
          </cell>
        </row>
        <row r="86">
          <cell r="A86">
            <v>19</v>
          </cell>
          <cell r="C86" t="str">
            <v>ｼｰﾄ</v>
          </cell>
          <cell r="D86" t="str">
            <v>ﾋﾞﾆﾛﾝ帆布</v>
          </cell>
          <cell r="E86" t="str">
            <v>m2</v>
          </cell>
          <cell r="F86">
            <v>530</v>
          </cell>
          <cell r="Q86">
            <v>9.6</v>
          </cell>
          <cell r="R86">
            <v>5088</v>
          </cell>
        </row>
        <row r="87">
          <cell r="A87">
            <v>20</v>
          </cell>
          <cell r="B87" t="str">
            <v>小計</v>
          </cell>
          <cell r="H87">
            <v>3105</v>
          </cell>
          <cell r="J87">
            <v>29105</v>
          </cell>
          <cell r="L87">
            <v>28125</v>
          </cell>
          <cell r="N87">
            <v>73465</v>
          </cell>
          <cell r="P87">
            <v>93490</v>
          </cell>
          <cell r="R87">
            <v>41713</v>
          </cell>
        </row>
        <row r="88">
          <cell r="A88">
            <v>21</v>
          </cell>
          <cell r="C88" t="str">
            <v>雑品</v>
          </cell>
          <cell r="E88" t="str">
            <v>％</v>
          </cell>
          <cell r="G88">
            <v>5</v>
          </cell>
          <cell r="H88">
            <v>155</v>
          </cell>
          <cell r="I88">
            <v>5</v>
          </cell>
          <cell r="J88">
            <v>1455</v>
          </cell>
          <cell r="K88">
            <v>5</v>
          </cell>
          <cell r="L88">
            <v>1406</v>
          </cell>
          <cell r="M88">
            <v>5</v>
          </cell>
          <cell r="N88">
            <v>3673</v>
          </cell>
          <cell r="O88">
            <v>5</v>
          </cell>
          <cell r="P88">
            <v>4674</v>
          </cell>
          <cell r="Q88">
            <v>5</v>
          </cell>
          <cell r="R88">
            <v>2085</v>
          </cell>
        </row>
        <row r="89">
          <cell r="A89">
            <v>22</v>
          </cell>
          <cell r="B89" t="str">
            <v>材料費計</v>
          </cell>
          <cell r="H89">
            <v>3260</v>
          </cell>
          <cell r="J89">
            <v>30560</v>
          </cell>
          <cell r="L89">
            <v>29531</v>
          </cell>
          <cell r="N89">
            <v>77138</v>
          </cell>
          <cell r="P89">
            <v>98164</v>
          </cell>
          <cell r="R89">
            <v>43798</v>
          </cell>
        </row>
        <row r="90">
          <cell r="A90">
            <v>23</v>
          </cell>
          <cell r="B90" t="str">
            <v>（傭船料）</v>
          </cell>
          <cell r="C90" t="str">
            <v>作業船</v>
          </cell>
          <cell r="D90" t="str">
            <v>3.0t</v>
          </cell>
          <cell r="E90" t="str">
            <v>日</v>
          </cell>
          <cell r="F90">
            <v>37152</v>
          </cell>
          <cell r="M90">
            <v>2</v>
          </cell>
          <cell r="N90">
            <v>74304</v>
          </cell>
        </row>
        <row r="91">
          <cell r="A91">
            <v>24</v>
          </cell>
          <cell r="B91" t="str">
            <v>（傭船料）</v>
          </cell>
          <cell r="C91" t="str">
            <v>作業船</v>
          </cell>
          <cell r="D91" t="str">
            <v>4.9t</v>
          </cell>
          <cell r="E91" t="str">
            <v>日</v>
          </cell>
          <cell r="F91">
            <v>42052</v>
          </cell>
          <cell r="O91">
            <v>2.5</v>
          </cell>
          <cell r="P91">
            <v>105130</v>
          </cell>
          <cell r="R91">
            <v>0</v>
          </cell>
        </row>
        <row r="92">
          <cell r="A92">
            <v>25</v>
          </cell>
          <cell r="B92" t="str">
            <v>合計</v>
          </cell>
          <cell r="H92">
            <v>73160</v>
          </cell>
          <cell r="J92">
            <v>135410</v>
          </cell>
          <cell r="L92">
            <v>167717</v>
          </cell>
          <cell r="N92">
            <v>399342</v>
          </cell>
          <cell r="P92">
            <v>509444</v>
          </cell>
          <cell r="R92">
            <v>89098</v>
          </cell>
        </row>
        <row r="98">
          <cell r="A98">
            <v>1</v>
          </cell>
          <cell r="G98" t="str">
            <v>資料整理とりまとめ</v>
          </cell>
          <cell r="I98" t="str">
            <v>断面図等の作成</v>
          </cell>
          <cell r="K98" t="str">
            <v>総合解析とりまとめ</v>
          </cell>
          <cell r="M98" t="str">
            <v>打合せ協議</v>
          </cell>
          <cell r="O98" t="str">
            <v>打合せ協議</v>
          </cell>
          <cell r="Q98" t="str">
            <v>打合せ協議</v>
          </cell>
          <cell r="S98" t="str">
            <v>打合せ協議</v>
          </cell>
        </row>
        <row r="99">
          <cell r="A99">
            <v>2</v>
          </cell>
          <cell r="O99" t="str">
            <v>業務着手時</v>
          </cell>
          <cell r="Q99" t="str">
            <v>中間打合せ</v>
          </cell>
          <cell r="S99" t="str">
            <v>成果品納入時</v>
          </cell>
        </row>
        <row r="100">
          <cell r="A100">
            <v>3</v>
          </cell>
        </row>
        <row r="101">
          <cell r="A101">
            <v>4</v>
          </cell>
          <cell r="E101" t="str">
            <v>単位</v>
          </cell>
          <cell r="F101" t="str">
            <v>単価</v>
          </cell>
          <cell r="G101" t="str">
            <v>１式</v>
          </cell>
          <cell r="I101" t="str">
            <v>１式</v>
          </cell>
          <cell r="K101" t="str">
            <v>１式</v>
          </cell>
          <cell r="M101" t="str">
            <v>１業務当たり</v>
          </cell>
          <cell r="O101" t="str">
            <v>１業務当たり</v>
          </cell>
          <cell r="Q101" t="str">
            <v>１業務当たり</v>
          </cell>
          <cell r="S101" t="str">
            <v>１業務当たり</v>
          </cell>
        </row>
        <row r="102">
          <cell r="A102">
            <v>5</v>
          </cell>
          <cell r="G102" t="str">
            <v>式</v>
          </cell>
          <cell r="H102">
            <v>1</v>
          </cell>
          <cell r="I102" t="str">
            <v>式</v>
          </cell>
          <cell r="J102">
            <v>1</v>
          </cell>
          <cell r="K102" t="str">
            <v>式</v>
          </cell>
          <cell r="L102">
            <v>1</v>
          </cell>
          <cell r="M102" t="str">
            <v>業務</v>
          </cell>
          <cell r="N102">
            <v>1</v>
          </cell>
          <cell r="O102" t="str">
            <v>業務</v>
          </cell>
          <cell r="P102">
            <v>1</v>
          </cell>
          <cell r="Q102" t="str">
            <v>業務</v>
          </cell>
          <cell r="R102">
            <v>1</v>
          </cell>
          <cell r="S102" t="str">
            <v>業務</v>
          </cell>
          <cell r="T102">
            <v>1</v>
          </cell>
        </row>
        <row r="103">
          <cell r="A103">
            <v>6</v>
          </cell>
          <cell r="B103" t="str">
            <v>（直接人件費）</v>
          </cell>
          <cell r="C103" t="str">
            <v>主任技師</v>
          </cell>
          <cell r="D103">
            <v>0</v>
          </cell>
          <cell r="E103" t="str">
            <v>人</v>
          </cell>
          <cell r="F103">
            <v>52400</v>
          </cell>
          <cell r="H103">
            <v>0</v>
          </cell>
          <cell r="J103">
            <v>0</v>
          </cell>
          <cell r="K103">
            <v>2</v>
          </cell>
          <cell r="L103">
            <v>104800</v>
          </cell>
          <cell r="M103">
            <v>1</v>
          </cell>
          <cell r="N103">
            <v>52400</v>
          </cell>
          <cell r="P103">
            <v>0</v>
          </cell>
          <cell r="R103">
            <v>0</v>
          </cell>
          <cell r="S103">
            <v>1</v>
          </cell>
          <cell r="T103">
            <v>52400</v>
          </cell>
        </row>
        <row r="104">
          <cell r="A104">
            <v>7</v>
          </cell>
          <cell r="C104" t="str">
            <v>技師Ａ</v>
          </cell>
          <cell r="D104">
            <v>0</v>
          </cell>
          <cell r="E104" t="str">
            <v>人</v>
          </cell>
          <cell r="F104">
            <v>44300</v>
          </cell>
          <cell r="H104">
            <v>0</v>
          </cell>
          <cell r="J104">
            <v>0</v>
          </cell>
          <cell r="K104">
            <v>2</v>
          </cell>
          <cell r="L104">
            <v>88600</v>
          </cell>
          <cell r="M104">
            <v>1</v>
          </cell>
          <cell r="N104">
            <v>44300</v>
          </cell>
          <cell r="O104">
            <v>1</v>
          </cell>
          <cell r="P104">
            <v>44300</v>
          </cell>
          <cell r="R104">
            <v>0</v>
          </cell>
          <cell r="T104">
            <v>0</v>
          </cell>
        </row>
        <row r="105">
          <cell r="A105">
            <v>8</v>
          </cell>
          <cell r="C105" t="str">
            <v>技師Ｂ</v>
          </cell>
          <cell r="D105">
            <v>0</v>
          </cell>
          <cell r="E105" t="str">
            <v>人</v>
          </cell>
          <cell r="F105">
            <v>35600</v>
          </cell>
          <cell r="G105">
            <v>1</v>
          </cell>
          <cell r="H105">
            <v>35600</v>
          </cell>
          <cell r="I105">
            <v>1</v>
          </cell>
          <cell r="J105">
            <v>35600</v>
          </cell>
          <cell r="K105">
            <v>2</v>
          </cell>
          <cell r="L105">
            <v>71200</v>
          </cell>
          <cell r="M105">
            <v>1</v>
          </cell>
          <cell r="N105">
            <v>35600</v>
          </cell>
          <cell r="P105">
            <v>0</v>
          </cell>
          <cell r="Q105">
            <v>1</v>
          </cell>
          <cell r="R105">
            <v>35600</v>
          </cell>
          <cell r="T105">
            <v>0</v>
          </cell>
        </row>
        <row r="106">
          <cell r="A106">
            <v>9</v>
          </cell>
          <cell r="C106" t="str">
            <v>技師Ｃ</v>
          </cell>
          <cell r="D106">
            <v>0</v>
          </cell>
          <cell r="E106" t="str">
            <v>人</v>
          </cell>
          <cell r="F106">
            <v>28700</v>
          </cell>
          <cell r="G106">
            <v>1</v>
          </cell>
          <cell r="H106">
            <v>28700</v>
          </cell>
          <cell r="I106">
            <v>1</v>
          </cell>
          <cell r="J106">
            <v>28700</v>
          </cell>
          <cell r="K106">
            <v>3.5</v>
          </cell>
          <cell r="L106">
            <v>100450</v>
          </cell>
          <cell r="M106">
            <v>2</v>
          </cell>
          <cell r="N106">
            <v>57400</v>
          </cell>
          <cell r="O106">
            <v>1</v>
          </cell>
          <cell r="P106">
            <v>28700</v>
          </cell>
          <cell r="R106">
            <v>0</v>
          </cell>
          <cell r="S106">
            <v>1</v>
          </cell>
          <cell r="T106">
            <v>28700</v>
          </cell>
        </row>
        <row r="107">
          <cell r="A107">
            <v>10</v>
          </cell>
          <cell r="B107" t="str">
            <v>直接人件費計</v>
          </cell>
          <cell r="H107">
            <v>64300</v>
          </cell>
          <cell r="J107">
            <v>64300</v>
          </cell>
          <cell r="L107">
            <v>365050</v>
          </cell>
          <cell r="N107">
            <v>189700</v>
          </cell>
          <cell r="P107">
            <v>73000</v>
          </cell>
          <cell r="R107">
            <v>35600</v>
          </cell>
          <cell r="T107">
            <v>81100</v>
          </cell>
        </row>
        <row r="108">
          <cell r="A108">
            <v>11</v>
          </cell>
          <cell r="B108" t="str">
            <v>（労務費）</v>
          </cell>
          <cell r="C108" t="str">
            <v>地質調査技師</v>
          </cell>
          <cell r="E108" t="str">
            <v>人</v>
          </cell>
          <cell r="F108">
            <v>37100</v>
          </cell>
          <cell r="G108">
            <v>2</v>
          </cell>
          <cell r="H108">
            <v>74200</v>
          </cell>
          <cell r="I108">
            <v>1.5</v>
          </cell>
          <cell r="J108">
            <v>55650</v>
          </cell>
          <cell r="L108">
            <v>0</v>
          </cell>
          <cell r="N108">
            <v>0</v>
          </cell>
          <cell r="P108">
            <v>0</v>
          </cell>
          <cell r="R108">
            <v>0</v>
          </cell>
          <cell r="T108">
            <v>0</v>
          </cell>
        </row>
        <row r="109">
          <cell r="A109">
            <v>12</v>
          </cell>
          <cell r="C109" t="str">
            <v>主任地質調査員</v>
          </cell>
          <cell r="E109" t="str">
            <v>人</v>
          </cell>
          <cell r="F109">
            <v>27700</v>
          </cell>
          <cell r="G109">
            <v>1.5</v>
          </cell>
          <cell r="H109">
            <v>41550</v>
          </cell>
          <cell r="I109">
            <v>1.5</v>
          </cell>
          <cell r="J109">
            <v>41550</v>
          </cell>
          <cell r="L109">
            <v>0</v>
          </cell>
          <cell r="N109">
            <v>0</v>
          </cell>
          <cell r="P109">
            <v>0</v>
          </cell>
          <cell r="R109">
            <v>0</v>
          </cell>
          <cell r="T109">
            <v>0</v>
          </cell>
        </row>
        <row r="110">
          <cell r="A110">
            <v>13</v>
          </cell>
          <cell r="C110" t="str">
            <v>図工</v>
          </cell>
          <cell r="D110">
            <v>0</v>
          </cell>
          <cell r="E110" t="str">
            <v>人</v>
          </cell>
          <cell r="F110">
            <v>20300</v>
          </cell>
          <cell r="H110">
            <v>0</v>
          </cell>
          <cell r="I110">
            <v>1</v>
          </cell>
          <cell r="J110">
            <v>20300</v>
          </cell>
          <cell r="L110">
            <v>0</v>
          </cell>
          <cell r="N110">
            <v>0</v>
          </cell>
          <cell r="P110">
            <v>0</v>
          </cell>
          <cell r="R110">
            <v>0</v>
          </cell>
          <cell r="T110">
            <v>0</v>
          </cell>
        </row>
        <row r="111">
          <cell r="A111">
            <v>14</v>
          </cell>
          <cell r="B111" t="str">
            <v>労務費計</v>
          </cell>
          <cell r="H111">
            <v>115750</v>
          </cell>
          <cell r="J111">
            <v>117500</v>
          </cell>
          <cell r="L111">
            <v>0</v>
          </cell>
          <cell r="N111">
            <v>0</v>
          </cell>
          <cell r="P111">
            <v>0</v>
          </cell>
          <cell r="R111">
            <v>0</v>
          </cell>
          <cell r="T111">
            <v>0</v>
          </cell>
        </row>
        <row r="112">
          <cell r="A112">
            <v>15</v>
          </cell>
          <cell r="B112" t="str">
            <v>（材料費）</v>
          </cell>
          <cell r="C112" t="str">
            <v>雑品</v>
          </cell>
          <cell r="E112" t="str">
            <v>％</v>
          </cell>
          <cell r="G112">
            <v>5</v>
          </cell>
          <cell r="H112">
            <v>5787</v>
          </cell>
          <cell r="I112">
            <v>1</v>
          </cell>
          <cell r="J112">
            <v>1175</v>
          </cell>
          <cell r="L112">
            <v>0</v>
          </cell>
          <cell r="N112">
            <v>0</v>
          </cell>
          <cell r="P112">
            <v>0</v>
          </cell>
          <cell r="R112">
            <v>0</v>
          </cell>
          <cell r="T112">
            <v>0</v>
          </cell>
        </row>
        <row r="113">
          <cell r="A113">
            <v>16</v>
          </cell>
          <cell r="B113" t="str">
            <v>計</v>
          </cell>
          <cell r="H113">
            <v>121537</v>
          </cell>
          <cell r="J113">
            <v>118675</v>
          </cell>
          <cell r="L113">
            <v>0</v>
          </cell>
          <cell r="N113">
            <v>0</v>
          </cell>
          <cell r="P113">
            <v>0</v>
          </cell>
          <cell r="R113">
            <v>0</v>
          </cell>
          <cell r="T113">
            <v>0</v>
          </cell>
        </row>
      </sheetData>
      <sheetData sheetId="12" refreshError="1">
        <row r="3">
          <cell r="A3" t="str">
            <v>50以下</v>
          </cell>
          <cell r="B3" t="str">
            <v>50超80以下</v>
          </cell>
          <cell r="C3" t="str">
            <v>80超120以下</v>
          </cell>
          <cell r="D3" t="str">
            <v>120以上</v>
          </cell>
        </row>
        <row r="4">
          <cell r="A4">
            <v>1</v>
          </cell>
          <cell r="B4">
            <v>1.1499999999999999</v>
          </cell>
          <cell r="C4">
            <v>1.23</v>
          </cell>
          <cell r="D4">
            <v>1.3</v>
          </cell>
        </row>
        <row r="7">
          <cell r="A7" t="str">
            <v>鉛直下方</v>
          </cell>
          <cell r="B7" t="str">
            <v>斜め下方</v>
          </cell>
          <cell r="C7" t="str">
            <v>水平</v>
          </cell>
          <cell r="D7" t="str">
            <v>斜め上方</v>
          </cell>
        </row>
        <row r="8">
          <cell r="A8">
            <v>1</v>
          </cell>
          <cell r="B8">
            <v>1.1499999999999999</v>
          </cell>
          <cell r="C8">
            <v>1.2</v>
          </cell>
          <cell r="D8">
            <v>1.4</v>
          </cell>
        </row>
        <row r="11">
          <cell r="A11" t="str">
            <v>46mm</v>
          </cell>
          <cell r="B11" t="str">
            <v>56mm</v>
          </cell>
          <cell r="C11" t="str">
            <v>66mm</v>
          </cell>
          <cell r="D11" t="str">
            <v>76mm</v>
          </cell>
          <cell r="E11" t="str">
            <v>86mm</v>
          </cell>
          <cell r="F11" t="str">
            <v>101mm</v>
          </cell>
          <cell r="G11" t="str">
            <v>116mm</v>
          </cell>
        </row>
        <row r="12">
          <cell r="A12">
            <v>0.8</v>
          </cell>
          <cell r="B12">
            <v>0.9</v>
          </cell>
          <cell r="C12">
            <v>1</v>
          </cell>
          <cell r="D12">
            <v>1.1000000000000001</v>
          </cell>
          <cell r="E12">
            <v>1.1499999999999999</v>
          </cell>
          <cell r="F12">
            <v>1.3</v>
          </cell>
          <cell r="G12">
            <v>1.4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数量総括"/>
      <sheetName val="数量総括表"/>
      <sheetName val="土工集計"/>
      <sheetName val="仮設材運搬(総括)"/>
      <sheetName val="開削数量"/>
      <sheetName val="開削土工"/>
      <sheetName val="土留工"/>
      <sheetName val="区画線"/>
      <sheetName val="管延長調書内訳"/>
      <sheetName val="管布設接合調書内訳"/>
      <sheetName val="切管調書"/>
      <sheetName val="防護Co"/>
      <sheetName val="平均掘削高計算書"/>
      <sheetName val="推進(数量)"/>
      <sheetName val="推進総括"/>
      <sheetName val="推進工"/>
      <sheetName val="発進立坑"/>
      <sheetName val="到達立坑"/>
      <sheetName val="薬注総括"/>
      <sheetName val="薬注集計"/>
      <sheetName val="薬注(発進)"/>
      <sheetName val="薬注(到達)"/>
      <sheetName val="開削(積算資料)"/>
      <sheetName val="鋼矢板"/>
      <sheetName val="支保材"/>
      <sheetName val="仮設材運搬(開削)"/>
      <sheetName val="平均高計算書"/>
      <sheetName val="交通誘導員･水替(開削)"/>
      <sheetName val="推進(積算資料)"/>
      <sheetName val="工程表(推進)"/>
      <sheetName val="工期算定(推進)"/>
      <sheetName val="機械器具損料日数(推進)"/>
      <sheetName val="仮設材損料日数(推進)"/>
      <sheetName val="交通誘導員(推進)"/>
      <sheetName val="水替(推進)"/>
      <sheetName val="単位作業(推進)"/>
      <sheetName val="単位作業(立坑)"/>
      <sheetName val="単位作業(薬注)"/>
      <sheetName val="その他(積算資料)"/>
      <sheetName val="通水試験"/>
      <sheetName val="汚泥処理"/>
      <sheetName val="運搬費(集計)"/>
      <sheetName val="ﾄﾗｯｸｸﾚｰﾝ(自走)"/>
      <sheetName val="ﾗﾌﾃﾚﾝｸﾚｰﾝ(自走)"/>
      <sheetName val="特殊製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データシート"/>
      <sheetName val="リスト"/>
      <sheetName val="表紙"/>
      <sheetName val="対照表"/>
      <sheetName val="特記仕様書"/>
      <sheetName val="内訳書１"/>
      <sheetName val="内訳書２"/>
      <sheetName val="修正率"/>
      <sheetName val="明細書"/>
      <sheetName val="単価"/>
      <sheetName val="印刷ﾏｸﾛ"/>
      <sheetName val="歩掛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出力"/>
      <sheetName val="集計表"/>
    </sheetNames>
    <sheetDataSet>
      <sheetData sheetId="0" refreshError="1"/>
      <sheetData sheetId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数量総"/>
      <sheetName val="足場工"/>
      <sheetName val="RB集計"/>
      <sheetName val="RB本当"/>
      <sheetName val="RB数表"/>
      <sheetName val="法枠集"/>
      <sheetName val="法枠計算書"/>
      <sheetName val="100m2当り"/>
      <sheetName val="法枠面"/>
    </sheetNames>
    <sheetDataSet>
      <sheetData sheetId="0" refreshError="1"/>
      <sheetData sheetId="1" refreshError="1"/>
      <sheetData sheetId="2"/>
      <sheetData sheetId="3" refreshError="1"/>
      <sheetData sheetId="4"/>
      <sheetData sheetId="5"/>
      <sheetData sheetId="6" refreshError="1"/>
      <sheetData sheetId="7" refreshError="1"/>
      <sheetData sheetId="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仕訳"/>
    </sheetNames>
    <sheetDataSet>
      <sheetData sheetId="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データシート"/>
      <sheetName val="表紙"/>
      <sheetName val="対照表"/>
      <sheetName val="特記仕様書"/>
      <sheetName val="内訳書１"/>
      <sheetName val="内訳書２"/>
      <sheetName val="単価算定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0">
          <cell r="K10">
            <v>2</v>
          </cell>
          <cell r="L10">
            <v>1</v>
          </cell>
          <cell r="M10">
            <v>1</v>
          </cell>
          <cell r="N10">
            <v>3</v>
          </cell>
          <cell r="O10">
            <v>1</v>
          </cell>
          <cell r="P10">
            <v>0</v>
          </cell>
          <cell r="Q10">
            <v>0.8</v>
          </cell>
          <cell r="R10">
            <v>0</v>
          </cell>
        </row>
        <row r="11">
          <cell r="K11">
            <v>5</v>
          </cell>
          <cell r="L11">
            <v>1</v>
          </cell>
          <cell r="M11">
            <v>1</v>
          </cell>
          <cell r="N11">
            <v>3</v>
          </cell>
          <cell r="O11">
            <v>1</v>
          </cell>
          <cell r="P11">
            <v>0</v>
          </cell>
          <cell r="Q11">
            <v>39.799999999999997</v>
          </cell>
          <cell r="R11">
            <v>0</v>
          </cell>
        </row>
        <row r="12">
          <cell r="K12">
            <v>6</v>
          </cell>
          <cell r="L12">
            <v>1</v>
          </cell>
          <cell r="M12">
            <v>1</v>
          </cell>
          <cell r="N12">
            <v>3</v>
          </cell>
          <cell r="O12">
            <v>1</v>
          </cell>
          <cell r="P12">
            <v>0</v>
          </cell>
          <cell r="Q12">
            <v>14.3</v>
          </cell>
          <cell r="R12">
            <v>0</v>
          </cell>
        </row>
        <row r="13">
          <cell r="K13">
            <v>12</v>
          </cell>
          <cell r="L13">
            <v>0</v>
          </cell>
          <cell r="M13">
            <v>0</v>
          </cell>
          <cell r="N13">
            <v>0</v>
          </cell>
          <cell r="O13">
            <v>1</v>
          </cell>
          <cell r="P13">
            <v>0</v>
          </cell>
          <cell r="Q13">
            <v>26</v>
          </cell>
          <cell r="R13">
            <v>0</v>
          </cell>
        </row>
        <row r="14">
          <cell r="K14">
            <v>13</v>
          </cell>
          <cell r="L14">
            <v>0</v>
          </cell>
          <cell r="M14">
            <v>0</v>
          </cell>
          <cell r="N14">
            <v>0</v>
          </cell>
          <cell r="O14">
            <v>1</v>
          </cell>
          <cell r="P14">
            <v>0</v>
          </cell>
          <cell r="Q14">
            <v>4</v>
          </cell>
          <cell r="R14">
            <v>0</v>
          </cell>
        </row>
        <row r="15"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</row>
        <row r="16"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</row>
        <row r="17"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</row>
        <row r="18"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</row>
        <row r="19"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</row>
        <row r="20"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●"/>
      <sheetName val="1数量総括表●"/>
      <sheetName val="2壁面工● (2)"/>
      <sheetName val="３基礎コンクリート●"/>
      <sheetName val="４頭部擁壁●"/>
      <sheetName val="5軽量盛土工●"/>
      <sheetName val="６アンカー受梁工●"/>
      <sheetName val="７アンカー工（SFL）１●"/>
      <sheetName val="10アンカー工（SFL）２●"/>
      <sheetName val="10アンカー工（SFL）３●"/>
      <sheetName val="平均断面法測点データ"/>
      <sheetName val="２壁面工"/>
      <sheetName val="５軽量盛土工"/>
      <sheetName val="1数量総括表"/>
      <sheetName val="２壁面工(ｻﾝﾌﾟﾙ)"/>
      <sheetName val="7アンカー工（FSL）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 refreshError="1"/>
      <sheetData sheetId="10"/>
      <sheetData sheetId="11" refreshError="1">
        <row r="9">
          <cell r="AH9" t="str">
            <v>H-150×150×7×10</v>
          </cell>
          <cell r="AP9">
            <v>39.65</v>
          </cell>
          <cell r="AT9">
            <v>31.1</v>
          </cell>
        </row>
        <row r="10">
          <cell r="AH10" t="str">
            <v>H-175×175×7.5×11</v>
          </cell>
          <cell r="AP10">
            <v>51.42</v>
          </cell>
          <cell r="AT10">
            <v>40.4</v>
          </cell>
        </row>
        <row r="11">
          <cell r="AH11" t="str">
            <v>H-200×200×8×12</v>
          </cell>
          <cell r="AP11">
            <v>63.53</v>
          </cell>
          <cell r="AT11">
            <v>49.9</v>
          </cell>
        </row>
        <row r="12">
          <cell r="AH12" t="str">
            <v>H-250×250×9×14</v>
          </cell>
          <cell r="AP12">
            <v>91.43</v>
          </cell>
          <cell r="AT12">
            <v>71.8</v>
          </cell>
        </row>
        <row r="13">
          <cell r="AH13" t="str">
            <v>H-300×300×10×15</v>
          </cell>
          <cell r="AP13">
            <v>118.4</v>
          </cell>
          <cell r="AT13">
            <v>93</v>
          </cell>
        </row>
        <row r="14">
          <cell r="AH14" t="str">
            <v>H-350×350×12×19</v>
          </cell>
          <cell r="AP14">
            <v>171.9</v>
          </cell>
          <cell r="AT14">
            <v>135</v>
          </cell>
        </row>
        <row r="15">
          <cell r="AH15" t="str">
            <v>H-400×400×13×21</v>
          </cell>
          <cell r="AP15">
            <v>218.7</v>
          </cell>
          <cell r="AT15">
            <v>172</v>
          </cell>
        </row>
      </sheetData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重力式"/>
      <sheetName val="橋台（杭・90°）"/>
      <sheetName val="橋台（受台・90°）"/>
      <sheetName val="橋台（杭・受台・90°）"/>
      <sheetName val="橋台（杭・ｳｲﾝｸ・受台・90°）"/>
      <sheetName val="橋台（杭・ｳｲﾝｸﾞ・ﾊﾝﾁ・受台・90°）"/>
      <sheetName val="橋台1次（杭・角度）"/>
      <sheetName val="橋台2次（角度・落防）"/>
      <sheetName val="橋台（杭・受台・角度）"/>
      <sheetName val="橋台（ｳｲﾝｸﾞ・角度）"/>
      <sheetName val="橋台H10（ｳｲﾝｸﾞ・受台・角度）"/>
      <sheetName val="橋台（ｳｲﾝｸﾞ・受台・角度）"/>
      <sheetName val="橋台（ｳｲﾝｸﾞ・受台・角度・落防）"/>
      <sheetName val="橋台（ｳｲﾝｸﾞ・受台・角度・落防・水替）"/>
      <sheetName val="橋台（杭・ｳｲﾝｸﾞ・受台・角度・耐震・ガードレール）"/>
      <sheetName val="段差フーチング・ｳｲﾝｸﾞ・受台・角度"/>
      <sheetName val="橋台（台座・ｳｲﾝｸﾞ・斜角）"/>
      <sheetName val="橋台１次施工(ｳｲﾝｸﾞ・受台・90°）"/>
      <sheetName val="橋台２次施工(ｳｲﾝｸﾞ・受台･高欄）"/>
      <sheetName val="重力１次施工（杭・ｳｲﾝｸﾞ・受台・角度）"/>
      <sheetName val="重力２次施工"/>
      <sheetName val="橋台（水替・陸上）"/>
      <sheetName val="橋脚(角柱･梁）"/>
      <sheetName val="橋脚（杭・小判柱・梁）"/>
      <sheetName val="橋脚（小判柱・梁）"/>
      <sheetName val="橋脚（杭・小判柱・小判梁）"/>
      <sheetName val="橋脚（杭・円柱・梁）"/>
      <sheetName val="橋脚公団（ＲC・沓座平面・底版平面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数量総"/>
      <sheetName val="足場工"/>
      <sheetName val="RB集計"/>
      <sheetName val="RB本当"/>
      <sheetName val="RB数表"/>
      <sheetName val="法枠集"/>
      <sheetName val="法枠計算書"/>
      <sheetName val="100m2当り"/>
      <sheetName val="法枠面"/>
    </sheetNames>
    <sheetDataSet>
      <sheetData sheetId="0" refreshError="1"/>
      <sheetData sheetId="1" refreshError="1"/>
      <sheetData sheetId="2"/>
      <sheetData sheetId="3" refreshError="1"/>
      <sheetData sheetId="4"/>
      <sheetData sheetId="5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数量総"/>
      <sheetName val="足場工"/>
      <sheetName val="RB集計"/>
      <sheetName val="RB本当"/>
      <sheetName val="RB数表"/>
      <sheetName val="法枠集"/>
      <sheetName val="法枠計算書"/>
      <sheetName val="100m2当り"/>
      <sheetName val="法枠面"/>
    </sheetNames>
    <sheetDataSet>
      <sheetData sheetId="0" refreshError="1"/>
      <sheetData sheetId="1" refreshError="1"/>
      <sheetData sheetId="2"/>
      <sheetData sheetId="3" refreshError="1"/>
      <sheetData sheetId="4"/>
      <sheetData sheetId="5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括"/>
      <sheetName val="土工表紙"/>
      <sheetName val="土工集計"/>
      <sheetName val="掘削"/>
      <sheetName val="床掘"/>
      <sheetName val="ｺﾝｸﾘｰﾄ取壊し"/>
      <sheetName val="石積取壊し"/>
      <sheetName val="埋戻し"/>
      <sheetName val="基面整正"/>
      <sheetName val="擁壁工表紙"/>
      <sheetName val="ブロック積集計"/>
      <sheetName val="ブロック積調書"/>
      <sheetName val="大型ブロック数量計算"/>
      <sheetName val="大型ブロック単位数量"/>
      <sheetName val="２号天端コン単位数量"/>
      <sheetName val="２号基礎コン単位数量"/>
      <sheetName val="ブロック数量計算"/>
      <sheetName val="裏込砕石寸法一覧表"/>
      <sheetName val="ブロック単位数量"/>
      <sheetName val="１号天端コン単位数量"/>
      <sheetName val="１号基礎コン単位数量"/>
      <sheetName val="小口止単位数量"/>
      <sheetName val="排水工表紙"/>
      <sheetName val="排水工集計"/>
      <sheetName val="排水工調書"/>
      <sheetName val="１号Ｌ型単位数量"/>
      <sheetName val="２号Ｌ型単位数量 "/>
      <sheetName val="縦排水工単位数量"/>
      <sheetName val="舗装工表紙 "/>
      <sheetName val="舗装工集計"/>
      <sheetName val="舗装"/>
      <sheetName val="鋼管杭表紙"/>
      <sheetName val="集計表"/>
      <sheetName val="数量表"/>
      <sheetName val="足場工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重力式"/>
      <sheetName val="逆Ｔ（90°・受台）"/>
      <sheetName val="逆Ｔ（90°・受台･水替）"/>
      <sheetName val="逆Ｔ（90°・受台・桁隠し・水替）"/>
      <sheetName val="逆Ｔ（90°・杭）"/>
      <sheetName val="逆Ｔ（90°・杭・受台）"/>
      <sheetName val="逆Ｔ（90°・杭・ｳｲﾝｸﾞ・受台）"/>
      <sheetName val="逆Ｔ（90°・杭・ｳｲﾝｸﾞ・ﾊﾝﾁ・受台）"/>
      <sheetName val="逆Ｔ（角度・受台・水替）"/>
      <sheetName val="逆Ｔ（角度・受台・基礎材）"/>
      <sheetName val="逆Ｔ（角度・ｳｲﾝｸﾞ）"/>
      <sheetName val="逆Ｔ（角度・ｳｲﾝｸﾞ･受台）"/>
      <sheetName val="逆Ｔ（角度・ｳｲﾝｸﾞ・受台・段差沓座）"/>
      <sheetName val="逆ＴH10（角度・ｳｲﾝｸﾞ・受台）"/>
      <sheetName val="逆Ｔ（角度・ｳｲﾝｸﾞ・受台・落防・水替）"/>
      <sheetName val="逆Ｔ（角度・杭・受台）"/>
      <sheetName val="逆Ｔ（角度・杭・受台・親柱受台）"/>
      <sheetName val="逆Ｔ（角度･杭･ｳｲﾝｸﾞ･受台）"/>
      <sheetName val="逆Ｔ（角度・杭・ｳｲﾝｸﾞ・受台・落防・ガードレール）"/>
      <sheetName val="逆Ｔ（角度・段差フーチング・ｳｲﾝｸﾞ・受台）"/>
      <sheetName val="逆Ｔ（角度・台座・ｳｲﾝｸﾞ）"/>
      <sheetName val="逆Ｔ（角度・台座・ｳｲﾝｸﾞ・受台）"/>
      <sheetName val="重力１次（角度・杭・ｳｲﾝｸﾞ・受台）"/>
      <sheetName val="重力２次（90°）"/>
      <sheetName val="逆Ｔﾊﾟﾗﾍﾟｯﾄ２次施工（90°）"/>
      <sheetName val="逆Ｔ沓座上２次施工(90°・ｳｲﾝｸﾞ・受台・壁高欄）"/>
      <sheetName val="重力ﾊﾟﾗﾍﾟｯﾄ２次施工（角度・杭）"/>
      <sheetName val="逆Ｔ（水替・陸上）"/>
      <sheetName val="橋脚（角柱・梁）建設省"/>
      <sheetName val="橋脚(角柱･梁）"/>
      <sheetName val="橋脚（小判柱）"/>
      <sheetName val="橋脚（小判柱・梁）"/>
      <sheetName val="橋脚（小判柱・梁・水替）"/>
      <sheetName val="橋脚（杭・角柱・梁）"/>
      <sheetName val="橋脚（杭・角柱・梁・後打ち）"/>
      <sheetName val="橋脚（杭・小判柱・梁）"/>
      <sheetName val="橋脚（杭・小判柱・小判梁）"/>
      <sheetName val="橋脚（杭・円柱・梁）"/>
      <sheetName val="橋脚公団（ＲC・沓座平面・底版平面）"/>
      <sheetName val="逆Ｔ（角度・受台・基礎材・２次）"/>
      <sheetName val="逆Ｔ（段差フーチング・角度・ｳｲﾝｸﾞ・受台）"/>
      <sheetName val="逆Ｔ（台座・角度・ｳｲﾝｸﾞ）"/>
      <sheetName val="逆Ｔ１次（90°）"/>
      <sheetName val="逆Ｔ２次（90°）"/>
      <sheetName val="逆Ｔ１次(90°・ｳｲﾝｸﾞ・受台）"/>
      <sheetName val="逆Ｔ２次(90°・ｳｲﾝｸﾞ・受台･高欄）"/>
      <sheetName val="逆Ｔ1次（角度・杭）"/>
      <sheetName val="逆Ｔ２次（角度）"/>
      <sheetName val="逆Ｔ（角度・ｳｲﾝｸﾞ・受台・落防）"/>
      <sheetName val="橋台（杭・90°）"/>
      <sheetName val="橋台（受台・90°）"/>
      <sheetName val="橋台（杭・受台・90°）"/>
      <sheetName val="橋台（杭・ｳｲﾝｸ・受台・90°）"/>
      <sheetName val="橋台（杭・ｳｲﾝｸﾞ・ﾊﾝﾁ・受台・90°）"/>
      <sheetName val="橋台1次（杭・角度）"/>
      <sheetName val="橋台2次（角度・落防）"/>
      <sheetName val="橋台（杭・受台・角度）"/>
      <sheetName val="橋台（ｳｲﾝｸﾞ・角度）"/>
      <sheetName val="橋台H10（ｳｲﾝｸﾞ・受台・角度）"/>
      <sheetName val="橋台（ｳｲﾝｸﾞ・受台・角度）"/>
      <sheetName val="橋台（ｳｲﾝｸﾞ・受台・角度・落防）"/>
      <sheetName val="橋台（ｳｲﾝｸﾞ・受台・角度・落防・水替）"/>
      <sheetName val="橋台（杭・ｳｲﾝｸﾞ・受台・角度・耐震・ガードレール）"/>
      <sheetName val="段差フーチング・ｳｲﾝｸﾞ・受台・角度"/>
      <sheetName val="橋台（台座・ｳｲﾝｸﾞ・斜角）"/>
      <sheetName val="橋台１次施工(ｳｲﾝｸﾞ・受台・90°）"/>
      <sheetName val="橋台２次施工(ｳｲﾝｸﾞ・受台･高欄）"/>
      <sheetName val="重力１次施工（杭・ｳｲﾝｸﾞ・受台・角度）"/>
      <sheetName val="重力２次施工"/>
      <sheetName val="橋台（水替・陸上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上部一部載荷"/>
      <sheetName val="上部全載"/>
    </sheetNames>
    <sheetDataSet>
      <sheetData sheetId="0" refreshError="1"/>
      <sheetData sheetId="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数量総"/>
      <sheetName val="足場工"/>
      <sheetName val="RB集計"/>
      <sheetName val="RB本当"/>
      <sheetName val="RB数表"/>
      <sheetName val="法枠集"/>
      <sheetName val="法枠計算書"/>
      <sheetName val="100m2当り"/>
      <sheetName val="法枠面"/>
    </sheetNames>
    <sheetDataSet>
      <sheetData sheetId="0" refreshError="1"/>
      <sheetData sheetId="1" refreshError="1"/>
      <sheetData sheetId="2"/>
      <sheetData sheetId="3" refreshError="1"/>
      <sheetData sheetId="4"/>
      <sheetData sheetId="5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2.xml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D86"/>
  <sheetViews>
    <sheetView showGridLines="0" tabSelected="1" view="pageBreakPreview" zoomScale="75" zoomScaleNormal="75" zoomScaleSheetLayoutView="80" workbookViewId="0">
      <selection activeCell="BC7" sqref="BC7"/>
    </sheetView>
  </sheetViews>
  <sheetFormatPr defaultColWidth="2.625" defaultRowHeight="15.75" customHeight="1"/>
  <cols>
    <col min="1" max="43" width="2.625" style="94" customWidth="1"/>
    <col min="44" max="44" width="3.25" style="94" customWidth="1"/>
    <col min="45" max="55" width="2.625" style="94" customWidth="1"/>
    <col min="56" max="56" width="2.75" style="94" customWidth="1"/>
    <col min="57" max="57" width="2.625" style="94" customWidth="1"/>
    <col min="58" max="58" width="2.625" style="103" customWidth="1"/>
    <col min="59" max="59" width="24.625" style="92" hidden="1" customWidth="1"/>
    <col min="60" max="60" width="5.125" style="92" hidden="1" customWidth="1"/>
    <col min="61" max="61" width="5.125" style="93" hidden="1" customWidth="1"/>
    <col min="62" max="16384" width="2.625" style="94"/>
  </cols>
  <sheetData>
    <row r="1" spans="1:134" s="88" customFormat="1" ht="15.75" customHeight="1">
      <c r="A1" s="88" t="s">
        <v>13</v>
      </c>
      <c r="B1" s="89"/>
      <c r="G1" s="90"/>
      <c r="H1" s="90"/>
      <c r="I1" s="90"/>
      <c r="J1" s="90"/>
      <c r="U1" s="264" t="s">
        <v>51</v>
      </c>
      <c r="V1" s="264"/>
      <c r="W1" s="264"/>
      <c r="X1" s="264"/>
      <c r="Y1" s="264"/>
      <c r="Z1" s="264"/>
      <c r="AA1" s="264"/>
      <c r="AB1" s="264"/>
      <c r="AC1" s="264"/>
      <c r="AD1" s="264"/>
      <c r="AE1" s="264"/>
      <c r="AF1" s="264"/>
      <c r="AG1" s="264"/>
      <c r="AH1" s="264"/>
      <c r="AI1" s="264"/>
      <c r="AJ1" s="264"/>
      <c r="AK1" s="264"/>
      <c r="BF1" s="91"/>
      <c r="BG1" s="92"/>
      <c r="BH1" s="92"/>
      <c r="BI1" s="93"/>
      <c r="BJ1" s="94"/>
      <c r="BK1" s="94"/>
    </row>
    <row r="2" spans="1:134" s="88" customFormat="1" ht="15.75" customHeight="1">
      <c r="B2" s="95"/>
      <c r="C2" s="96"/>
      <c r="D2" s="96"/>
      <c r="E2" s="96"/>
      <c r="F2" s="96"/>
      <c r="G2" s="97"/>
      <c r="H2" s="97"/>
      <c r="I2" s="97"/>
      <c r="J2" s="97"/>
      <c r="K2" s="96"/>
      <c r="L2" s="97"/>
      <c r="M2" s="97"/>
      <c r="N2" s="97"/>
      <c r="O2" s="97"/>
      <c r="P2" s="97"/>
      <c r="Q2" s="97"/>
      <c r="R2" s="97"/>
      <c r="S2" s="97"/>
      <c r="T2" s="97"/>
      <c r="U2" s="264"/>
      <c r="V2" s="264"/>
      <c r="W2" s="264"/>
      <c r="X2" s="264"/>
      <c r="Y2" s="264"/>
      <c r="Z2" s="264"/>
      <c r="AA2" s="264"/>
      <c r="AB2" s="264"/>
      <c r="AC2" s="264"/>
      <c r="AD2" s="264"/>
      <c r="AE2" s="264"/>
      <c r="AF2" s="264"/>
      <c r="AG2" s="264"/>
      <c r="AH2" s="264"/>
      <c r="AI2" s="264"/>
      <c r="AJ2" s="264"/>
      <c r="AK2" s="264"/>
      <c r="AL2" s="97"/>
      <c r="AM2" s="97"/>
      <c r="AN2" s="97"/>
      <c r="AO2" s="97"/>
      <c r="AP2" s="96"/>
      <c r="AQ2" s="96"/>
      <c r="AR2" s="261" t="s">
        <v>110</v>
      </c>
      <c r="AS2" s="261"/>
      <c r="AT2" s="260"/>
      <c r="AU2" s="260"/>
      <c r="AV2" s="261" t="s">
        <v>2</v>
      </c>
      <c r="AW2" s="261"/>
      <c r="AX2" s="260"/>
      <c r="AY2" s="260"/>
      <c r="AZ2" s="261" t="s">
        <v>28</v>
      </c>
      <c r="BA2" s="261"/>
      <c r="BB2" s="260"/>
      <c r="BC2" s="260"/>
      <c r="BD2" s="261" t="s">
        <v>1</v>
      </c>
      <c r="BE2" s="261"/>
      <c r="BF2" s="91"/>
      <c r="BG2" s="92"/>
      <c r="BH2" s="92"/>
      <c r="BI2" s="93"/>
      <c r="BJ2" s="94"/>
      <c r="BK2" s="94"/>
    </row>
    <row r="3" spans="1:134" ht="15.75" customHeight="1">
      <c r="A3" s="99"/>
      <c r="B3" s="99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AS3" s="101"/>
      <c r="AT3" s="101"/>
      <c r="AU3" s="102"/>
      <c r="AV3" s="102"/>
      <c r="AW3" s="102"/>
      <c r="AX3" s="102"/>
      <c r="AY3" s="102"/>
      <c r="AZ3" s="102"/>
      <c r="BA3" s="102"/>
      <c r="BB3" s="102"/>
      <c r="BC3" s="102"/>
      <c r="BD3" s="101"/>
      <c r="BE3" s="101"/>
      <c r="BK3" s="88"/>
    </row>
    <row r="4" spans="1:134" ht="18" customHeight="1">
      <c r="A4" s="104" t="s">
        <v>14</v>
      </c>
      <c r="B4" s="105"/>
      <c r="C4" s="105"/>
      <c r="D4" s="105"/>
      <c r="E4" s="105"/>
      <c r="F4" s="105"/>
      <c r="S4" s="105"/>
      <c r="T4" s="105"/>
      <c r="U4" s="105"/>
      <c r="AG4" s="263" t="s">
        <v>78</v>
      </c>
      <c r="AH4" s="263"/>
      <c r="AI4" s="263"/>
      <c r="AJ4" s="263"/>
      <c r="AK4" s="263"/>
      <c r="AL4" s="263"/>
      <c r="BE4" s="101"/>
      <c r="BG4" s="168"/>
      <c r="BH4" s="168"/>
      <c r="BI4" s="16"/>
      <c r="BJ4" s="88"/>
    </row>
    <row r="5" spans="1:134" s="88" customFormat="1" ht="15.75" customHeight="1">
      <c r="B5" s="98"/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  <c r="U5" s="98"/>
      <c r="V5" s="98"/>
      <c r="W5" s="98"/>
      <c r="X5" s="98"/>
      <c r="Y5" s="98"/>
      <c r="Z5" s="98"/>
      <c r="AA5" s="98"/>
      <c r="AB5" s="98"/>
      <c r="AC5" s="98"/>
      <c r="AD5" s="98"/>
      <c r="AE5" s="94"/>
      <c r="AF5" s="94"/>
      <c r="AG5" s="276" t="s">
        <v>58</v>
      </c>
      <c r="AH5" s="276"/>
      <c r="AI5" s="276"/>
      <c r="AJ5" s="276"/>
      <c r="AK5" s="276"/>
      <c r="AL5" s="276"/>
      <c r="AM5" s="265"/>
      <c r="AN5" s="265"/>
      <c r="AO5" s="265"/>
      <c r="AP5" s="265"/>
      <c r="AQ5" s="265"/>
      <c r="AR5" s="265"/>
      <c r="AS5" s="265"/>
      <c r="AT5" s="265"/>
      <c r="AU5" s="265"/>
      <c r="AV5" s="265"/>
      <c r="AW5" s="265"/>
      <c r="AX5" s="265"/>
      <c r="AY5" s="265"/>
      <c r="AZ5" s="265"/>
      <c r="BA5" s="265"/>
      <c r="BB5" s="265"/>
      <c r="BC5" s="265"/>
      <c r="BD5" s="265"/>
      <c r="BE5" s="265"/>
      <c r="BG5" s="168" t="s">
        <v>3</v>
      </c>
      <c r="BH5" s="168" t="s">
        <v>15</v>
      </c>
      <c r="BI5" s="7">
        <v>1</v>
      </c>
      <c r="BJ5" s="94"/>
      <c r="BK5" s="94"/>
    </row>
    <row r="6" spans="1:134" s="88" customFormat="1" ht="15.75" customHeight="1">
      <c r="B6" s="107" t="s">
        <v>76</v>
      </c>
      <c r="C6" s="108"/>
      <c r="D6" s="108"/>
      <c r="E6" s="108"/>
      <c r="F6" s="108"/>
      <c r="G6" s="107"/>
      <c r="H6" s="262"/>
      <c r="I6" s="262"/>
      <c r="J6" s="262"/>
      <c r="K6" s="262"/>
      <c r="L6" s="262"/>
      <c r="M6" s="262"/>
      <c r="N6" s="262"/>
      <c r="O6" s="262"/>
      <c r="P6" s="262"/>
      <c r="Q6" s="262"/>
      <c r="R6" s="262"/>
      <c r="S6" s="262"/>
      <c r="T6" s="262"/>
      <c r="U6" s="262"/>
      <c r="V6" s="262"/>
      <c r="W6" s="262"/>
      <c r="X6" s="262"/>
      <c r="Y6" s="262"/>
      <c r="Z6" s="262"/>
      <c r="AA6" s="262"/>
      <c r="AB6" s="262"/>
      <c r="AC6" s="262"/>
      <c r="AD6" s="262"/>
      <c r="AE6" s="94"/>
      <c r="AF6" s="94"/>
      <c r="AG6" s="276" t="s">
        <v>56</v>
      </c>
      <c r="AH6" s="276"/>
      <c r="AI6" s="276"/>
      <c r="AJ6" s="276"/>
      <c r="AK6" s="276"/>
      <c r="AL6" s="276"/>
      <c r="AM6" s="265"/>
      <c r="AN6" s="265"/>
      <c r="AO6" s="265"/>
      <c r="AP6" s="265"/>
      <c r="AQ6" s="265"/>
      <c r="AR6" s="265"/>
      <c r="AS6" s="265"/>
      <c r="AT6" s="265"/>
      <c r="AU6" s="265"/>
      <c r="AV6" s="265"/>
      <c r="AW6" s="265"/>
      <c r="AX6" s="265"/>
      <c r="AY6" s="265"/>
      <c r="AZ6" s="265"/>
      <c r="BA6" s="265"/>
      <c r="BB6" s="265"/>
      <c r="BC6" s="265"/>
      <c r="BD6" s="265"/>
      <c r="BE6" s="265"/>
      <c r="BG6" s="168" t="s">
        <v>10</v>
      </c>
      <c r="BH6" s="168" t="s">
        <v>17</v>
      </c>
      <c r="BI6" s="86" t="str">
        <f>IF($BI$5=1,$BH$5,IF($BI$5=2,$BH$6,IF($BI$5=3,$BH$7,IF($BI$5=4,$BH$8,IF($BI$5=5,$BH$9,$BI$9)))))</f>
        <v>鋼</v>
      </c>
      <c r="BJ6" s="94"/>
      <c r="BK6" s="94"/>
      <c r="BN6" s="109"/>
      <c r="BO6" s="109"/>
      <c r="BP6" s="109"/>
      <c r="BQ6" s="109"/>
      <c r="BR6" s="109"/>
      <c r="BS6" s="109"/>
      <c r="BT6" s="109"/>
      <c r="BU6" s="109"/>
      <c r="BV6" s="109"/>
      <c r="BW6" s="109"/>
      <c r="BX6" s="109"/>
      <c r="BY6" s="109"/>
      <c r="BZ6" s="109"/>
      <c r="CA6" s="109"/>
      <c r="CB6" s="109"/>
      <c r="CC6" s="109"/>
      <c r="CD6" s="109"/>
      <c r="CE6" s="109"/>
      <c r="CF6" s="109"/>
      <c r="CG6" s="109"/>
      <c r="CH6" s="109"/>
      <c r="CI6" s="109"/>
      <c r="CJ6" s="109"/>
      <c r="CK6" s="109"/>
      <c r="CL6" s="109"/>
      <c r="CM6" s="109"/>
      <c r="CN6" s="109"/>
      <c r="CO6" s="109"/>
      <c r="CP6" s="109"/>
      <c r="CQ6" s="109"/>
    </row>
    <row r="7" spans="1:134" s="88" customFormat="1" ht="15.75" customHeight="1">
      <c r="B7" s="107"/>
      <c r="C7" s="108"/>
      <c r="D7" s="108"/>
      <c r="E7" s="108"/>
      <c r="F7" s="108"/>
      <c r="G7" s="107"/>
      <c r="H7" s="262"/>
      <c r="I7" s="262"/>
      <c r="J7" s="262"/>
      <c r="K7" s="262"/>
      <c r="L7" s="262"/>
      <c r="M7" s="262"/>
      <c r="N7" s="262"/>
      <c r="O7" s="262"/>
      <c r="P7" s="262"/>
      <c r="Q7" s="262"/>
      <c r="R7" s="262"/>
      <c r="S7" s="262"/>
      <c r="T7" s="262"/>
      <c r="U7" s="262"/>
      <c r="V7" s="262"/>
      <c r="W7" s="262"/>
      <c r="X7" s="262"/>
      <c r="Y7" s="262"/>
      <c r="Z7" s="262"/>
      <c r="AA7" s="262"/>
      <c r="AB7" s="262"/>
      <c r="AC7" s="262"/>
      <c r="AD7" s="262"/>
      <c r="AE7" s="94"/>
      <c r="AF7" s="94"/>
      <c r="AG7" s="276" t="s">
        <v>57</v>
      </c>
      <c r="AH7" s="276"/>
      <c r="AI7" s="276"/>
      <c r="AJ7" s="276"/>
      <c r="AK7" s="276"/>
      <c r="AL7" s="276"/>
      <c r="AM7" s="265"/>
      <c r="AN7" s="265"/>
      <c r="AO7" s="265"/>
      <c r="AP7" s="265"/>
      <c r="AQ7" s="265"/>
      <c r="AR7" s="265"/>
      <c r="AS7" s="265"/>
      <c r="AT7" s="265"/>
      <c r="AU7" s="265"/>
      <c r="AV7" s="265"/>
      <c r="AW7" s="265"/>
      <c r="AX7" s="265"/>
      <c r="AY7" s="265"/>
      <c r="AZ7" s="265"/>
      <c r="BA7" s="265"/>
      <c r="BB7" s="265"/>
      <c r="BC7" s="166"/>
      <c r="BD7" s="165"/>
      <c r="BE7" s="167"/>
      <c r="BG7" s="168" t="s">
        <v>18</v>
      </c>
      <c r="BH7" s="168" t="s">
        <v>19</v>
      </c>
      <c r="BI7" s="7"/>
      <c r="BJ7" s="94"/>
      <c r="BK7" s="94"/>
      <c r="BN7" s="109"/>
      <c r="BO7" s="109"/>
      <c r="BP7" s="109"/>
      <c r="BQ7" s="109"/>
      <c r="BR7" s="109"/>
      <c r="BS7" s="109"/>
      <c r="BT7" s="109"/>
      <c r="BU7" s="109"/>
      <c r="BV7" s="109"/>
      <c r="BW7" s="109"/>
      <c r="BX7" s="109"/>
      <c r="BY7" s="109"/>
      <c r="BZ7" s="109"/>
      <c r="CA7" s="109"/>
      <c r="CB7" s="109"/>
      <c r="CC7" s="109"/>
      <c r="CD7" s="109"/>
      <c r="CE7" s="109"/>
      <c r="CF7" s="109"/>
      <c r="CG7" s="109"/>
      <c r="CH7" s="109"/>
      <c r="CI7" s="109"/>
      <c r="CJ7" s="109"/>
      <c r="CK7" s="109"/>
      <c r="CL7" s="109"/>
      <c r="CM7" s="109"/>
      <c r="CN7" s="109"/>
      <c r="CO7" s="109"/>
      <c r="CP7" s="109"/>
      <c r="CQ7" s="109"/>
    </row>
    <row r="8" spans="1:134" s="88" customFormat="1" ht="15.75" customHeight="1">
      <c r="B8" s="107"/>
      <c r="C8" s="108"/>
      <c r="D8" s="108"/>
      <c r="E8" s="108"/>
      <c r="F8" s="108"/>
      <c r="G8" s="107"/>
      <c r="AS8" s="110"/>
      <c r="BG8" s="168" t="s">
        <v>20</v>
      </c>
      <c r="BH8" s="168" t="s">
        <v>21</v>
      </c>
      <c r="BI8" s="16"/>
      <c r="BJ8" s="94"/>
      <c r="BK8" s="94"/>
      <c r="BN8" s="109"/>
      <c r="BO8" s="109"/>
      <c r="BP8" s="109"/>
      <c r="BQ8" s="109"/>
      <c r="BR8" s="109"/>
      <c r="BS8" s="109"/>
      <c r="BT8" s="109"/>
      <c r="BU8" s="109"/>
      <c r="BV8" s="109"/>
      <c r="BW8" s="109"/>
      <c r="BX8" s="109"/>
      <c r="BY8" s="109"/>
      <c r="BZ8" s="109"/>
      <c r="CA8" s="109"/>
      <c r="CB8" s="109"/>
      <c r="CC8" s="109"/>
      <c r="CD8" s="109"/>
      <c r="CE8" s="109"/>
      <c r="CF8" s="109"/>
      <c r="CG8" s="109"/>
      <c r="CH8" s="109"/>
      <c r="CI8" s="109"/>
      <c r="CJ8" s="109"/>
      <c r="CK8" s="109"/>
      <c r="CL8" s="109"/>
      <c r="CM8" s="109"/>
      <c r="CN8" s="109"/>
      <c r="CO8" s="109"/>
      <c r="CP8" s="109"/>
      <c r="CQ8" s="109"/>
      <c r="CR8" s="109"/>
      <c r="CS8" s="109"/>
      <c r="CT8" s="109"/>
      <c r="CU8" s="109"/>
      <c r="CV8" s="109"/>
      <c r="CW8" s="109"/>
    </row>
    <row r="9" spans="1:134" s="88" customFormat="1" ht="15.75" customHeight="1">
      <c r="B9" s="107" t="s">
        <v>52</v>
      </c>
      <c r="C9" s="108"/>
      <c r="D9" s="108"/>
      <c r="E9" s="108"/>
      <c r="F9" s="108"/>
      <c r="G9" s="107"/>
      <c r="H9" s="174" t="str">
        <f>IF(BI5=1,BG5,IF(BI5=2,BG6,IF(BI5=3,BG7,IF(BI5=4,BG8,BG9))))</f>
        <v>鋼材類</v>
      </c>
      <c r="I9" s="174"/>
      <c r="J9" s="174"/>
      <c r="K9" s="174"/>
      <c r="L9" s="174"/>
      <c r="M9" s="174"/>
      <c r="N9" s="174"/>
      <c r="O9" s="82" t="str">
        <f>IF(BI5=5,"（","")</f>
        <v/>
      </c>
      <c r="P9" s="275"/>
      <c r="Q9" s="275"/>
      <c r="R9" s="275"/>
      <c r="S9" s="275"/>
      <c r="T9" s="275"/>
      <c r="U9" s="275"/>
      <c r="V9" s="275"/>
      <c r="W9" s="275"/>
      <c r="X9" s="275"/>
      <c r="Y9" s="275"/>
      <c r="Z9" s="275"/>
      <c r="AA9" s="275"/>
      <c r="AB9" s="275"/>
      <c r="AC9" s="275"/>
      <c r="AD9" s="82" t="str">
        <f>IF(BI5=5,"）","")</f>
        <v/>
      </c>
      <c r="AF9" s="111" t="str">
        <f>IF(BI5=5,"←「その他」を選択した場合は対象材料の具体名を必ず選択すること","")</f>
        <v/>
      </c>
      <c r="BD9" s="105"/>
      <c r="BE9" s="98"/>
      <c r="BF9" s="98"/>
      <c r="BG9" s="168" t="s">
        <v>22</v>
      </c>
      <c r="BH9" s="168" t="s">
        <v>23</v>
      </c>
      <c r="BI9" s="16"/>
      <c r="BJ9" s="109"/>
      <c r="BK9" s="109"/>
    </row>
    <row r="10" spans="1:134" ht="15.75" customHeight="1">
      <c r="B10" s="101"/>
      <c r="C10" s="102"/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102"/>
      <c r="T10" s="102"/>
      <c r="U10" s="102"/>
      <c r="V10" s="102"/>
      <c r="W10" s="112"/>
      <c r="X10" s="102"/>
      <c r="Y10" s="102"/>
      <c r="Z10" s="102"/>
      <c r="AA10" s="102"/>
      <c r="AB10" s="102"/>
      <c r="AC10" s="102"/>
      <c r="AD10" s="102"/>
      <c r="AE10" s="113"/>
      <c r="AF10" s="114"/>
      <c r="AG10" s="115"/>
      <c r="AO10" s="116"/>
      <c r="AP10" s="116"/>
      <c r="AQ10" s="117"/>
      <c r="AR10" s="117"/>
      <c r="AS10" s="117"/>
      <c r="AT10" s="117"/>
      <c r="AU10" s="117"/>
      <c r="AV10" s="117"/>
      <c r="AW10" s="117"/>
      <c r="AX10" s="88"/>
      <c r="AY10" s="88"/>
      <c r="AZ10" s="88"/>
      <c r="BA10" s="88"/>
      <c r="BB10" s="88"/>
      <c r="BC10" s="88"/>
      <c r="BD10" s="117"/>
      <c r="BE10" s="117"/>
      <c r="BF10" s="117"/>
      <c r="BG10" s="169" t="str">
        <f>H9&amp;O9&amp;P9&amp;AD9</f>
        <v>鋼材類</v>
      </c>
      <c r="BH10" s="169"/>
      <c r="BI10" s="16"/>
      <c r="BJ10" s="118"/>
      <c r="BK10" s="109"/>
      <c r="BL10" s="88"/>
    </row>
    <row r="11" spans="1:134" ht="15.75" customHeight="1">
      <c r="B11" s="107" t="s">
        <v>53</v>
      </c>
      <c r="C11" s="108"/>
      <c r="E11" s="114"/>
      <c r="F11" s="114"/>
      <c r="G11" s="114"/>
      <c r="H11" s="114"/>
      <c r="J11" s="119"/>
      <c r="K11" s="119"/>
      <c r="L11" s="90"/>
      <c r="M11" s="119"/>
      <c r="N11" s="90"/>
      <c r="O11" s="119"/>
      <c r="P11" s="90"/>
      <c r="Q11" s="119"/>
      <c r="R11" s="98"/>
      <c r="S11" s="98"/>
      <c r="T11" s="119"/>
      <c r="U11" s="90"/>
      <c r="AD11" s="90"/>
      <c r="AE11" s="119"/>
      <c r="AF11" s="98"/>
      <c r="AG11" s="98"/>
      <c r="AO11" s="116"/>
      <c r="AP11" s="116"/>
      <c r="AQ11" s="117"/>
      <c r="AR11" s="117"/>
      <c r="AS11" s="117"/>
      <c r="AT11" s="117"/>
      <c r="AU11" s="117"/>
      <c r="AV11" s="117"/>
      <c r="AW11" s="117"/>
      <c r="BE11" s="117"/>
      <c r="BF11" s="117"/>
      <c r="BG11" s="168"/>
      <c r="BH11" s="170"/>
      <c r="BI11" s="7"/>
      <c r="BJ11" s="88"/>
      <c r="BK11" s="88"/>
    </row>
    <row r="12" spans="1:134" ht="15.75" customHeight="1">
      <c r="B12" s="102"/>
      <c r="C12" s="102"/>
      <c r="D12" s="102"/>
      <c r="E12" s="102"/>
      <c r="F12" s="102"/>
      <c r="G12" s="102"/>
      <c r="H12" s="102"/>
      <c r="I12" s="102"/>
      <c r="J12" s="102"/>
      <c r="K12" s="102"/>
      <c r="L12" s="102"/>
      <c r="M12" s="102"/>
      <c r="N12" s="102"/>
      <c r="O12" s="102"/>
      <c r="P12" s="102"/>
      <c r="Q12" s="102"/>
      <c r="R12" s="102"/>
      <c r="S12" s="102"/>
      <c r="T12" s="102"/>
      <c r="U12" s="102"/>
      <c r="V12" s="268" t="s">
        <v>24</v>
      </c>
      <c r="W12" s="268"/>
      <c r="X12" s="268"/>
      <c r="Y12" s="268"/>
      <c r="Z12" s="268"/>
      <c r="AA12" s="268"/>
      <c r="AB12" s="268"/>
      <c r="AC12" s="102"/>
      <c r="AD12" s="113"/>
      <c r="AE12" s="114"/>
      <c r="AF12" s="115"/>
      <c r="AG12" s="115"/>
      <c r="AN12" s="116"/>
      <c r="AO12" s="116"/>
      <c r="AP12" s="117"/>
      <c r="AQ12" s="117"/>
      <c r="AR12" s="117"/>
      <c r="AS12" s="117"/>
      <c r="AT12" s="117"/>
      <c r="AU12" s="117"/>
      <c r="AV12" s="117"/>
      <c r="BD12" s="117"/>
      <c r="BE12" s="117"/>
      <c r="BF12" s="94"/>
      <c r="BG12" s="120"/>
    </row>
    <row r="13" spans="1:134" s="92" customFormat="1" ht="15.75" customHeight="1">
      <c r="A13" s="94"/>
      <c r="B13" s="102"/>
      <c r="C13" s="102"/>
      <c r="D13" s="121" t="s">
        <v>77</v>
      </c>
      <c r="E13" s="122" t="s">
        <v>47</v>
      </c>
      <c r="F13" s="122"/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122"/>
      <c r="R13" s="122"/>
      <c r="S13" s="122"/>
      <c r="T13" s="122"/>
      <c r="U13" s="123"/>
      <c r="V13" s="280"/>
      <c r="W13" s="281"/>
      <c r="X13" s="281"/>
      <c r="Y13" s="281"/>
      <c r="Z13" s="281"/>
      <c r="AA13" s="281"/>
      <c r="AB13" s="282"/>
      <c r="AC13" s="88"/>
      <c r="AD13" s="88"/>
      <c r="AE13" s="88"/>
      <c r="AF13" s="88"/>
      <c r="AG13" s="115"/>
      <c r="AH13" s="115"/>
      <c r="AI13" s="115"/>
      <c r="AJ13" s="115"/>
      <c r="AK13" s="115"/>
      <c r="AL13" s="102"/>
      <c r="AM13" s="102"/>
      <c r="AN13" s="116"/>
      <c r="AO13" s="116"/>
      <c r="AP13" s="117"/>
      <c r="AQ13" s="117"/>
      <c r="AR13" s="117"/>
      <c r="AS13" s="117"/>
      <c r="AT13" s="117"/>
      <c r="AU13" s="117"/>
      <c r="AV13" s="117"/>
      <c r="AW13" s="94"/>
      <c r="AX13" s="94"/>
      <c r="AY13" s="94"/>
      <c r="AZ13" s="94"/>
      <c r="BA13" s="94"/>
      <c r="BB13" s="94"/>
      <c r="BC13" s="94"/>
      <c r="BD13" s="117"/>
      <c r="BE13" s="117"/>
      <c r="BF13" s="103"/>
      <c r="BI13" s="93"/>
      <c r="BJ13" s="94"/>
      <c r="BK13" s="94"/>
      <c r="BL13" s="94"/>
      <c r="BM13" s="94"/>
      <c r="BN13" s="94"/>
      <c r="BO13" s="94"/>
      <c r="BP13" s="94"/>
      <c r="BQ13" s="94"/>
      <c r="BR13" s="94"/>
      <c r="BS13" s="94"/>
      <c r="BT13" s="94"/>
      <c r="BU13" s="94"/>
      <c r="BV13" s="94"/>
      <c r="BW13" s="94"/>
      <c r="BX13" s="94"/>
      <c r="BY13" s="94"/>
      <c r="BZ13" s="94"/>
      <c r="CA13" s="94"/>
      <c r="CB13" s="94"/>
      <c r="CC13" s="94"/>
      <c r="CD13" s="94"/>
      <c r="CE13" s="94"/>
      <c r="CF13" s="94"/>
      <c r="CG13" s="94"/>
      <c r="CH13" s="94"/>
      <c r="CI13" s="94"/>
      <c r="CJ13" s="94"/>
      <c r="CK13" s="94"/>
      <c r="CL13" s="94"/>
      <c r="CM13" s="94"/>
      <c r="CN13" s="94"/>
      <c r="CO13" s="94"/>
      <c r="CP13" s="94"/>
      <c r="CQ13" s="94"/>
      <c r="CR13" s="94"/>
      <c r="CS13" s="94"/>
      <c r="CT13" s="94"/>
      <c r="CU13" s="94"/>
      <c r="CV13" s="94"/>
      <c r="CW13" s="94"/>
      <c r="CX13" s="94"/>
      <c r="CY13" s="94"/>
      <c r="CZ13" s="94"/>
      <c r="DA13" s="94"/>
      <c r="DB13" s="94"/>
      <c r="DC13" s="94"/>
      <c r="DD13" s="94"/>
      <c r="DE13" s="94"/>
      <c r="DF13" s="94"/>
      <c r="DG13" s="94"/>
      <c r="DH13" s="94"/>
      <c r="DI13" s="94"/>
      <c r="DJ13" s="94"/>
      <c r="DK13" s="94"/>
      <c r="DL13" s="94"/>
      <c r="DM13" s="94"/>
      <c r="DN13" s="94"/>
      <c r="DO13" s="94"/>
      <c r="DP13" s="94"/>
      <c r="DQ13" s="94"/>
      <c r="DR13" s="94"/>
      <c r="DS13" s="94"/>
      <c r="DT13" s="94"/>
      <c r="DU13" s="94"/>
      <c r="DV13" s="94"/>
      <c r="DW13" s="94"/>
      <c r="DX13" s="94"/>
      <c r="DY13" s="94"/>
      <c r="DZ13" s="94"/>
      <c r="EA13" s="94"/>
      <c r="EB13" s="94"/>
      <c r="EC13" s="94"/>
      <c r="ED13" s="94"/>
    </row>
    <row r="14" spans="1:134" s="92" customFormat="1" ht="15.75" customHeight="1">
      <c r="A14" s="94"/>
      <c r="B14" s="102"/>
      <c r="C14" s="102"/>
      <c r="D14" s="121" t="s">
        <v>44</v>
      </c>
      <c r="E14" s="124" t="s">
        <v>25</v>
      </c>
      <c r="F14" s="125"/>
      <c r="G14" s="125"/>
      <c r="H14" s="126"/>
      <c r="I14" s="127"/>
      <c r="J14" s="128"/>
      <c r="K14" s="128"/>
      <c r="L14" s="128"/>
      <c r="M14" s="128"/>
      <c r="N14" s="128"/>
      <c r="O14" s="128"/>
      <c r="P14" s="128"/>
      <c r="Q14" s="128"/>
      <c r="R14" s="122"/>
      <c r="S14" s="122"/>
      <c r="T14" s="122"/>
      <c r="U14" s="123"/>
      <c r="V14" s="283"/>
      <c r="W14" s="284"/>
      <c r="X14" s="284"/>
      <c r="Y14" s="284"/>
      <c r="Z14" s="284"/>
      <c r="AA14" s="284"/>
      <c r="AB14" s="285"/>
      <c r="AC14" s="88"/>
      <c r="AD14" s="129" t="s">
        <v>49</v>
      </c>
      <c r="AE14" s="130" t="s">
        <v>50</v>
      </c>
      <c r="AF14" s="120"/>
      <c r="AG14" s="131"/>
      <c r="AH14" s="131"/>
      <c r="AI14" s="131"/>
      <c r="AJ14" s="115"/>
      <c r="AK14" s="115"/>
      <c r="AL14" s="102"/>
      <c r="AM14" s="102"/>
      <c r="AN14" s="116"/>
      <c r="AO14" s="116"/>
      <c r="AP14" s="117"/>
      <c r="AQ14" s="117"/>
      <c r="AR14" s="117"/>
      <c r="AS14" s="117"/>
      <c r="AT14" s="117"/>
      <c r="AU14" s="117"/>
      <c r="AV14" s="117"/>
      <c r="AW14" s="117"/>
      <c r="AX14" s="117"/>
      <c r="AY14" s="117"/>
      <c r="AZ14" s="117"/>
      <c r="BA14" s="117"/>
      <c r="BB14" s="117"/>
      <c r="BC14" s="117"/>
      <c r="BD14" s="117"/>
      <c r="BE14" s="117"/>
      <c r="BF14" s="103"/>
      <c r="BI14" s="93"/>
      <c r="BJ14" s="94"/>
      <c r="BK14" s="94"/>
      <c r="BL14" s="94"/>
      <c r="BM14" s="94"/>
      <c r="BN14" s="94"/>
      <c r="BO14" s="94"/>
      <c r="BP14" s="94"/>
      <c r="BQ14" s="94"/>
      <c r="BR14" s="94"/>
      <c r="BS14" s="94"/>
      <c r="BT14" s="94"/>
      <c r="BU14" s="94"/>
      <c r="BV14" s="94"/>
      <c r="BW14" s="94"/>
      <c r="BX14" s="94"/>
      <c r="BY14" s="94"/>
      <c r="BZ14" s="94"/>
      <c r="CA14" s="94"/>
      <c r="CB14" s="94"/>
      <c r="CC14" s="94"/>
      <c r="CD14" s="94"/>
      <c r="CE14" s="94"/>
      <c r="CF14" s="94"/>
      <c r="CG14" s="94"/>
      <c r="CH14" s="94"/>
      <c r="CI14" s="94"/>
      <c r="CJ14" s="94"/>
      <c r="CK14" s="94"/>
      <c r="CL14" s="94"/>
      <c r="CM14" s="94"/>
      <c r="CN14" s="94"/>
      <c r="CO14" s="94"/>
      <c r="CP14" s="94"/>
      <c r="CQ14" s="94"/>
      <c r="CR14" s="94"/>
      <c r="CS14" s="94"/>
      <c r="CT14" s="94"/>
      <c r="CU14" s="94"/>
      <c r="CV14" s="94"/>
      <c r="CW14" s="94"/>
      <c r="CX14" s="94"/>
      <c r="CY14" s="94"/>
      <c r="CZ14" s="94"/>
      <c r="DA14" s="94"/>
      <c r="DB14" s="94"/>
      <c r="DC14" s="94"/>
      <c r="DD14" s="94"/>
      <c r="DE14" s="94"/>
      <c r="DF14" s="94"/>
      <c r="DG14" s="94"/>
      <c r="DH14" s="94"/>
      <c r="DI14" s="94"/>
      <c r="DJ14" s="94"/>
      <c r="DK14" s="94"/>
      <c r="DL14" s="94"/>
      <c r="DM14" s="94"/>
      <c r="DN14" s="94"/>
      <c r="DO14" s="94"/>
      <c r="DP14" s="94"/>
      <c r="DQ14" s="94"/>
      <c r="DR14" s="94"/>
      <c r="DS14" s="94"/>
      <c r="DT14" s="94"/>
      <c r="DU14" s="94"/>
      <c r="DV14" s="94"/>
      <c r="DW14" s="94"/>
      <c r="DX14" s="94"/>
      <c r="DY14" s="94"/>
      <c r="DZ14" s="94"/>
      <c r="EA14" s="94"/>
      <c r="EB14" s="94"/>
      <c r="EC14" s="94"/>
      <c r="ED14" s="94"/>
    </row>
    <row r="15" spans="1:134" s="92" customFormat="1" ht="15.75" customHeight="1">
      <c r="A15" s="94"/>
      <c r="B15" s="102"/>
      <c r="C15" s="102"/>
      <c r="D15" s="121" t="s">
        <v>45</v>
      </c>
      <c r="E15" s="125" t="s">
        <v>46</v>
      </c>
      <c r="F15" s="125"/>
      <c r="G15" s="132"/>
      <c r="H15" s="132"/>
      <c r="I15" s="132"/>
      <c r="J15" s="132"/>
      <c r="K15" s="132"/>
      <c r="L15" s="132"/>
      <c r="M15" s="132"/>
      <c r="N15" s="132"/>
      <c r="O15" s="132"/>
      <c r="P15" s="132"/>
      <c r="Q15" s="132"/>
      <c r="R15" s="122"/>
      <c r="S15" s="122"/>
      <c r="T15" s="122"/>
      <c r="U15" s="123"/>
      <c r="V15" s="277">
        <f>V13-V14</f>
        <v>0</v>
      </c>
      <c r="W15" s="278"/>
      <c r="X15" s="278"/>
      <c r="Y15" s="278"/>
      <c r="Z15" s="278"/>
      <c r="AA15" s="278"/>
      <c r="AB15" s="279"/>
      <c r="AC15" s="88"/>
      <c r="AD15" s="133"/>
      <c r="AE15" s="134" t="s">
        <v>54</v>
      </c>
      <c r="AF15" s="135"/>
      <c r="AG15" s="131"/>
      <c r="AH15" s="131"/>
      <c r="AI15" s="131"/>
      <c r="AJ15" s="115"/>
      <c r="AK15" s="115"/>
      <c r="AL15" s="102"/>
      <c r="AM15" s="102"/>
      <c r="AN15" s="116"/>
      <c r="AO15" s="116"/>
      <c r="AP15" s="117"/>
      <c r="AQ15" s="117"/>
      <c r="AR15" s="117"/>
      <c r="AS15" s="117"/>
      <c r="AT15" s="117"/>
      <c r="AU15" s="117"/>
      <c r="AV15" s="117"/>
      <c r="AW15" s="117"/>
      <c r="AX15" s="117"/>
      <c r="AY15" s="117"/>
      <c r="AZ15" s="117"/>
      <c r="BA15" s="117"/>
      <c r="BB15" s="117"/>
      <c r="BC15" s="117"/>
      <c r="BD15" s="117"/>
      <c r="BE15" s="117"/>
      <c r="BF15" s="103"/>
      <c r="BI15" s="93"/>
      <c r="BJ15" s="94"/>
      <c r="BK15" s="94"/>
      <c r="BL15" s="94"/>
      <c r="BM15" s="94"/>
      <c r="BN15" s="94"/>
      <c r="BO15" s="94"/>
      <c r="BP15" s="94"/>
      <c r="BQ15" s="94"/>
      <c r="BR15" s="94"/>
      <c r="BS15" s="94"/>
      <c r="BT15" s="94"/>
      <c r="BU15" s="94"/>
      <c r="BV15" s="94"/>
      <c r="BW15" s="94"/>
      <c r="BX15" s="94"/>
      <c r="BY15" s="94"/>
      <c r="BZ15" s="94"/>
      <c r="CA15" s="94"/>
      <c r="CB15" s="94"/>
      <c r="CC15" s="94"/>
      <c r="CD15" s="94"/>
      <c r="CE15" s="94"/>
      <c r="CF15" s="94"/>
      <c r="CG15" s="94"/>
      <c r="CH15" s="94"/>
      <c r="CI15" s="94"/>
      <c r="CJ15" s="94"/>
      <c r="CK15" s="94"/>
      <c r="CL15" s="94"/>
      <c r="CM15" s="94"/>
      <c r="CN15" s="94"/>
      <c r="CO15" s="94"/>
      <c r="CP15" s="94"/>
      <c r="CQ15" s="94"/>
      <c r="CR15" s="94"/>
      <c r="CS15" s="94"/>
      <c r="CT15" s="94"/>
      <c r="CU15" s="94"/>
      <c r="CV15" s="94"/>
      <c r="CW15" s="94"/>
      <c r="CX15" s="94"/>
      <c r="CY15" s="94"/>
      <c r="CZ15" s="94"/>
      <c r="DA15" s="94"/>
      <c r="DB15" s="94"/>
      <c r="DC15" s="94"/>
      <c r="DD15" s="94"/>
      <c r="DE15" s="94"/>
      <c r="DF15" s="94"/>
      <c r="DG15" s="94"/>
      <c r="DH15" s="94"/>
      <c r="DI15" s="94"/>
      <c r="DJ15" s="94"/>
      <c r="DK15" s="94"/>
      <c r="DL15" s="94"/>
      <c r="DM15" s="94"/>
      <c r="DN15" s="94"/>
      <c r="DO15" s="94"/>
      <c r="DP15" s="94"/>
      <c r="DQ15" s="94"/>
      <c r="DR15" s="94"/>
      <c r="DS15" s="94"/>
      <c r="DT15" s="94"/>
      <c r="DU15" s="94"/>
      <c r="DV15" s="94"/>
      <c r="DW15" s="94"/>
      <c r="DX15" s="94"/>
      <c r="DY15" s="94"/>
      <c r="DZ15" s="94"/>
      <c r="EA15" s="94"/>
      <c r="EB15" s="94"/>
      <c r="EC15" s="94"/>
      <c r="ED15" s="94"/>
    </row>
    <row r="16" spans="1:134" s="92" customFormat="1" ht="15.75" customHeight="1">
      <c r="A16" s="94"/>
      <c r="B16" s="102"/>
      <c r="C16" s="102"/>
      <c r="D16" s="102"/>
      <c r="E16" s="102"/>
      <c r="F16" s="102"/>
      <c r="G16" s="102"/>
      <c r="H16" s="102"/>
      <c r="I16" s="102"/>
      <c r="J16" s="102"/>
      <c r="K16" s="102"/>
      <c r="L16" s="102"/>
      <c r="M16" s="102"/>
      <c r="N16" s="102"/>
      <c r="O16" s="102"/>
      <c r="P16" s="102"/>
      <c r="Q16" s="102"/>
      <c r="R16" s="102"/>
      <c r="S16" s="102"/>
      <c r="T16" s="102"/>
      <c r="U16" s="102"/>
      <c r="V16" s="112"/>
      <c r="W16" s="102"/>
      <c r="X16" s="102"/>
      <c r="Y16" s="102"/>
      <c r="Z16" s="102"/>
      <c r="AA16" s="102"/>
      <c r="AB16" s="94"/>
      <c r="AC16" s="102"/>
      <c r="AD16" s="113"/>
      <c r="AE16" s="114"/>
      <c r="AF16" s="115"/>
      <c r="AG16" s="115"/>
      <c r="AH16" s="115"/>
      <c r="AI16" s="115"/>
      <c r="AJ16" s="115"/>
      <c r="AK16" s="115"/>
      <c r="AL16" s="102"/>
      <c r="AM16" s="102"/>
      <c r="AN16" s="116"/>
      <c r="AO16" s="116"/>
      <c r="AP16" s="117"/>
      <c r="AQ16" s="117"/>
      <c r="AR16" s="117"/>
      <c r="AS16" s="117"/>
      <c r="AT16" s="117"/>
      <c r="AU16" s="117"/>
      <c r="AV16" s="117"/>
      <c r="AW16" s="117"/>
      <c r="AX16" s="117"/>
      <c r="AY16" s="117"/>
      <c r="AZ16" s="117"/>
      <c r="BA16" s="117"/>
      <c r="BB16" s="117"/>
      <c r="BC16" s="117"/>
      <c r="BD16" s="117"/>
      <c r="BE16" s="117"/>
      <c r="BF16" s="103"/>
      <c r="BI16" s="93"/>
      <c r="BJ16" s="94"/>
      <c r="BK16" s="94"/>
      <c r="BL16" s="94"/>
      <c r="BM16" s="94"/>
      <c r="BN16" s="94"/>
      <c r="BO16" s="94"/>
      <c r="BP16" s="94"/>
      <c r="BQ16" s="94"/>
      <c r="BR16" s="94"/>
      <c r="BS16" s="94"/>
      <c r="BT16" s="94"/>
      <c r="BU16" s="94"/>
      <c r="BV16" s="94"/>
      <c r="BW16" s="94"/>
      <c r="BX16" s="94"/>
      <c r="BY16" s="94"/>
      <c r="BZ16" s="94"/>
      <c r="CA16" s="94"/>
      <c r="CB16" s="94"/>
      <c r="CC16" s="94"/>
      <c r="CD16" s="94"/>
      <c r="CE16" s="94"/>
      <c r="CF16" s="94"/>
      <c r="CG16" s="94"/>
      <c r="CH16" s="94"/>
      <c r="CI16" s="94"/>
      <c r="CJ16" s="94"/>
      <c r="CK16" s="94"/>
      <c r="CL16" s="94"/>
      <c r="CM16" s="94"/>
      <c r="CN16" s="94"/>
      <c r="CO16" s="94"/>
      <c r="CP16" s="94"/>
      <c r="CQ16" s="94"/>
      <c r="CR16" s="94"/>
      <c r="CS16" s="94"/>
      <c r="CT16" s="94"/>
      <c r="CU16" s="94"/>
      <c r="CV16" s="94"/>
      <c r="CW16" s="94"/>
      <c r="CX16" s="94"/>
      <c r="CY16" s="94"/>
      <c r="CZ16" s="94"/>
      <c r="DA16" s="94"/>
      <c r="DB16" s="94"/>
      <c r="DC16" s="94"/>
      <c r="DD16" s="94"/>
      <c r="DE16" s="94"/>
      <c r="DF16" s="94"/>
      <c r="DG16" s="94"/>
      <c r="DH16" s="94"/>
      <c r="DI16" s="94"/>
      <c r="DJ16" s="94"/>
      <c r="DK16" s="94"/>
      <c r="DL16" s="94"/>
      <c r="DM16" s="94"/>
      <c r="DN16" s="94"/>
      <c r="DO16" s="94"/>
      <c r="DP16" s="94"/>
      <c r="DQ16" s="94"/>
      <c r="DR16" s="94"/>
      <c r="DS16" s="94"/>
      <c r="DT16" s="94"/>
      <c r="DU16" s="94"/>
      <c r="DV16" s="94"/>
      <c r="DW16" s="94"/>
      <c r="DX16" s="94"/>
      <c r="DY16" s="94"/>
      <c r="DZ16" s="94"/>
      <c r="EA16" s="94"/>
      <c r="EB16" s="94"/>
      <c r="EC16" s="94"/>
      <c r="ED16" s="94"/>
    </row>
    <row r="17" spans="1:134" s="92" customFormat="1" ht="15.75" customHeight="1">
      <c r="A17" s="94"/>
      <c r="B17" s="102"/>
      <c r="C17" s="102"/>
      <c r="D17" s="102"/>
      <c r="E17" s="102"/>
      <c r="F17" s="102"/>
      <c r="G17" s="102"/>
      <c r="H17" s="102"/>
      <c r="I17" s="102"/>
      <c r="J17" s="102"/>
      <c r="K17" s="102"/>
      <c r="L17" s="102"/>
      <c r="M17" s="102"/>
      <c r="N17" s="102"/>
      <c r="O17" s="102"/>
      <c r="P17" s="102"/>
      <c r="Q17" s="102"/>
      <c r="R17" s="102"/>
      <c r="S17" s="102"/>
      <c r="T17" s="102"/>
      <c r="U17" s="102"/>
      <c r="V17" s="112"/>
      <c r="W17" s="102"/>
      <c r="X17" s="102"/>
      <c r="Y17" s="102"/>
      <c r="Z17" s="102"/>
      <c r="AA17" s="102"/>
      <c r="AB17" s="102"/>
      <c r="AC17" s="102"/>
      <c r="AD17" s="113"/>
      <c r="AE17" s="114"/>
      <c r="AF17" s="115"/>
      <c r="AG17" s="115"/>
      <c r="AH17" s="115"/>
      <c r="AI17" s="115"/>
      <c r="AJ17" s="115"/>
      <c r="AK17" s="115"/>
      <c r="AL17" s="102"/>
      <c r="AM17" s="102"/>
      <c r="AN17" s="116"/>
      <c r="AO17" s="116"/>
      <c r="AP17" s="117"/>
      <c r="AQ17" s="117"/>
      <c r="AR17" s="117"/>
      <c r="AS17" s="117"/>
      <c r="AT17" s="117"/>
      <c r="AU17" s="117"/>
      <c r="AV17" s="117"/>
      <c r="AW17" s="117"/>
      <c r="AX17" s="117"/>
      <c r="AY17" s="117"/>
      <c r="AZ17" s="117"/>
      <c r="BA17" s="117"/>
      <c r="BB17" s="117"/>
      <c r="BC17" s="117"/>
      <c r="BD17" s="117"/>
      <c r="BE17" s="117"/>
      <c r="BF17" s="103"/>
      <c r="BI17" s="93"/>
      <c r="BJ17" s="94"/>
      <c r="BK17" s="94"/>
      <c r="BL17" s="94"/>
      <c r="BM17" s="94"/>
      <c r="BN17" s="94"/>
      <c r="BO17" s="94"/>
      <c r="BP17" s="94"/>
      <c r="BQ17" s="94"/>
      <c r="BR17" s="94"/>
      <c r="BS17" s="94"/>
      <c r="BT17" s="94"/>
      <c r="BU17" s="94"/>
      <c r="BV17" s="94"/>
      <c r="BW17" s="94"/>
      <c r="BX17" s="94"/>
      <c r="BY17" s="94"/>
      <c r="BZ17" s="94"/>
      <c r="CA17" s="94"/>
      <c r="CB17" s="94"/>
      <c r="CC17" s="94"/>
      <c r="CD17" s="94"/>
      <c r="CE17" s="94"/>
      <c r="CF17" s="94"/>
      <c r="CG17" s="94"/>
      <c r="CH17" s="94"/>
      <c r="CI17" s="94"/>
      <c r="CJ17" s="94"/>
      <c r="CK17" s="94"/>
      <c r="CL17" s="94"/>
      <c r="CM17" s="94"/>
      <c r="CN17" s="94"/>
      <c r="CO17" s="94"/>
      <c r="CP17" s="94"/>
      <c r="CQ17" s="94"/>
      <c r="CR17" s="94"/>
      <c r="CS17" s="94"/>
      <c r="CT17" s="94"/>
      <c r="CU17" s="94"/>
      <c r="CV17" s="94"/>
      <c r="CW17" s="94"/>
      <c r="CX17" s="94"/>
      <c r="CY17" s="94"/>
      <c r="CZ17" s="94"/>
      <c r="DA17" s="94"/>
      <c r="DB17" s="94"/>
      <c r="DC17" s="94"/>
      <c r="DD17" s="94"/>
      <c r="DE17" s="94"/>
      <c r="DF17" s="94"/>
      <c r="DG17" s="94"/>
      <c r="DH17" s="94"/>
      <c r="DI17" s="94"/>
      <c r="DJ17" s="94"/>
      <c r="DK17" s="94"/>
      <c r="DL17" s="94"/>
      <c r="DM17" s="94"/>
      <c r="DN17" s="94"/>
      <c r="DO17" s="94"/>
      <c r="DP17" s="94"/>
      <c r="DQ17" s="94"/>
      <c r="DR17" s="94"/>
      <c r="DS17" s="94"/>
      <c r="DT17" s="94"/>
      <c r="DU17" s="94"/>
      <c r="DV17" s="94"/>
      <c r="DW17" s="94"/>
      <c r="DX17" s="94"/>
      <c r="DY17" s="94"/>
      <c r="DZ17" s="94"/>
      <c r="EA17" s="94"/>
      <c r="EB17" s="94"/>
      <c r="EC17" s="94"/>
      <c r="ED17" s="94"/>
    </row>
    <row r="18" spans="1:134" s="92" customFormat="1" ht="18" customHeight="1">
      <c r="A18" s="104" t="s">
        <v>26</v>
      </c>
      <c r="B18" s="136"/>
      <c r="C18" s="102"/>
      <c r="D18" s="102"/>
      <c r="E18" s="102"/>
      <c r="F18" s="102"/>
      <c r="G18" s="102"/>
      <c r="H18" s="102"/>
      <c r="I18" s="102"/>
      <c r="J18" s="102"/>
      <c r="K18" s="102"/>
      <c r="L18" s="102"/>
      <c r="M18" s="102"/>
      <c r="N18" s="102"/>
      <c r="O18" s="102"/>
      <c r="P18" s="102"/>
      <c r="Q18" s="102"/>
      <c r="R18" s="102"/>
      <c r="S18" s="102"/>
      <c r="T18" s="112"/>
      <c r="U18" s="102"/>
      <c r="V18" s="102"/>
      <c r="W18" s="102"/>
      <c r="X18" s="102"/>
      <c r="Y18" s="102"/>
      <c r="Z18" s="102"/>
      <c r="AA18" s="102"/>
      <c r="AB18" s="102"/>
      <c r="AC18" s="102"/>
      <c r="AD18" s="102"/>
      <c r="AE18" s="102"/>
      <c r="AF18" s="102"/>
      <c r="AG18" s="102"/>
      <c r="AH18" s="102"/>
      <c r="AI18" s="102"/>
      <c r="AJ18" s="102"/>
      <c r="AK18" s="102"/>
      <c r="AL18" s="116"/>
      <c r="AM18" s="116"/>
      <c r="AN18" s="117"/>
      <c r="AO18" s="117"/>
      <c r="AP18" s="117"/>
      <c r="AQ18" s="117"/>
      <c r="AR18" s="94"/>
      <c r="AS18" s="94"/>
      <c r="AT18" s="94"/>
      <c r="AU18" s="94"/>
      <c r="AV18" s="94"/>
      <c r="AW18" s="94"/>
      <c r="AX18" s="94"/>
      <c r="AY18" s="105"/>
      <c r="AZ18" s="105"/>
      <c r="BA18" s="105"/>
      <c r="BB18" s="105"/>
      <c r="BC18" s="105"/>
      <c r="BD18" s="117"/>
      <c r="BE18" s="117"/>
      <c r="BF18" s="103"/>
      <c r="BI18" s="93"/>
      <c r="BJ18" s="94"/>
      <c r="BK18" s="94"/>
      <c r="BL18" s="94"/>
      <c r="BM18" s="94"/>
      <c r="BN18" s="94"/>
      <c r="BO18" s="94"/>
      <c r="BP18" s="94"/>
      <c r="BQ18" s="94"/>
      <c r="BR18" s="94"/>
      <c r="BS18" s="94"/>
      <c r="BT18" s="94"/>
      <c r="BU18" s="94"/>
      <c r="BV18" s="94"/>
      <c r="BW18" s="94"/>
      <c r="BX18" s="94"/>
      <c r="BY18" s="94"/>
      <c r="BZ18" s="94"/>
      <c r="CA18" s="94"/>
      <c r="CB18" s="94"/>
      <c r="CC18" s="94"/>
      <c r="CD18" s="94"/>
      <c r="CE18" s="94"/>
      <c r="CF18" s="94"/>
      <c r="CG18" s="94"/>
      <c r="CH18" s="94"/>
      <c r="CI18" s="94"/>
      <c r="CJ18" s="94"/>
      <c r="CK18" s="94"/>
      <c r="CL18" s="94"/>
      <c r="CM18" s="94"/>
      <c r="CN18" s="94"/>
      <c r="CO18" s="94"/>
      <c r="CP18" s="94"/>
      <c r="CQ18" s="94"/>
      <c r="CR18" s="94"/>
      <c r="CS18" s="94"/>
      <c r="CT18" s="94"/>
      <c r="CU18" s="94"/>
      <c r="CV18" s="94"/>
      <c r="CW18" s="94"/>
      <c r="CX18" s="94"/>
      <c r="CY18" s="94"/>
      <c r="CZ18" s="94"/>
      <c r="DA18" s="94"/>
      <c r="DB18" s="94"/>
      <c r="DC18" s="94"/>
      <c r="DD18" s="94"/>
      <c r="DE18" s="94"/>
      <c r="DF18" s="94"/>
      <c r="DG18" s="94"/>
      <c r="DH18" s="94"/>
      <c r="DI18" s="94"/>
      <c r="DJ18" s="94"/>
      <c r="DK18" s="94"/>
      <c r="DL18" s="94"/>
      <c r="DM18" s="94"/>
      <c r="DN18" s="94"/>
      <c r="DO18" s="94"/>
      <c r="DP18" s="94"/>
      <c r="DQ18" s="94"/>
      <c r="DR18" s="94"/>
      <c r="DS18" s="94"/>
      <c r="DT18" s="94"/>
      <c r="DU18" s="94"/>
      <c r="DV18" s="94"/>
      <c r="DW18" s="94"/>
      <c r="DX18" s="94"/>
      <c r="DY18" s="94"/>
      <c r="DZ18" s="94"/>
      <c r="EA18" s="94"/>
      <c r="EB18" s="94"/>
      <c r="EC18" s="94"/>
      <c r="ED18" s="94"/>
    </row>
    <row r="19" spans="1:134" s="92" customFormat="1" ht="13.5" customHeight="1">
      <c r="A19" s="94"/>
      <c r="B19" s="137"/>
      <c r="C19" s="102"/>
      <c r="D19" s="102"/>
      <c r="E19" s="102"/>
      <c r="F19" s="102"/>
      <c r="G19" s="102"/>
      <c r="H19" s="102"/>
      <c r="I19" s="102"/>
      <c r="J19" s="102"/>
      <c r="K19" s="102"/>
      <c r="L19" s="102"/>
      <c r="M19" s="102"/>
      <c r="N19" s="102"/>
      <c r="O19" s="102"/>
      <c r="P19" s="102"/>
      <c r="Q19" s="102"/>
      <c r="R19" s="102"/>
      <c r="S19" s="102"/>
      <c r="T19" s="112"/>
      <c r="U19" s="102"/>
      <c r="V19" s="102"/>
      <c r="W19" s="102"/>
      <c r="X19" s="102"/>
      <c r="Y19" s="102"/>
      <c r="Z19" s="102"/>
      <c r="AA19" s="102"/>
      <c r="AB19" s="102"/>
      <c r="AC19" s="102"/>
      <c r="AD19" s="102"/>
      <c r="AE19" s="102"/>
      <c r="AF19" s="102"/>
      <c r="AG19" s="102"/>
      <c r="AH19" s="102"/>
      <c r="AI19" s="102"/>
      <c r="AJ19" s="102"/>
      <c r="AK19" s="102"/>
      <c r="AL19" s="116"/>
      <c r="AM19" s="116"/>
      <c r="AN19" s="117"/>
      <c r="AO19" s="117"/>
      <c r="AP19" s="117"/>
      <c r="AQ19" s="117"/>
      <c r="AR19" s="94"/>
      <c r="AS19" s="94"/>
      <c r="AT19" s="94"/>
      <c r="AU19" s="94"/>
      <c r="AV19" s="94"/>
      <c r="AW19" s="94"/>
      <c r="AX19" s="94"/>
      <c r="AY19" s="105"/>
      <c r="AZ19" s="105"/>
      <c r="BA19" s="105"/>
      <c r="BB19" s="105"/>
      <c r="BC19" s="105"/>
      <c r="BD19" s="117"/>
      <c r="BE19" s="117"/>
      <c r="BF19" s="103"/>
      <c r="BI19" s="93"/>
      <c r="BJ19" s="94"/>
      <c r="BK19" s="94"/>
      <c r="BL19" s="94"/>
      <c r="BM19" s="94"/>
      <c r="BN19" s="94"/>
      <c r="BO19" s="94"/>
      <c r="BP19" s="94"/>
      <c r="BQ19" s="94"/>
      <c r="BR19" s="94"/>
      <c r="BS19" s="94"/>
      <c r="BT19" s="94"/>
      <c r="BU19" s="94"/>
      <c r="BV19" s="94"/>
      <c r="BW19" s="94"/>
      <c r="BX19" s="94"/>
      <c r="BY19" s="94"/>
      <c r="BZ19" s="94"/>
      <c r="CA19" s="94"/>
      <c r="CB19" s="94"/>
      <c r="CC19" s="94"/>
      <c r="CD19" s="94"/>
      <c r="CE19" s="94"/>
      <c r="CF19" s="94"/>
      <c r="CG19" s="94"/>
      <c r="CH19" s="94"/>
      <c r="CI19" s="94"/>
      <c r="CJ19" s="94"/>
      <c r="CK19" s="94"/>
      <c r="CL19" s="94"/>
      <c r="CM19" s="94"/>
      <c r="CN19" s="94"/>
      <c r="CO19" s="94"/>
      <c r="CP19" s="94"/>
      <c r="CQ19" s="94"/>
      <c r="CR19" s="94"/>
      <c r="CS19" s="94"/>
      <c r="CT19" s="94"/>
      <c r="CU19" s="94"/>
      <c r="CV19" s="94"/>
      <c r="CW19" s="94"/>
      <c r="CX19" s="94"/>
      <c r="CY19" s="94"/>
      <c r="CZ19" s="94"/>
      <c r="DA19" s="94"/>
      <c r="DB19" s="94"/>
      <c r="DC19" s="94"/>
      <c r="DD19" s="94"/>
      <c r="DE19" s="94"/>
      <c r="DF19" s="94"/>
      <c r="DG19" s="94"/>
      <c r="DH19" s="94"/>
      <c r="DI19" s="94"/>
      <c r="DJ19" s="94"/>
      <c r="DK19" s="94"/>
      <c r="DL19" s="94"/>
      <c r="DM19" s="94"/>
      <c r="DN19" s="94"/>
      <c r="DO19" s="94"/>
      <c r="DP19" s="94"/>
      <c r="DQ19" s="94"/>
      <c r="DR19" s="94"/>
      <c r="DS19" s="94"/>
      <c r="DT19" s="94"/>
      <c r="DU19" s="94"/>
      <c r="DV19" s="94"/>
      <c r="DW19" s="94"/>
      <c r="DX19" s="94"/>
      <c r="DY19" s="94"/>
      <c r="DZ19" s="94"/>
      <c r="EA19" s="94"/>
      <c r="EB19" s="94"/>
      <c r="EC19" s="94"/>
      <c r="ED19" s="94"/>
    </row>
    <row r="20" spans="1:134" s="92" customFormat="1" ht="18" customHeight="1">
      <c r="A20" s="120"/>
      <c r="B20" s="138" t="s">
        <v>60</v>
      </c>
      <c r="C20" s="139"/>
      <c r="D20" s="139"/>
      <c r="E20" s="139"/>
      <c r="F20" s="139"/>
      <c r="G20" s="139"/>
      <c r="H20" s="139"/>
      <c r="I20" s="139"/>
      <c r="J20" s="140"/>
      <c r="K20" s="141"/>
      <c r="L20" s="141"/>
      <c r="M20" s="142"/>
      <c r="N20" s="142"/>
      <c r="O20" s="142"/>
      <c r="P20" s="120"/>
      <c r="Q20" s="120"/>
      <c r="R20" s="120"/>
      <c r="S20" s="120"/>
      <c r="T20" s="120"/>
      <c r="U20" s="120"/>
      <c r="V20" s="120"/>
      <c r="W20" s="120"/>
      <c r="X20" s="120"/>
      <c r="Y20" s="120"/>
      <c r="Z20" s="120"/>
      <c r="AA20" s="120"/>
      <c r="AB20" s="120"/>
      <c r="AC20" s="120"/>
      <c r="AD20" s="120"/>
      <c r="AE20" s="120"/>
      <c r="AF20" s="120"/>
      <c r="AG20" s="120"/>
      <c r="AH20" s="120"/>
      <c r="AI20" s="120"/>
      <c r="AJ20" s="143" t="s">
        <v>27</v>
      </c>
      <c r="AK20" s="120"/>
      <c r="AL20" s="120"/>
      <c r="AM20" s="120"/>
      <c r="AN20" s="120"/>
      <c r="AO20" s="120"/>
      <c r="AP20" s="120"/>
      <c r="AQ20" s="120"/>
      <c r="AR20" s="120"/>
      <c r="AS20" s="120"/>
      <c r="AT20" s="120"/>
      <c r="AU20" s="120"/>
      <c r="AV20" s="120"/>
      <c r="AW20" s="120"/>
      <c r="AX20" s="120"/>
      <c r="AY20" s="120"/>
      <c r="AZ20" s="120"/>
      <c r="BA20" s="120"/>
      <c r="BB20" s="120"/>
      <c r="BC20" s="120"/>
      <c r="BD20" s="120"/>
      <c r="BF20" s="103"/>
      <c r="BI20" s="93"/>
      <c r="BJ20" s="94"/>
      <c r="BK20" s="94"/>
      <c r="BL20" s="94"/>
      <c r="BM20" s="94"/>
      <c r="BN20" s="94"/>
      <c r="BO20" s="94"/>
      <c r="BP20" s="94"/>
      <c r="BQ20" s="94"/>
      <c r="BR20" s="94"/>
      <c r="BS20" s="94"/>
      <c r="BT20" s="94"/>
      <c r="BU20" s="94"/>
      <c r="BV20" s="94"/>
      <c r="BW20" s="94"/>
      <c r="BX20" s="94"/>
      <c r="BY20" s="94"/>
      <c r="BZ20" s="94"/>
      <c r="CA20" s="94"/>
      <c r="CB20" s="94"/>
      <c r="CC20" s="94"/>
      <c r="CD20" s="94"/>
      <c r="CE20" s="94"/>
      <c r="CF20" s="94"/>
      <c r="CG20" s="94"/>
      <c r="CH20" s="94"/>
      <c r="CI20" s="94"/>
      <c r="CJ20" s="94"/>
      <c r="CK20" s="94"/>
      <c r="CL20" s="94"/>
      <c r="CM20" s="94"/>
      <c r="CN20" s="94"/>
      <c r="CO20" s="94"/>
      <c r="CP20" s="94"/>
      <c r="CQ20" s="94"/>
      <c r="CR20" s="94"/>
      <c r="CS20" s="94"/>
      <c r="CT20" s="94"/>
      <c r="CU20" s="94"/>
      <c r="CV20" s="94"/>
      <c r="CW20" s="94"/>
      <c r="CX20" s="94"/>
      <c r="CY20" s="94"/>
      <c r="CZ20" s="94"/>
      <c r="DA20" s="94"/>
      <c r="DB20" s="94"/>
      <c r="DC20" s="94"/>
      <c r="DD20" s="94"/>
      <c r="DE20" s="94"/>
      <c r="DF20" s="94"/>
      <c r="DG20" s="94"/>
      <c r="DH20" s="94"/>
      <c r="DI20" s="94"/>
      <c r="DJ20" s="94"/>
      <c r="DK20" s="94"/>
      <c r="DL20" s="94"/>
      <c r="DM20" s="94"/>
      <c r="DN20" s="94"/>
      <c r="DO20" s="94"/>
      <c r="DP20" s="94"/>
      <c r="DQ20" s="94"/>
      <c r="DR20" s="94"/>
      <c r="DS20" s="94"/>
      <c r="DT20" s="94"/>
      <c r="DU20" s="94"/>
      <c r="DV20" s="94"/>
      <c r="DW20" s="94"/>
      <c r="DX20" s="94"/>
      <c r="DY20" s="94"/>
      <c r="DZ20" s="94"/>
      <c r="EA20" s="94"/>
      <c r="EB20" s="94"/>
      <c r="EC20" s="94"/>
      <c r="ED20" s="94"/>
    </row>
    <row r="21" spans="1:134" s="92" customFormat="1" ht="14.25" customHeight="1">
      <c r="A21" s="120"/>
      <c r="B21" s="243" t="s">
        <v>4</v>
      </c>
      <c r="C21" s="244"/>
      <c r="D21" s="244"/>
      <c r="E21" s="244"/>
      <c r="F21" s="244"/>
      <c r="G21" s="244"/>
      <c r="H21" s="244"/>
      <c r="I21" s="245"/>
      <c r="J21" s="243" t="s">
        <v>5</v>
      </c>
      <c r="K21" s="244"/>
      <c r="L21" s="244"/>
      <c r="M21" s="244"/>
      <c r="N21" s="244"/>
      <c r="O21" s="244"/>
      <c r="P21" s="244"/>
      <c r="Q21" s="244"/>
      <c r="R21" s="244"/>
      <c r="S21" s="245"/>
      <c r="T21" s="243" t="s">
        <v>6</v>
      </c>
      <c r="U21" s="245"/>
      <c r="V21" s="266" t="s">
        <v>59</v>
      </c>
      <c r="W21" s="267"/>
      <c r="X21" s="267"/>
      <c r="Y21" s="267"/>
      <c r="Z21" s="267"/>
      <c r="AA21" s="267"/>
      <c r="AB21" s="267"/>
      <c r="AC21" s="267"/>
      <c r="AD21" s="255" t="s">
        <v>110</v>
      </c>
      <c r="AE21" s="255"/>
      <c r="AF21" s="51"/>
      <c r="AG21" s="145" t="s">
        <v>2</v>
      </c>
      <c r="AH21" s="51"/>
      <c r="AI21" s="147" t="s">
        <v>28</v>
      </c>
      <c r="AJ21" s="148"/>
      <c r="AK21" s="103"/>
      <c r="AN21" s="93"/>
      <c r="AO21" s="94"/>
      <c r="AP21" s="94"/>
      <c r="AQ21" s="94"/>
      <c r="AR21" s="94"/>
      <c r="AS21" s="94"/>
      <c r="AT21" s="94"/>
      <c r="AU21" s="94"/>
      <c r="AV21" s="94"/>
      <c r="AW21" s="94"/>
      <c r="AX21" s="94"/>
      <c r="AY21" s="94"/>
      <c r="AZ21" s="94"/>
      <c r="BA21" s="94"/>
      <c r="BB21" s="94"/>
      <c r="BC21" s="94"/>
      <c r="BD21" s="94"/>
      <c r="BE21" s="94"/>
      <c r="BF21" s="94"/>
      <c r="BG21" s="94"/>
      <c r="BH21" s="94"/>
      <c r="BI21" s="94"/>
      <c r="BJ21" s="94"/>
      <c r="BK21" s="94"/>
      <c r="BL21" s="94"/>
      <c r="BM21" s="94"/>
      <c r="BN21" s="94"/>
      <c r="BO21" s="94"/>
      <c r="BP21" s="94"/>
      <c r="BQ21" s="94"/>
      <c r="BR21" s="94"/>
      <c r="BS21" s="94"/>
      <c r="BT21" s="94"/>
      <c r="BU21" s="94"/>
      <c r="BV21" s="94"/>
      <c r="BW21" s="94"/>
      <c r="BX21" s="94"/>
      <c r="BY21" s="94"/>
      <c r="BZ21" s="94"/>
      <c r="CA21" s="94"/>
      <c r="CB21" s="94"/>
      <c r="CC21" s="94"/>
      <c r="CD21" s="94"/>
      <c r="CE21" s="94"/>
      <c r="CF21" s="94"/>
      <c r="CG21" s="94"/>
      <c r="CH21" s="94"/>
      <c r="CI21" s="94"/>
      <c r="CJ21" s="94"/>
      <c r="CK21" s="94"/>
      <c r="CL21" s="94"/>
      <c r="CM21" s="94"/>
      <c r="CN21" s="94"/>
      <c r="CO21" s="94"/>
      <c r="CP21" s="94"/>
      <c r="CQ21" s="94"/>
      <c r="CR21" s="94"/>
      <c r="CS21" s="94"/>
      <c r="CT21" s="94"/>
      <c r="CU21" s="94"/>
      <c r="CV21" s="94"/>
      <c r="CW21" s="94"/>
      <c r="CX21" s="94"/>
      <c r="CY21" s="94"/>
      <c r="CZ21" s="94"/>
      <c r="DA21" s="94"/>
      <c r="DB21" s="94"/>
      <c r="DC21" s="94"/>
      <c r="DD21" s="94"/>
      <c r="DE21" s="94"/>
      <c r="DF21" s="94"/>
      <c r="DG21" s="94"/>
      <c r="DH21" s="94"/>
      <c r="DI21" s="94"/>
    </row>
    <row r="22" spans="1:134" s="92" customFormat="1" ht="14.25" customHeight="1">
      <c r="A22" s="120"/>
      <c r="B22" s="246"/>
      <c r="C22" s="247"/>
      <c r="D22" s="247"/>
      <c r="E22" s="247"/>
      <c r="F22" s="247"/>
      <c r="G22" s="247"/>
      <c r="H22" s="247"/>
      <c r="I22" s="248"/>
      <c r="J22" s="246"/>
      <c r="K22" s="247"/>
      <c r="L22" s="247"/>
      <c r="M22" s="247"/>
      <c r="N22" s="247"/>
      <c r="O22" s="247"/>
      <c r="P22" s="247"/>
      <c r="Q22" s="247"/>
      <c r="R22" s="247"/>
      <c r="S22" s="248"/>
      <c r="T22" s="246"/>
      <c r="U22" s="248"/>
      <c r="V22" s="269" t="s">
        <v>106</v>
      </c>
      <c r="W22" s="270"/>
      <c r="X22" s="270"/>
      <c r="Y22" s="270"/>
      <c r="Z22" s="271"/>
      <c r="AA22" s="289" t="s">
        <v>62</v>
      </c>
      <c r="AB22" s="290"/>
      <c r="AC22" s="291"/>
      <c r="AD22" s="229" t="s">
        <v>61</v>
      </c>
      <c r="AE22" s="230"/>
      <c r="AF22" s="230"/>
      <c r="AG22" s="230"/>
      <c r="AH22" s="230"/>
      <c r="AI22" s="230"/>
      <c r="AJ22" s="231"/>
      <c r="AK22" s="103"/>
      <c r="AN22" s="93"/>
      <c r="AO22" s="94"/>
      <c r="AP22" s="94"/>
      <c r="AQ22" s="94"/>
      <c r="AR22" s="94"/>
      <c r="AS22" s="94"/>
      <c r="AT22" s="94"/>
      <c r="AU22" s="94"/>
      <c r="AV22" s="94"/>
      <c r="AW22" s="94"/>
      <c r="AX22" s="94"/>
      <c r="AY22" s="94"/>
      <c r="AZ22" s="94"/>
      <c r="BA22" s="94"/>
      <c r="BB22" s="94"/>
      <c r="BC22" s="94"/>
      <c r="BD22" s="94"/>
      <c r="BE22" s="94"/>
      <c r="BF22" s="94"/>
      <c r="BG22" s="94"/>
      <c r="BH22" s="94"/>
      <c r="BI22" s="94"/>
      <c r="BJ22" s="94"/>
      <c r="BK22" s="94"/>
      <c r="BL22" s="94"/>
      <c r="BM22" s="94"/>
      <c r="BN22" s="94"/>
      <c r="BO22" s="94"/>
      <c r="BP22" s="94"/>
      <c r="BQ22" s="94"/>
      <c r="BR22" s="94"/>
      <c r="BS22" s="94"/>
      <c r="BT22" s="94"/>
      <c r="BU22" s="94"/>
      <c r="BV22" s="94"/>
      <c r="BW22" s="94"/>
      <c r="BX22" s="94"/>
      <c r="BY22" s="94"/>
      <c r="BZ22" s="94"/>
      <c r="CA22" s="94"/>
      <c r="CB22" s="94"/>
      <c r="CC22" s="94"/>
      <c r="CD22" s="94"/>
      <c r="CE22" s="94"/>
      <c r="CF22" s="94"/>
      <c r="CG22" s="94"/>
      <c r="CH22" s="94"/>
      <c r="CI22" s="94"/>
      <c r="CJ22" s="94"/>
      <c r="CK22" s="94"/>
      <c r="CL22" s="94"/>
      <c r="CM22" s="94"/>
      <c r="CN22" s="94"/>
      <c r="CO22" s="94"/>
      <c r="CP22" s="94"/>
      <c r="CQ22" s="94"/>
      <c r="CR22" s="94"/>
      <c r="CS22" s="94"/>
      <c r="CT22" s="94"/>
      <c r="CU22" s="94"/>
      <c r="CV22" s="94"/>
      <c r="CW22" s="94"/>
      <c r="CX22" s="94"/>
      <c r="CY22" s="94"/>
      <c r="CZ22" s="94"/>
      <c r="DA22" s="94"/>
      <c r="DB22" s="94"/>
      <c r="DC22" s="94"/>
      <c r="DD22" s="94"/>
      <c r="DE22" s="94"/>
      <c r="DF22" s="94"/>
      <c r="DG22" s="94"/>
      <c r="DH22" s="94"/>
      <c r="DI22" s="94"/>
    </row>
    <row r="23" spans="1:134" s="92" customFormat="1" ht="14.25" customHeight="1">
      <c r="A23" s="120"/>
      <c r="B23" s="249"/>
      <c r="C23" s="250"/>
      <c r="D23" s="250"/>
      <c r="E23" s="250"/>
      <c r="F23" s="250"/>
      <c r="G23" s="250"/>
      <c r="H23" s="250"/>
      <c r="I23" s="251"/>
      <c r="J23" s="249"/>
      <c r="K23" s="250"/>
      <c r="L23" s="250"/>
      <c r="M23" s="250"/>
      <c r="N23" s="250"/>
      <c r="O23" s="250"/>
      <c r="P23" s="250"/>
      <c r="Q23" s="250"/>
      <c r="R23" s="250"/>
      <c r="S23" s="251"/>
      <c r="T23" s="249"/>
      <c r="U23" s="251"/>
      <c r="V23" s="272"/>
      <c r="W23" s="273"/>
      <c r="X23" s="273"/>
      <c r="Y23" s="273"/>
      <c r="Z23" s="274"/>
      <c r="AA23" s="292"/>
      <c r="AB23" s="293"/>
      <c r="AC23" s="294"/>
      <c r="AD23" s="232"/>
      <c r="AE23" s="233"/>
      <c r="AF23" s="233"/>
      <c r="AG23" s="233"/>
      <c r="AH23" s="233"/>
      <c r="AI23" s="233"/>
      <c r="AJ23" s="234"/>
      <c r="AK23" s="103"/>
      <c r="BG23" s="94"/>
      <c r="BH23" s="94"/>
      <c r="BI23" s="94"/>
      <c r="BJ23" s="94"/>
      <c r="BK23" s="94"/>
      <c r="BL23" s="94"/>
      <c r="BM23" s="94"/>
      <c r="BN23" s="94"/>
      <c r="BO23" s="94"/>
      <c r="BP23" s="94"/>
      <c r="BQ23" s="94"/>
      <c r="BR23" s="94"/>
      <c r="BS23" s="94"/>
      <c r="BT23" s="94"/>
      <c r="BU23" s="94"/>
      <c r="BV23" s="94"/>
      <c r="BW23" s="94"/>
      <c r="BX23" s="94"/>
      <c r="BY23" s="94"/>
      <c r="BZ23" s="94"/>
      <c r="CA23" s="94"/>
      <c r="CB23" s="94"/>
      <c r="CC23" s="94"/>
      <c r="CD23" s="94"/>
      <c r="CE23" s="94"/>
      <c r="CF23" s="94"/>
      <c r="CG23" s="94"/>
      <c r="CH23" s="94"/>
      <c r="CI23" s="94"/>
      <c r="CJ23" s="94"/>
      <c r="CK23" s="94"/>
      <c r="CL23" s="94"/>
      <c r="CM23" s="94"/>
      <c r="CN23" s="94"/>
      <c r="CO23" s="94"/>
      <c r="CP23" s="94"/>
      <c r="CQ23" s="94"/>
      <c r="CR23" s="94"/>
      <c r="CS23" s="94"/>
      <c r="CT23" s="94"/>
      <c r="CU23" s="94"/>
      <c r="CV23" s="94"/>
      <c r="CW23" s="94"/>
      <c r="CX23" s="94"/>
      <c r="CY23" s="94"/>
      <c r="CZ23" s="94"/>
      <c r="DA23" s="94"/>
      <c r="DB23" s="94"/>
      <c r="DC23" s="94"/>
      <c r="DD23" s="94"/>
      <c r="DE23" s="94"/>
      <c r="DF23" s="94"/>
      <c r="DG23" s="94"/>
      <c r="DH23" s="94"/>
      <c r="DI23" s="94"/>
    </row>
    <row r="24" spans="1:134" s="92" customFormat="1" ht="14.25" customHeight="1">
      <c r="A24" s="120"/>
      <c r="B24" s="240" t="str">
        <f>IF(B41="","",B41)</f>
        <v/>
      </c>
      <c r="C24" s="241"/>
      <c r="D24" s="241"/>
      <c r="E24" s="241"/>
      <c r="F24" s="241"/>
      <c r="G24" s="241"/>
      <c r="H24" s="241"/>
      <c r="I24" s="242"/>
      <c r="J24" s="240" t="str">
        <f>IF(J41="","",J41)</f>
        <v/>
      </c>
      <c r="K24" s="241"/>
      <c r="L24" s="241"/>
      <c r="M24" s="241"/>
      <c r="N24" s="241"/>
      <c r="O24" s="241"/>
      <c r="P24" s="241"/>
      <c r="Q24" s="241"/>
      <c r="R24" s="241"/>
      <c r="S24" s="242"/>
      <c r="T24" s="207" t="str">
        <f>IF(T41="","",T41)</f>
        <v/>
      </c>
      <c r="U24" s="207"/>
      <c r="V24" s="192">
        <f>AT55</f>
        <v>0</v>
      </c>
      <c r="W24" s="192"/>
      <c r="X24" s="192"/>
      <c r="Y24" s="192"/>
      <c r="Z24" s="193"/>
      <c r="AA24" s="221"/>
      <c r="AB24" s="222"/>
      <c r="AC24" s="223"/>
      <c r="AD24" s="186">
        <f>ROUNDDOWN(V24*AA24,0)</f>
        <v>0</v>
      </c>
      <c r="AE24" s="187"/>
      <c r="AF24" s="187"/>
      <c r="AG24" s="187"/>
      <c r="AH24" s="187"/>
      <c r="AI24" s="187"/>
      <c r="AJ24" s="187"/>
      <c r="AK24" s="103"/>
      <c r="BG24" s="94"/>
      <c r="BH24" s="94"/>
      <c r="BI24" s="94"/>
      <c r="BJ24" s="94"/>
      <c r="BK24" s="94"/>
      <c r="BL24" s="94"/>
      <c r="BM24" s="94"/>
      <c r="BN24" s="94"/>
      <c r="BO24" s="94"/>
      <c r="BP24" s="94"/>
      <c r="BQ24" s="94"/>
      <c r="BR24" s="94"/>
      <c r="BS24" s="94"/>
      <c r="BT24" s="94"/>
      <c r="BU24" s="94"/>
      <c r="BV24" s="94"/>
      <c r="BW24" s="94"/>
      <c r="BX24" s="94"/>
      <c r="BY24" s="94"/>
      <c r="BZ24" s="94"/>
      <c r="CA24" s="94"/>
      <c r="CB24" s="94"/>
      <c r="CC24" s="94"/>
      <c r="CD24" s="94"/>
      <c r="CE24" s="94"/>
      <c r="CF24" s="94"/>
      <c r="CG24" s="94"/>
      <c r="CH24" s="94"/>
      <c r="CI24" s="94"/>
      <c r="CJ24" s="94"/>
      <c r="CK24" s="94"/>
      <c r="CL24" s="94"/>
      <c r="CM24" s="94"/>
      <c r="CN24" s="94"/>
      <c r="CO24" s="94"/>
      <c r="CP24" s="94"/>
      <c r="CQ24" s="94"/>
      <c r="CR24" s="94"/>
      <c r="CS24" s="94"/>
      <c r="CT24" s="94"/>
      <c r="CU24" s="94"/>
      <c r="CV24" s="94"/>
      <c r="CW24" s="94"/>
      <c r="CX24" s="94"/>
      <c r="CY24" s="94"/>
      <c r="CZ24" s="94"/>
      <c r="DA24" s="94"/>
      <c r="DB24" s="94"/>
      <c r="DC24" s="94"/>
      <c r="DD24" s="94"/>
      <c r="DE24" s="94"/>
      <c r="DF24" s="94"/>
      <c r="DG24" s="94"/>
      <c r="DH24" s="94"/>
      <c r="DI24" s="94"/>
    </row>
    <row r="25" spans="1:134" s="92" customFormat="1" ht="14.25" customHeight="1">
      <c r="A25" s="120"/>
      <c r="B25" s="240" t="str">
        <f>IF(B42="","",B42)</f>
        <v/>
      </c>
      <c r="C25" s="241"/>
      <c r="D25" s="241"/>
      <c r="E25" s="241"/>
      <c r="F25" s="241"/>
      <c r="G25" s="241"/>
      <c r="H25" s="241"/>
      <c r="I25" s="242"/>
      <c r="J25" s="240" t="str">
        <f>IF(J42="","",J42)</f>
        <v/>
      </c>
      <c r="K25" s="241"/>
      <c r="L25" s="241"/>
      <c r="M25" s="241"/>
      <c r="N25" s="241"/>
      <c r="O25" s="241"/>
      <c r="P25" s="241"/>
      <c r="Q25" s="241"/>
      <c r="R25" s="241"/>
      <c r="S25" s="242"/>
      <c r="T25" s="207" t="str">
        <f>IF(T42="","",T42)</f>
        <v/>
      </c>
      <c r="U25" s="207"/>
      <c r="V25" s="192">
        <f>AT56</f>
        <v>0</v>
      </c>
      <c r="W25" s="192"/>
      <c r="X25" s="192"/>
      <c r="Y25" s="192"/>
      <c r="Z25" s="193"/>
      <c r="AA25" s="286"/>
      <c r="AB25" s="287"/>
      <c r="AC25" s="288"/>
      <c r="AD25" s="186">
        <f>ROUNDDOWN(V25*AA25,0)</f>
        <v>0</v>
      </c>
      <c r="AE25" s="187"/>
      <c r="AF25" s="187"/>
      <c r="AG25" s="187"/>
      <c r="AH25" s="187"/>
      <c r="AI25" s="187"/>
      <c r="AJ25" s="187"/>
      <c r="AK25" s="103"/>
      <c r="BG25" s="94"/>
      <c r="BH25" s="94"/>
      <c r="BI25" s="94"/>
      <c r="BJ25" s="94"/>
      <c r="BK25" s="94"/>
      <c r="BL25" s="94"/>
      <c r="BM25" s="94"/>
      <c r="BN25" s="94"/>
      <c r="BO25" s="94"/>
      <c r="BP25" s="94"/>
      <c r="BQ25" s="94"/>
      <c r="BR25" s="94"/>
      <c r="BS25" s="94"/>
      <c r="BT25" s="94"/>
      <c r="BU25" s="94"/>
      <c r="BV25" s="94"/>
      <c r="BW25" s="94"/>
      <c r="BX25" s="94"/>
      <c r="BY25" s="94"/>
      <c r="BZ25" s="94"/>
      <c r="CA25" s="94"/>
      <c r="CB25" s="94"/>
      <c r="CC25" s="94"/>
      <c r="CD25" s="94"/>
      <c r="CE25" s="94"/>
      <c r="CF25" s="94"/>
      <c r="CG25" s="94"/>
      <c r="CH25" s="94"/>
      <c r="CI25" s="94"/>
      <c r="CJ25" s="94"/>
      <c r="CK25" s="94"/>
      <c r="CL25" s="94"/>
      <c r="CM25" s="94"/>
      <c r="CN25" s="94"/>
      <c r="CO25" s="94"/>
      <c r="CP25" s="94"/>
      <c r="CQ25" s="94"/>
      <c r="CR25" s="94"/>
      <c r="CS25" s="94"/>
      <c r="CT25" s="94"/>
      <c r="CU25" s="94"/>
      <c r="CV25" s="94"/>
      <c r="CW25" s="94"/>
      <c r="CX25" s="94"/>
      <c r="CY25" s="94"/>
      <c r="CZ25" s="94"/>
      <c r="DA25" s="94"/>
      <c r="DB25" s="94"/>
      <c r="DC25" s="94"/>
      <c r="DD25" s="94"/>
      <c r="DE25" s="94"/>
      <c r="DF25" s="94"/>
      <c r="DG25" s="94"/>
      <c r="DH25" s="94"/>
      <c r="DI25" s="94"/>
    </row>
    <row r="26" spans="1:134" s="92" customFormat="1" ht="14.25" customHeight="1">
      <c r="A26" s="120"/>
      <c r="B26" s="240" t="str">
        <f>IF(B43="","",B43)</f>
        <v/>
      </c>
      <c r="C26" s="241"/>
      <c r="D26" s="241"/>
      <c r="E26" s="241"/>
      <c r="F26" s="241"/>
      <c r="G26" s="241"/>
      <c r="H26" s="241"/>
      <c r="I26" s="242"/>
      <c r="J26" s="240" t="str">
        <f>IF(J43="","",J43)</f>
        <v/>
      </c>
      <c r="K26" s="241"/>
      <c r="L26" s="241"/>
      <c r="M26" s="241"/>
      <c r="N26" s="241"/>
      <c r="O26" s="241"/>
      <c r="P26" s="241"/>
      <c r="Q26" s="241"/>
      <c r="R26" s="241"/>
      <c r="S26" s="242"/>
      <c r="T26" s="207" t="str">
        <f>IF(T43="","",T43)</f>
        <v/>
      </c>
      <c r="U26" s="207"/>
      <c r="V26" s="192">
        <f>AT57</f>
        <v>0</v>
      </c>
      <c r="W26" s="192"/>
      <c r="X26" s="192"/>
      <c r="Y26" s="192"/>
      <c r="Z26" s="193"/>
      <c r="AA26" s="221"/>
      <c r="AB26" s="222"/>
      <c r="AC26" s="223"/>
      <c r="AD26" s="186">
        <f>ROUNDDOWN(V26*AA26,0)</f>
        <v>0</v>
      </c>
      <c r="AE26" s="187"/>
      <c r="AF26" s="187"/>
      <c r="AG26" s="187"/>
      <c r="AH26" s="187"/>
      <c r="AI26" s="187"/>
      <c r="AJ26" s="187"/>
      <c r="AK26" s="103"/>
      <c r="BG26" s="94"/>
      <c r="BH26" s="94"/>
      <c r="BI26" s="94"/>
      <c r="BJ26" s="94"/>
      <c r="BK26" s="94"/>
      <c r="BL26" s="94"/>
      <c r="BM26" s="94"/>
      <c r="BN26" s="94"/>
      <c r="BO26" s="94"/>
      <c r="BP26" s="94"/>
      <c r="BQ26" s="94"/>
      <c r="BR26" s="94"/>
      <c r="BS26" s="94"/>
      <c r="BT26" s="94"/>
      <c r="BU26" s="94"/>
      <c r="BV26" s="94"/>
      <c r="BW26" s="94"/>
      <c r="BX26" s="94"/>
      <c r="BY26" s="94"/>
      <c r="BZ26" s="94"/>
      <c r="CA26" s="94"/>
      <c r="CB26" s="94"/>
      <c r="CC26" s="94"/>
      <c r="CD26" s="94"/>
      <c r="CE26" s="94"/>
      <c r="CF26" s="94"/>
      <c r="CG26" s="94"/>
      <c r="CH26" s="94"/>
      <c r="CI26" s="94"/>
      <c r="CJ26" s="94"/>
      <c r="CK26" s="94"/>
      <c r="CL26" s="94"/>
      <c r="CM26" s="94"/>
      <c r="CN26" s="94"/>
      <c r="CO26" s="94"/>
      <c r="CP26" s="94"/>
      <c r="CQ26" s="94"/>
      <c r="CR26" s="94"/>
      <c r="CS26" s="94"/>
      <c r="CT26" s="94"/>
      <c r="CU26" s="94"/>
      <c r="CV26" s="94"/>
      <c r="CW26" s="94"/>
      <c r="CX26" s="94"/>
      <c r="CY26" s="94"/>
      <c r="CZ26" s="94"/>
      <c r="DA26" s="94"/>
      <c r="DB26" s="94"/>
      <c r="DC26" s="94"/>
      <c r="DD26" s="94"/>
      <c r="DE26" s="94"/>
      <c r="DF26" s="94"/>
      <c r="DG26" s="94"/>
      <c r="DH26" s="94"/>
      <c r="DI26" s="94"/>
    </row>
    <row r="27" spans="1:134" s="92" customFormat="1" ht="14.25" customHeight="1">
      <c r="A27" s="120"/>
      <c r="B27" s="240" t="str">
        <f>IF(B44="","",B44)</f>
        <v/>
      </c>
      <c r="C27" s="241"/>
      <c r="D27" s="241"/>
      <c r="E27" s="241"/>
      <c r="F27" s="241"/>
      <c r="G27" s="241"/>
      <c r="H27" s="241"/>
      <c r="I27" s="242"/>
      <c r="J27" s="240" t="str">
        <f>IF(J44="","",J44)</f>
        <v/>
      </c>
      <c r="K27" s="241"/>
      <c r="L27" s="241"/>
      <c r="M27" s="241"/>
      <c r="N27" s="241"/>
      <c r="O27" s="241"/>
      <c r="P27" s="241"/>
      <c r="Q27" s="241"/>
      <c r="R27" s="241"/>
      <c r="S27" s="242"/>
      <c r="T27" s="207" t="str">
        <f>IF(T44="","",T44)</f>
        <v/>
      </c>
      <c r="U27" s="207"/>
      <c r="V27" s="192">
        <f>AT58</f>
        <v>0</v>
      </c>
      <c r="W27" s="192"/>
      <c r="X27" s="192"/>
      <c r="Y27" s="192"/>
      <c r="Z27" s="193"/>
      <c r="AA27" s="221"/>
      <c r="AB27" s="222"/>
      <c r="AC27" s="223"/>
      <c r="AD27" s="186">
        <f>ROUNDDOWN(V27*AA27,0)</f>
        <v>0</v>
      </c>
      <c r="AE27" s="187"/>
      <c r="AF27" s="187"/>
      <c r="AG27" s="187"/>
      <c r="AH27" s="187"/>
      <c r="AI27" s="187"/>
      <c r="AJ27" s="187"/>
      <c r="AK27" s="103"/>
      <c r="BG27" s="94"/>
      <c r="BH27" s="94"/>
      <c r="BI27" s="94"/>
      <c r="BJ27" s="94"/>
      <c r="BK27" s="94"/>
      <c r="BL27" s="94"/>
      <c r="BM27" s="94"/>
      <c r="BN27" s="94"/>
      <c r="BO27" s="94"/>
      <c r="BP27" s="94"/>
      <c r="BQ27" s="94"/>
      <c r="BR27" s="94"/>
      <c r="BS27" s="94"/>
      <c r="BT27" s="94"/>
      <c r="BU27" s="94"/>
      <c r="BV27" s="94"/>
      <c r="BW27" s="94"/>
      <c r="BX27" s="94"/>
      <c r="BY27" s="94"/>
      <c r="BZ27" s="94"/>
      <c r="CA27" s="94"/>
      <c r="CB27" s="94"/>
      <c r="CC27" s="94"/>
      <c r="CD27" s="94"/>
      <c r="CE27" s="94"/>
      <c r="CF27" s="94"/>
      <c r="CG27" s="94"/>
      <c r="CH27" s="94"/>
      <c r="CI27" s="94"/>
      <c r="CJ27" s="94"/>
      <c r="CK27" s="94"/>
      <c r="CL27" s="94"/>
      <c r="CM27" s="94"/>
      <c r="CN27" s="94"/>
      <c r="CO27" s="94"/>
      <c r="CP27" s="94"/>
      <c r="CQ27" s="94"/>
      <c r="CR27" s="94"/>
      <c r="CS27" s="94"/>
      <c r="CT27" s="94"/>
      <c r="CU27" s="94"/>
      <c r="CV27" s="94"/>
      <c r="CW27" s="94"/>
      <c r="CX27" s="94"/>
      <c r="CY27" s="94"/>
      <c r="CZ27" s="94"/>
      <c r="DA27" s="94"/>
      <c r="DB27" s="94"/>
      <c r="DC27" s="94"/>
      <c r="DD27" s="94"/>
      <c r="DE27" s="94"/>
      <c r="DF27" s="94"/>
      <c r="DG27" s="94"/>
      <c r="DH27" s="94"/>
      <c r="DI27" s="94"/>
    </row>
    <row r="28" spans="1:134" s="92" customFormat="1" ht="14.25" customHeight="1">
      <c r="A28" s="120"/>
      <c r="B28" s="240" t="str">
        <f t="shared" ref="B28:B33" si="0">IF(B45="","",B45)</f>
        <v/>
      </c>
      <c r="C28" s="241"/>
      <c r="D28" s="241"/>
      <c r="E28" s="241"/>
      <c r="F28" s="241"/>
      <c r="G28" s="241"/>
      <c r="H28" s="241"/>
      <c r="I28" s="242"/>
      <c r="J28" s="240" t="str">
        <f t="shared" ref="J28:J33" si="1">IF(J45="","",J45)</f>
        <v/>
      </c>
      <c r="K28" s="241"/>
      <c r="L28" s="241"/>
      <c r="M28" s="241"/>
      <c r="N28" s="241"/>
      <c r="O28" s="241"/>
      <c r="P28" s="241"/>
      <c r="Q28" s="241"/>
      <c r="R28" s="241"/>
      <c r="S28" s="242"/>
      <c r="T28" s="207" t="str">
        <f t="shared" ref="T28:T33" si="2">IF(T45="","",T45)</f>
        <v/>
      </c>
      <c r="U28" s="207"/>
      <c r="V28" s="192">
        <f>AT59</f>
        <v>0</v>
      </c>
      <c r="W28" s="192"/>
      <c r="X28" s="192"/>
      <c r="Y28" s="192"/>
      <c r="Z28" s="193"/>
      <c r="AA28" s="221"/>
      <c r="AB28" s="222"/>
      <c r="AC28" s="223"/>
      <c r="AD28" s="186">
        <f t="shared" ref="AD28:AD33" si="3">ROUNDDOWN(V28*AA28,0)</f>
        <v>0</v>
      </c>
      <c r="AE28" s="187"/>
      <c r="AF28" s="187"/>
      <c r="AG28" s="187"/>
      <c r="AH28" s="187"/>
      <c r="AI28" s="187"/>
      <c r="AJ28" s="187"/>
      <c r="AK28" s="103"/>
      <c r="BG28" s="94"/>
      <c r="BH28" s="94"/>
      <c r="BI28" s="94"/>
      <c r="BJ28" s="94"/>
      <c r="BK28" s="94"/>
      <c r="BL28" s="94"/>
      <c r="BM28" s="94"/>
      <c r="BN28" s="94"/>
      <c r="BO28" s="94"/>
      <c r="BP28" s="94"/>
      <c r="BQ28" s="94"/>
      <c r="BR28" s="94"/>
      <c r="BS28" s="94"/>
      <c r="BT28" s="94"/>
      <c r="BU28" s="94"/>
      <c r="BV28" s="94"/>
      <c r="BW28" s="94"/>
      <c r="BX28" s="94"/>
      <c r="BY28" s="94"/>
      <c r="BZ28" s="94"/>
      <c r="CA28" s="94"/>
      <c r="CB28" s="94"/>
      <c r="CC28" s="94"/>
      <c r="CD28" s="94"/>
      <c r="CE28" s="94"/>
      <c r="CF28" s="94"/>
      <c r="CG28" s="94"/>
      <c r="CH28" s="94"/>
      <c r="CI28" s="94"/>
      <c r="CJ28" s="94"/>
      <c r="CK28" s="94"/>
      <c r="CL28" s="94"/>
      <c r="CM28" s="94"/>
      <c r="CN28" s="94"/>
      <c r="CO28" s="94"/>
      <c r="CP28" s="94"/>
      <c r="CQ28" s="94"/>
      <c r="CR28" s="94"/>
      <c r="CS28" s="94"/>
      <c r="CT28" s="94"/>
      <c r="CU28" s="94"/>
      <c r="CV28" s="94"/>
      <c r="CW28" s="94"/>
      <c r="CX28" s="94"/>
      <c r="CY28" s="94"/>
      <c r="CZ28" s="94"/>
      <c r="DA28" s="94"/>
      <c r="DB28" s="94"/>
      <c r="DC28" s="94"/>
      <c r="DD28" s="94"/>
      <c r="DE28" s="94"/>
      <c r="DF28" s="94"/>
      <c r="DG28" s="94"/>
      <c r="DH28" s="94"/>
      <c r="DI28" s="94"/>
    </row>
    <row r="29" spans="1:134" s="92" customFormat="1" ht="14.25" customHeight="1">
      <c r="A29" s="120"/>
      <c r="B29" s="240" t="str">
        <f t="shared" si="0"/>
        <v/>
      </c>
      <c r="C29" s="241"/>
      <c r="D29" s="241"/>
      <c r="E29" s="241"/>
      <c r="F29" s="241"/>
      <c r="G29" s="241"/>
      <c r="H29" s="241"/>
      <c r="I29" s="242"/>
      <c r="J29" s="240" t="str">
        <f>IF(J46="","",J46)</f>
        <v/>
      </c>
      <c r="K29" s="241"/>
      <c r="L29" s="241"/>
      <c r="M29" s="241"/>
      <c r="N29" s="241"/>
      <c r="O29" s="241"/>
      <c r="P29" s="241"/>
      <c r="Q29" s="241"/>
      <c r="R29" s="241"/>
      <c r="S29" s="242"/>
      <c r="T29" s="207" t="str">
        <f t="shared" si="2"/>
        <v/>
      </c>
      <c r="U29" s="207"/>
      <c r="V29" s="192">
        <f t="shared" ref="V29:V33" si="4">AT60</f>
        <v>0</v>
      </c>
      <c r="W29" s="192"/>
      <c r="X29" s="192"/>
      <c r="Y29" s="192"/>
      <c r="Z29" s="193"/>
      <c r="AA29" s="221"/>
      <c r="AB29" s="222"/>
      <c r="AC29" s="223"/>
      <c r="AD29" s="186">
        <f t="shared" si="3"/>
        <v>0</v>
      </c>
      <c r="AE29" s="187"/>
      <c r="AF29" s="187"/>
      <c r="AG29" s="187"/>
      <c r="AH29" s="187"/>
      <c r="AI29" s="187"/>
      <c r="AJ29" s="187"/>
      <c r="AK29" s="103"/>
      <c r="BG29" s="94"/>
      <c r="BH29" s="94"/>
      <c r="BI29" s="94"/>
      <c r="BJ29" s="94"/>
      <c r="BK29" s="94"/>
      <c r="BL29" s="94"/>
      <c r="BM29" s="94"/>
      <c r="BN29" s="94"/>
      <c r="BO29" s="94"/>
      <c r="BP29" s="94"/>
      <c r="BQ29" s="94"/>
      <c r="BR29" s="94"/>
      <c r="BS29" s="94"/>
      <c r="BT29" s="94"/>
      <c r="BU29" s="94"/>
      <c r="BV29" s="94"/>
      <c r="BW29" s="94"/>
      <c r="BX29" s="94"/>
      <c r="BY29" s="94"/>
      <c r="BZ29" s="94"/>
      <c r="CA29" s="94"/>
      <c r="CB29" s="94"/>
      <c r="CC29" s="94"/>
      <c r="CD29" s="94"/>
      <c r="CE29" s="94"/>
      <c r="CF29" s="94"/>
      <c r="CG29" s="94"/>
      <c r="CH29" s="94"/>
      <c r="CI29" s="94"/>
      <c r="CJ29" s="94"/>
      <c r="CK29" s="94"/>
      <c r="CL29" s="94"/>
      <c r="CM29" s="94"/>
      <c r="CN29" s="94"/>
      <c r="CO29" s="94"/>
      <c r="CP29" s="94"/>
      <c r="CQ29" s="94"/>
      <c r="CR29" s="94"/>
      <c r="CS29" s="94"/>
      <c r="CT29" s="94"/>
      <c r="CU29" s="94"/>
      <c r="CV29" s="94"/>
      <c r="CW29" s="94"/>
      <c r="CX29" s="94"/>
      <c r="CY29" s="94"/>
      <c r="CZ29" s="94"/>
      <c r="DA29" s="94"/>
      <c r="DB29" s="94"/>
      <c r="DC29" s="94"/>
      <c r="DD29" s="94"/>
      <c r="DE29" s="94"/>
      <c r="DF29" s="94"/>
      <c r="DG29" s="94"/>
      <c r="DH29" s="94"/>
      <c r="DI29" s="94"/>
    </row>
    <row r="30" spans="1:134" s="92" customFormat="1" ht="14.25" customHeight="1">
      <c r="A30" s="120"/>
      <c r="B30" s="240" t="str">
        <f t="shared" si="0"/>
        <v/>
      </c>
      <c r="C30" s="241"/>
      <c r="D30" s="241"/>
      <c r="E30" s="241"/>
      <c r="F30" s="241"/>
      <c r="G30" s="241"/>
      <c r="H30" s="241"/>
      <c r="I30" s="242"/>
      <c r="J30" s="240" t="str">
        <f t="shared" si="1"/>
        <v/>
      </c>
      <c r="K30" s="241"/>
      <c r="L30" s="241"/>
      <c r="M30" s="241"/>
      <c r="N30" s="241"/>
      <c r="O30" s="241"/>
      <c r="P30" s="241"/>
      <c r="Q30" s="241"/>
      <c r="R30" s="241"/>
      <c r="S30" s="242"/>
      <c r="T30" s="207" t="str">
        <f t="shared" si="2"/>
        <v/>
      </c>
      <c r="U30" s="207"/>
      <c r="V30" s="192">
        <f t="shared" si="4"/>
        <v>0</v>
      </c>
      <c r="W30" s="192"/>
      <c r="X30" s="192"/>
      <c r="Y30" s="192"/>
      <c r="Z30" s="193"/>
      <c r="AA30" s="221"/>
      <c r="AB30" s="222"/>
      <c r="AC30" s="223"/>
      <c r="AD30" s="186">
        <f t="shared" si="3"/>
        <v>0</v>
      </c>
      <c r="AE30" s="187"/>
      <c r="AF30" s="187"/>
      <c r="AG30" s="187"/>
      <c r="AH30" s="187"/>
      <c r="AI30" s="187"/>
      <c r="AJ30" s="187"/>
      <c r="AK30" s="103"/>
      <c r="BG30" s="94"/>
      <c r="BH30" s="94"/>
      <c r="BI30" s="94"/>
      <c r="BJ30" s="94"/>
      <c r="BK30" s="94"/>
      <c r="BL30" s="94"/>
      <c r="BM30" s="94"/>
      <c r="BN30" s="94"/>
      <c r="BO30" s="94"/>
      <c r="BP30" s="94"/>
      <c r="BQ30" s="94"/>
      <c r="BR30" s="94"/>
      <c r="BS30" s="94"/>
      <c r="BT30" s="94"/>
      <c r="BU30" s="94"/>
      <c r="BV30" s="94"/>
      <c r="BW30" s="94"/>
      <c r="BX30" s="94"/>
      <c r="BY30" s="94"/>
      <c r="BZ30" s="94"/>
      <c r="CA30" s="94"/>
      <c r="CB30" s="94"/>
      <c r="CC30" s="94"/>
      <c r="CD30" s="94"/>
      <c r="CE30" s="94"/>
      <c r="CF30" s="94"/>
      <c r="CG30" s="94"/>
      <c r="CH30" s="94"/>
      <c r="CI30" s="94"/>
      <c r="CJ30" s="94"/>
      <c r="CK30" s="94"/>
      <c r="CL30" s="94"/>
      <c r="CM30" s="94"/>
      <c r="CN30" s="94"/>
      <c r="CO30" s="94"/>
      <c r="CP30" s="94"/>
      <c r="CQ30" s="94"/>
      <c r="CR30" s="94"/>
      <c r="CS30" s="94"/>
      <c r="CT30" s="94"/>
      <c r="CU30" s="94"/>
      <c r="CV30" s="94"/>
      <c r="CW30" s="94"/>
      <c r="CX30" s="94"/>
      <c r="CY30" s="94"/>
      <c r="CZ30" s="94"/>
      <c r="DA30" s="94"/>
      <c r="DB30" s="94"/>
      <c r="DC30" s="94"/>
      <c r="DD30" s="94"/>
      <c r="DE30" s="94"/>
      <c r="DF30" s="94"/>
      <c r="DG30" s="94"/>
      <c r="DH30" s="94"/>
      <c r="DI30" s="94"/>
    </row>
    <row r="31" spans="1:134" s="92" customFormat="1" ht="14.25" customHeight="1">
      <c r="A31" s="120"/>
      <c r="B31" s="240" t="str">
        <f t="shared" si="0"/>
        <v/>
      </c>
      <c r="C31" s="241"/>
      <c r="D31" s="241"/>
      <c r="E31" s="241"/>
      <c r="F31" s="241"/>
      <c r="G31" s="241"/>
      <c r="H31" s="241"/>
      <c r="I31" s="242"/>
      <c r="J31" s="240" t="str">
        <f>IF(J48="","",J48)</f>
        <v/>
      </c>
      <c r="K31" s="241"/>
      <c r="L31" s="241"/>
      <c r="M31" s="241"/>
      <c r="N31" s="241"/>
      <c r="O31" s="241"/>
      <c r="P31" s="241"/>
      <c r="Q31" s="241"/>
      <c r="R31" s="241"/>
      <c r="S31" s="242"/>
      <c r="T31" s="207" t="str">
        <f t="shared" si="2"/>
        <v/>
      </c>
      <c r="U31" s="207"/>
      <c r="V31" s="192">
        <f t="shared" si="4"/>
        <v>0</v>
      </c>
      <c r="W31" s="192"/>
      <c r="X31" s="192"/>
      <c r="Y31" s="192"/>
      <c r="Z31" s="193"/>
      <c r="AA31" s="221"/>
      <c r="AB31" s="222"/>
      <c r="AC31" s="223"/>
      <c r="AD31" s="186">
        <f t="shared" si="3"/>
        <v>0</v>
      </c>
      <c r="AE31" s="187"/>
      <c r="AF31" s="187"/>
      <c r="AG31" s="187"/>
      <c r="AH31" s="187"/>
      <c r="AI31" s="187"/>
      <c r="AJ31" s="187"/>
      <c r="AK31" s="103"/>
      <c r="BG31" s="94"/>
      <c r="BH31" s="94"/>
      <c r="BI31" s="94"/>
      <c r="BJ31" s="94"/>
      <c r="BK31" s="94"/>
      <c r="BL31" s="94"/>
      <c r="BM31" s="94"/>
      <c r="BN31" s="94"/>
      <c r="BO31" s="94"/>
      <c r="BP31" s="94"/>
      <c r="BQ31" s="94"/>
      <c r="BR31" s="94"/>
      <c r="BS31" s="94"/>
      <c r="BT31" s="94"/>
      <c r="BU31" s="94"/>
      <c r="BV31" s="94"/>
      <c r="BW31" s="94"/>
      <c r="BX31" s="94"/>
      <c r="BY31" s="94"/>
      <c r="BZ31" s="94"/>
      <c r="CA31" s="94"/>
      <c r="CB31" s="94"/>
      <c r="CC31" s="94"/>
      <c r="CD31" s="94"/>
      <c r="CE31" s="94"/>
      <c r="CF31" s="94"/>
      <c r="CG31" s="94"/>
      <c r="CH31" s="94"/>
      <c r="CI31" s="94"/>
      <c r="CJ31" s="94"/>
      <c r="CK31" s="94"/>
      <c r="CL31" s="94"/>
      <c r="CM31" s="94"/>
      <c r="CN31" s="94"/>
      <c r="CO31" s="94"/>
      <c r="CP31" s="94"/>
      <c r="CQ31" s="94"/>
      <c r="CR31" s="94"/>
      <c r="CS31" s="94"/>
      <c r="CT31" s="94"/>
      <c r="CU31" s="94"/>
      <c r="CV31" s="94"/>
      <c r="CW31" s="94"/>
      <c r="CX31" s="94"/>
      <c r="CY31" s="94"/>
      <c r="CZ31" s="94"/>
      <c r="DA31" s="94"/>
      <c r="DB31" s="94"/>
      <c r="DC31" s="94"/>
      <c r="DD31" s="94"/>
      <c r="DE31" s="94"/>
      <c r="DF31" s="94"/>
      <c r="DG31" s="94"/>
      <c r="DH31" s="94"/>
      <c r="DI31" s="94"/>
    </row>
    <row r="32" spans="1:134" s="92" customFormat="1" ht="14.25" customHeight="1">
      <c r="A32" s="120"/>
      <c r="B32" s="240" t="str">
        <f t="shared" si="0"/>
        <v/>
      </c>
      <c r="C32" s="241"/>
      <c r="D32" s="241"/>
      <c r="E32" s="241"/>
      <c r="F32" s="241"/>
      <c r="G32" s="241"/>
      <c r="H32" s="241"/>
      <c r="I32" s="242"/>
      <c r="J32" s="240" t="str">
        <f>IF(J49="","",J49)</f>
        <v/>
      </c>
      <c r="K32" s="241"/>
      <c r="L32" s="241"/>
      <c r="M32" s="241"/>
      <c r="N32" s="241"/>
      <c r="O32" s="241"/>
      <c r="P32" s="241"/>
      <c r="Q32" s="241"/>
      <c r="R32" s="241"/>
      <c r="S32" s="242"/>
      <c r="T32" s="207" t="str">
        <f t="shared" si="2"/>
        <v/>
      </c>
      <c r="U32" s="207"/>
      <c r="V32" s="192">
        <f t="shared" si="4"/>
        <v>0</v>
      </c>
      <c r="W32" s="192"/>
      <c r="X32" s="192"/>
      <c r="Y32" s="192"/>
      <c r="Z32" s="193"/>
      <c r="AA32" s="221"/>
      <c r="AB32" s="222"/>
      <c r="AC32" s="223"/>
      <c r="AD32" s="186">
        <f t="shared" si="3"/>
        <v>0</v>
      </c>
      <c r="AE32" s="187"/>
      <c r="AF32" s="187"/>
      <c r="AG32" s="187"/>
      <c r="AH32" s="187"/>
      <c r="AI32" s="187"/>
      <c r="AJ32" s="187"/>
      <c r="AK32" s="103"/>
      <c r="BG32" s="94"/>
      <c r="BH32" s="94"/>
      <c r="BI32" s="94"/>
      <c r="BJ32" s="94"/>
      <c r="BK32" s="94"/>
      <c r="BL32" s="94"/>
      <c r="BM32" s="94"/>
      <c r="BN32" s="94"/>
      <c r="BO32" s="94"/>
      <c r="BP32" s="94"/>
      <c r="BQ32" s="94"/>
      <c r="BR32" s="94"/>
      <c r="BS32" s="94"/>
      <c r="BT32" s="94"/>
      <c r="BU32" s="94"/>
      <c r="BV32" s="94"/>
      <c r="BW32" s="94"/>
      <c r="BX32" s="94"/>
      <c r="BY32" s="94"/>
      <c r="BZ32" s="94"/>
      <c r="CA32" s="94"/>
      <c r="CB32" s="94"/>
      <c r="CC32" s="94"/>
      <c r="CD32" s="94"/>
      <c r="CE32" s="94"/>
      <c r="CF32" s="94"/>
      <c r="CG32" s="94"/>
      <c r="CH32" s="94"/>
      <c r="CI32" s="94"/>
      <c r="CJ32" s="94"/>
      <c r="CK32" s="94"/>
      <c r="CL32" s="94"/>
      <c r="CM32" s="94"/>
      <c r="CN32" s="94"/>
      <c r="CO32" s="94"/>
      <c r="CP32" s="94"/>
      <c r="CQ32" s="94"/>
      <c r="CR32" s="94"/>
      <c r="CS32" s="94"/>
      <c r="CT32" s="94"/>
      <c r="CU32" s="94"/>
      <c r="CV32" s="94"/>
      <c r="CW32" s="94"/>
      <c r="CX32" s="94"/>
      <c r="CY32" s="94"/>
      <c r="CZ32" s="94"/>
      <c r="DA32" s="94"/>
      <c r="DB32" s="94"/>
      <c r="DC32" s="94"/>
      <c r="DD32" s="94"/>
      <c r="DE32" s="94"/>
      <c r="DF32" s="94"/>
      <c r="DG32" s="94"/>
      <c r="DH32" s="94"/>
      <c r="DI32" s="94"/>
    </row>
    <row r="33" spans="1:61" ht="14.25" customHeight="1" thickBot="1">
      <c r="A33" s="120"/>
      <c r="B33" s="240" t="str">
        <f t="shared" si="0"/>
        <v/>
      </c>
      <c r="C33" s="241"/>
      <c r="D33" s="241"/>
      <c r="E33" s="241"/>
      <c r="F33" s="241"/>
      <c r="G33" s="241"/>
      <c r="H33" s="241"/>
      <c r="I33" s="242"/>
      <c r="J33" s="240" t="str">
        <f t="shared" si="1"/>
        <v/>
      </c>
      <c r="K33" s="241"/>
      <c r="L33" s="241"/>
      <c r="M33" s="241"/>
      <c r="N33" s="241"/>
      <c r="O33" s="241"/>
      <c r="P33" s="241"/>
      <c r="Q33" s="241"/>
      <c r="R33" s="241"/>
      <c r="S33" s="242"/>
      <c r="T33" s="207" t="str">
        <f t="shared" si="2"/>
        <v/>
      </c>
      <c r="U33" s="207"/>
      <c r="V33" s="192">
        <f t="shared" si="4"/>
        <v>0</v>
      </c>
      <c r="W33" s="192"/>
      <c r="X33" s="192"/>
      <c r="Y33" s="192"/>
      <c r="Z33" s="193"/>
      <c r="AA33" s="221"/>
      <c r="AB33" s="222"/>
      <c r="AC33" s="223"/>
      <c r="AD33" s="186">
        <f t="shared" si="3"/>
        <v>0</v>
      </c>
      <c r="AE33" s="187"/>
      <c r="AF33" s="187"/>
      <c r="AG33" s="187"/>
      <c r="AH33" s="187"/>
      <c r="AI33" s="187"/>
      <c r="AJ33" s="187"/>
      <c r="AK33" s="103"/>
      <c r="AL33" s="92"/>
      <c r="AM33" s="92"/>
      <c r="AN33" s="93"/>
      <c r="BF33" s="94"/>
      <c r="BG33" s="94"/>
      <c r="BH33" s="94"/>
      <c r="BI33" s="94"/>
    </row>
    <row r="34" spans="1:61" ht="14.25" customHeight="1" thickTop="1" thickBot="1">
      <c r="A34" s="120"/>
      <c r="B34" s="144"/>
      <c r="C34" s="144"/>
      <c r="D34" s="142"/>
      <c r="E34" s="142"/>
      <c r="F34" s="142"/>
      <c r="G34" s="142"/>
      <c r="H34" s="142"/>
      <c r="I34" s="142"/>
      <c r="J34" s="142"/>
      <c r="K34" s="142"/>
      <c r="L34" s="142"/>
      <c r="M34" s="142"/>
      <c r="N34" s="142"/>
      <c r="O34" s="142"/>
      <c r="P34" s="142"/>
      <c r="Q34" s="142"/>
      <c r="R34" s="142"/>
      <c r="S34" s="142"/>
      <c r="T34" s="142"/>
      <c r="U34" s="142"/>
      <c r="V34" s="252" t="s">
        <v>11</v>
      </c>
      <c r="W34" s="253"/>
      <c r="X34" s="253"/>
      <c r="Y34" s="253"/>
      <c r="Z34" s="253"/>
      <c r="AA34" s="253"/>
      <c r="AB34" s="253"/>
      <c r="AC34" s="254"/>
      <c r="AD34" s="256">
        <f>ROUNDDOWN(SUM(AD24:AJ33),0)</f>
        <v>0</v>
      </c>
      <c r="AE34" s="257"/>
      <c r="AF34" s="257"/>
      <c r="AG34" s="257"/>
      <c r="AH34" s="258"/>
      <c r="AI34" s="258"/>
      <c r="AJ34" s="259"/>
      <c r="AK34" s="103"/>
      <c r="AL34" s="92"/>
      <c r="AM34" s="92"/>
      <c r="AN34" s="93"/>
      <c r="BF34" s="94"/>
      <c r="BG34" s="94"/>
      <c r="BH34" s="94"/>
      <c r="BI34" s="94"/>
    </row>
    <row r="35" spans="1:61" ht="14.25" customHeight="1" thickTop="1">
      <c r="A35" s="120"/>
      <c r="B35" s="120"/>
      <c r="C35" s="120"/>
      <c r="D35" s="120"/>
      <c r="E35" s="120"/>
      <c r="F35" s="120"/>
      <c r="G35" s="120"/>
      <c r="H35" s="120"/>
      <c r="I35" s="120"/>
      <c r="J35" s="142"/>
      <c r="K35" s="142"/>
      <c r="L35" s="142"/>
      <c r="M35" s="142"/>
      <c r="N35" s="142"/>
      <c r="O35" s="142"/>
      <c r="P35" s="149"/>
      <c r="Q35" s="149"/>
      <c r="R35" s="149"/>
      <c r="S35" s="149"/>
      <c r="T35" s="149"/>
      <c r="U35" s="149"/>
      <c r="V35" s="149"/>
      <c r="W35" s="149"/>
      <c r="X35" s="149"/>
      <c r="Y35" s="149"/>
      <c r="Z35" s="149"/>
      <c r="AA35" s="149"/>
      <c r="AB35" s="120"/>
      <c r="AC35" s="120"/>
      <c r="AD35" s="120"/>
      <c r="AE35" s="120"/>
      <c r="AF35" s="120"/>
      <c r="AG35" s="120"/>
      <c r="AH35" s="120"/>
      <c r="BF35" s="94"/>
      <c r="BG35" s="120"/>
      <c r="BH35" s="120"/>
      <c r="BI35" s="106"/>
    </row>
    <row r="36" spans="1:61" ht="14.25" customHeight="1">
      <c r="A36" s="120"/>
      <c r="B36" s="142"/>
      <c r="C36" s="142"/>
      <c r="D36" s="142"/>
      <c r="E36" s="142"/>
      <c r="F36" s="142"/>
      <c r="G36" s="142"/>
      <c r="H36" s="142"/>
      <c r="I36" s="142"/>
      <c r="J36" s="142"/>
      <c r="K36" s="142"/>
      <c r="L36" s="142"/>
      <c r="M36" s="142"/>
      <c r="N36" s="142"/>
      <c r="O36" s="142"/>
      <c r="P36" s="142"/>
      <c r="Q36" s="142"/>
      <c r="R36" s="142"/>
      <c r="S36" s="142"/>
      <c r="T36" s="142"/>
      <c r="U36" s="142"/>
      <c r="V36" s="149"/>
      <c r="W36" s="149"/>
      <c r="X36" s="149"/>
      <c r="Y36" s="149"/>
      <c r="Z36" s="149"/>
      <c r="AA36" s="149"/>
      <c r="AB36" s="149"/>
      <c r="AC36" s="149"/>
      <c r="AD36" s="149"/>
      <c r="AE36" s="149"/>
      <c r="AF36" s="149"/>
      <c r="AG36" s="149"/>
      <c r="AH36" s="149"/>
      <c r="AI36" s="149"/>
      <c r="AJ36" s="149"/>
      <c r="AK36" s="149"/>
      <c r="AL36" s="149"/>
      <c r="AM36" s="149"/>
      <c r="AN36" s="149"/>
      <c r="AO36" s="149"/>
      <c r="AP36" s="149"/>
      <c r="AQ36" s="149"/>
      <c r="AR36" s="149"/>
      <c r="AS36" s="149"/>
      <c r="AT36" s="149"/>
      <c r="AU36" s="149"/>
      <c r="AV36" s="149"/>
      <c r="AW36" s="149"/>
      <c r="AX36" s="149"/>
      <c r="AY36" s="149"/>
      <c r="AZ36" s="149"/>
      <c r="BA36" s="149"/>
      <c r="BB36" s="149"/>
      <c r="BC36" s="149"/>
      <c r="BD36" s="149"/>
      <c r="BE36" s="149"/>
      <c r="BG36" s="120"/>
      <c r="BH36" s="120"/>
      <c r="BI36" s="106"/>
    </row>
    <row r="37" spans="1:61" ht="18" customHeight="1">
      <c r="A37" s="120"/>
      <c r="B37" s="138" t="s">
        <v>48</v>
      </c>
      <c r="C37" s="139"/>
      <c r="D37" s="139"/>
      <c r="E37" s="139"/>
      <c r="F37" s="139"/>
      <c r="G37" s="139"/>
      <c r="H37" s="139"/>
      <c r="I37" s="139"/>
      <c r="J37" s="140"/>
      <c r="K37" s="141"/>
      <c r="L37" s="141"/>
      <c r="M37" s="142"/>
      <c r="N37" s="142"/>
      <c r="O37" s="142"/>
      <c r="P37" s="120"/>
      <c r="Q37" s="120"/>
      <c r="R37" s="120"/>
      <c r="S37" s="120"/>
      <c r="T37" s="120"/>
      <c r="U37" s="120"/>
      <c r="V37" s="120"/>
      <c r="W37" s="120"/>
      <c r="X37" s="120"/>
      <c r="Y37" s="120"/>
      <c r="Z37" s="120"/>
      <c r="AA37" s="120"/>
      <c r="AB37" s="120"/>
      <c r="AC37" s="120"/>
      <c r="AD37" s="120"/>
      <c r="AE37" s="120"/>
      <c r="AF37" s="120"/>
      <c r="AG37" s="120"/>
      <c r="AH37" s="120"/>
      <c r="AI37" s="120"/>
      <c r="AJ37" s="120"/>
      <c r="AK37" s="120"/>
      <c r="AL37" s="120"/>
      <c r="AM37" s="120"/>
      <c r="AN37" s="120"/>
      <c r="AO37" s="120"/>
      <c r="AP37" s="120"/>
      <c r="AQ37" s="120"/>
      <c r="AR37" s="120"/>
      <c r="AS37" s="120"/>
      <c r="AT37" s="120"/>
      <c r="AU37" s="120"/>
      <c r="AV37" s="120"/>
      <c r="AW37" s="120"/>
      <c r="AX37" s="120"/>
      <c r="AY37" s="120"/>
      <c r="AZ37" s="120"/>
      <c r="BA37" s="120"/>
      <c r="BB37" s="120"/>
      <c r="BC37" s="120"/>
      <c r="BD37" s="120"/>
      <c r="BE37" s="143" t="s">
        <v>27</v>
      </c>
      <c r="BG37" s="120"/>
      <c r="BH37" s="120"/>
      <c r="BI37" s="106"/>
    </row>
    <row r="38" spans="1:61" ht="14.25" customHeight="1">
      <c r="A38" s="120"/>
      <c r="B38" s="243" t="s">
        <v>4</v>
      </c>
      <c r="C38" s="244"/>
      <c r="D38" s="244"/>
      <c r="E38" s="244"/>
      <c r="F38" s="244"/>
      <c r="G38" s="244"/>
      <c r="H38" s="244"/>
      <c r="I38" s="245"/>
      <c r="J38" s="243" t="s">
        <v>5</v>
      </c>
      <c r="K38" s="244"/>
      <c r="L38" s="244"/>
      <c r="M38" s="244"/>
      <c r="N38" s="244"/>
      <c r="O38" s="244"/>
      <c r="P38" s="244"/>
      <c r="Q38" s="244"/>
      <c r="R38" s="244"/>
      <c r="S38" s="245"/>
      <c r="T38" s="243" t="s">
        <v>6</v>
      </c>
      <c r="U38" s="245"/>
      <c r="V38" s="226" t="s">
        <v>30</v>
      </c>
      <c r="W38" s="227"/>
      <c r="X38" s="227"/>
      <c r="Y38" s="227"/>
      <c r="Z38" s="227"/>
      <c r="AA38" s="228"/>
      <c r="AB38" s="226" t="s">
        <v>31</v>
      </c>
      <c r="AC38" s="227"/>
      <c r="AD38" s="227"/>
      <c r="AE38" s="227"/>
      <c r="AF38" s="227"/>
      <c r="AG38" s="228"/>
      <c r="AH38" s="226" t="s">
        <v>32</v>
      </c>
      <c r="AI38" s="227"/>
      <c r="AJ38" s="227"/>
      <c r="AK38" s="227"/>
      <c r="AL38" s="227"/>
      <c r="AM38" s="228"/>
      <c r="AN38" s="226" t="s">
        <v>33</v>
      </c>
      <c r="AO38" s="227"/>
      <c r="AP38" s="227"/>
      <c r="AQ38" s="227"/>
      <c r="AR38" s="227"/>
      <c r="AS38" s="228"/>
      <c r="AT38" s="226" t="s">
        <v>34</v>
      </c>
      <c r="AU38" s="227"/>
      <c r="AV38" s="227"/>
      <c r="AW38" s="227"/>
      <c r="AX38" s="227"/>
      <c r="AY38" s="228"/>
      <c r="AZ38" s="226" t="s">
        <v>35</v>
      </c>
      <c r="BA38" s="227"/>
      <c r="BB38" s="227"/>
      <c r="BC38" s="227"/>
      <c r="BD38" s="227"/>
      <c r="BE38" s="228"/>
    </row>
    <row r="39" spans="1:61" ht="14.25" customHeight="1">
      <c r="A39" s="120"/>
      <c r="B39" s="246"/>
      <c r="C39" s="247"/>
      <c r="D39" s="247"/>
      <c r="E39" s="247"/>
      <c r="F39" s="247"/>
      <c r="G39" s="247"/>
      <c r="H39" s="247"/>
      <c r="I39" s="248"/>
      <c r="J39" s="246"/>
      <c r="K39" s="247"/>
      <c r="L39" s="247"/>
      <c r="M39" s="247"/>
      <c r="N39" s="247"/>
      <c r="O39" s="247"/>
      <c r="P39" s="247"/>
      <c r="Q39" s="247"/>
      <c r="R39" s="247"/>
      <c r="S39" s="248"/>
      <c r="T39" s="246"/>
      <c r="U39" s="248"/>
      <c r="V39" s="224" t="s">
        <v>110</v>
      </c>
      <c r="W39" s="225"/>
      <c r="X39" s="51"/>
      <c r="Y39" s="145" t="s">
        <v>2</v>
      </c>
      <c r="Z39" s="51"/>
      <c r="AA39" s="147" t="s">
        <v>28</v>
      </c>
      <c r="AB39" s="224" t="s">
        <v>110</v>
      </c>
      <c r="AC39" s="225"/>
      <c r="AD39" s="51"/>
      <c r="AE39" s="145" t="s">
        <v>2</v>
      </c>
      <c r="AF39" s="51"/>
      <c r="AG39" s="147" t="s">
        <v>28</v>
      </c>
      <c r="AH39" s="224" t="s">
        <v>110</v>
      </c>
      <c r="AI39" s="225"/>
      <c r="AJ39" s="51"/>
      <c r="AK39" s="145" t="s">
        <v>2</v>
      </c>
      <c r="AL39" s="51"/>
      <c r="AM39" s="147" t="s">
        <v>28</v>
      </c>
      <c r="AN39" s="224" t="s">
        <v>110</v>
      </c>
      <c r="AO39" s="225"/>
      <c r="AP39" s="51"/>
      <c r="AQ39" s="145" t="s">
        <v>2</v>
      </c>
      <c r="AR39" s="51"/>
      <c r="AS39" s="147" t="s">
        <v>28</v>
      </c>
      <c r="AT39" s="224" t="s">
        <v>110</v>
      </c>
      <c r="AU39" s="225"/>
      <c r="AV39" s="51"/>
      <c r="AW39" s="145" t="s">
        <v>2</v>
      </c>
      <c r="AX39" s="51"/>
      <c r="AY39" s="147" t="s">
        <v>28</v>
      </c>
      <c r="AZ39" s="224" t="s">
        <v>110</v>
      </c>
      <c r="BA39" s="225"/>
      <c r="BB39" s="51"/>
      <c r="BC39" s="145" t="s">
        <v>2</v>
      </c>
      <c r="BD39" s="51"/>
      <c r="BE39" s="150" t="s">
        <v>28</v>
      </c>
    </row>
    <row r="40" spans="1:61" ht="14.25" customHeight="1">
      <c r="A40" s="120"/>
      <c r="B40" s="249"/>
      <c r="C40" s="250"/>
      <c r="D40" s="250"/>
      <c r="E40" s="250"/>
      <c r="F40" s="250"/>
      <c r="G40" s="250"/>
      <c r="H40" s="250"/>
      <c r="I40" s="251"/>
      <c r="J40" s="249"/>
      <c r="K40" s="250"/>
      <c r="L40" s="250"/>
      <c r="M40" s="250"/>
      <c r="N40" s="250"/>
      <c r="O40" s="250"/>
      <c r="P40" s="250"/>
      <c r="Q40" s="250"/>
      <c r="R40" s="250"/>
      <c r="S40" s="251"/>
      <c r="T40" s="249"/>
      <c r="U40" s="251"/>
      <c r="V40" s="206" t="s">
        <v>7</v>
      </c>
      <c r="W40" s="204"/>
      <c r="X40" s="204"/>
      <c r="Y40" s="204" t="s">
        <v>8</v>
      </c>
      <c r="Z40" s="204"/>
      <c r="AA40" s="205"/>
      <c r="AB40" s="206" t="s">
        <v>7</v>
      </c>
      <c r="AC40" s="204"/>
      <c r="AD40" s="204"/>
      <c r="AE40" s="204" t="s">
        <v>8</v>
      </c>
      <c r="AF40" s="204"/>
      <c r="AG40" s="205"/>
      <c r="AH40" s="206" t="s">
        <v>7</v>
      </c>
      <c r="AI40" s="204"/>
      <c r="AJ40" s="204"/>
      <c r="AK40" s="204" t="s">
        <v>8</v>
      </c>
      <c r="AL40" s="204"/>
      <c r="AM40" s="205"/>
      <c r="AN40" s="206" t="s">
        <v>7</v>
      </c>
      <c r="AO40" s="204"/>
      <c r="AP40" s="204"/>
      <c r="AQ40" s="204" t="s">
        <v>8</v>
      </c>
      <c r="AR40" s="204"/>
      <c r="AS40" s="205"/>
      <c r="AT40" s="206" t="s">
        <v>7</v>
      </c>
      <c r="AU40" s="204"/>
      <c r="AV40" s="204"/>
      <c r="AW40" s="204" t="s">
        <v>8</v>
      </c>
      <c r="AX40" s="204"/>
      <c r="AY40" s="205"/>
      <c r="AZ40" s="206" t="s">
        <v>7</v>
      </c>
      <c r="BA40" s="204"/>
      <c r="BB40" s="204"/>
      <c r="BC40" s="204" t="s">
        <v>8</v>
      </c>
      <c r="BD40" s="204"/>
      <c r="BE40" s="205"/>
    </row>
    <row r="41" spans="1:61" ht="14.25" customHeight="1">
      <c r="A41" s="120"/>
      <c r="B41" s="235"/>
      <c r="C41" s="236"/>
      <c r="D41" s="236"/>
      <c r="E41" s="236"/>
      <c r="F41" s="236"/>
      <c r="G41" s="236"/>
      <c r="H41" s="236"/>
      <c r="I41" s="237"/>
      <c r="J41" s="238"/>
      <c r="K41" s="238"/>
      <c r="L41" s="238"/>
      <c r="M41" s="238"/>
      <c r="N41" s="238"/>
      <c r="O41" s="238"/>
      <c r="P41" s="238"/>
      <c r="Q41" s="238"/>
      <c r="R41" s="238"/>
      <c r="S41" s="238"/>
      <c r="T41" s="239"/>
      <c r="U41" s="239"/>
      <c r="V41" s="182"/>
      <c r="W41" s="183"/>
      <c r="X41" s="183"/>
      <c r="Y41" s="221"/>
      <c r="Z41" s="222"/>
      <c r="AA41" s="223"/>
      <c r="AB41" s="182"/>
      <c r="AC41" s="183"/>
      <c r="AD41" s="183"/>
      <c r="AE41" s="194"/>
      <c r="AF41" s="194"/>
      <c r="AG41" s="195"/>
      <c r="AH41" s="182"/>
      <c r="AI41" s="183"/>
      <c r="AJ41" s="183"/>
      <c r="AK41" s="194"/>
      <c r="AL41" s="194"/>
      <c r="AM41" s="195"/>
      <c r="AN41" s="182"/>
      <c r="AO41" s="183"/>
      <c r="AP41" s="183"/>
      <c r="AQ41" s="194"/>
      <c r="AR41" s="194"/>
      <c r="AS41" s="195"/>
      <c r="AT41" s="182"/>
      <c r="AU41" s="183"/>
      <c r="AV41" s="183"/>
      <c r="AW41" s="194"/>
      <c r="AX41" s="194"/>
      <c r="AY41" s="195"/>
      <c r="AZ41" s="182"/>
      <c r="BA41" s="183"/>
      <c r="BB41" s="183"/>
      <c r="BC41" s="194"/>
      <c r="BD41" s="194"/>
      <c r="BE41" s="195"/>
    </row>
    <row r="42" spans="1:61" ht="14.25" customHeight="1">
      <c r="A42" s="120"/>
      <c r="B42" s="235"/>
      <c r="C42" s="236"/>
      <c r="D42" s="236"/>
      <c r="E42" s="236"/>
      <c r="F42" s="236"/>
      <c r="G42" s="236"/>
      <c r="H42" s="236"/>
      <c r="I42" s="237"/>
      <c r="J42" s="238"/>
      <c r="K42" s="238"/>
      <c r="L42" s="238"/>
      <c r="M42" s="238"/>
      <c r="N42" s="238"/>
      <c r="O42" s="238"/>
      <c r="P42" s="238"/>
      <c r="Q42" s="238"/>
      <c r="R42" s="238"/>
      <c r="S42" s="238"/>
      <c r="T42" s="239"/>
      <c r="U42" s="239"/>
      <c r="V42" s="182"/>
      <c r="W42" s="183"/>
      <c r="X42" s="183"/>
      <c r="Y42" s="221"/>
      <c r="Z42" s="222"/>
      <c r="AA42" s="223"/>
      <c r="AB42" s="182"/>
      <c r="AC42" s="183"/>
      <c r="AD42" s="183"/>
      <c r="AE42" s="194"/>
      <c r="AF42" s="194"/>
      <c r="AG42" s="195"/>
      <c r="AH42" s="182"/>
      <c r="AI42" s="183"/>
      <c r="AJ42" s="183"/>
      <c r="AK42" s="194"/>
      <c r="AL42" s="194"/>
      <c r="AM42" s="195"/>
      <c r="AN42" s="182"/>
      <c r="AO42" s="183"/>
      <c r="AP42" s="183"/>
      <c r="AQ42" s="194"/>
      <c r="AR42" s="194"/>
      <c r="AS42" s="195"/>
      <c r="AT42" s="182"/>
      <c r="AU42" s="183"/>
      <c r="AV42" s="183"/>
      <c r="AW42" s="194"/>
      <c r="AX42" s="194"/>
      <c r="AY42" s="195"/>
      <c r="AZ42" s="182"/>
      <c r="BA42" s="183"/>
      <c r="BB42" s="183"/>
      <c r="BC42" s="194"/>
      <c r="BD42" s="194"/>
      <c r="BE42" s="195"/>
    </row>
    <row r="43" spans="1:61" ht="14.25" customHeight="1">
      <c r="A43" s="120"/>
      <c r="B43" s="235"/>
      <c r="C43" s="236"/>
      <c r="D43" s="236"/>
      <c r="E43" s="236"/>
      <c r="F43" s="236"/>
      <c r="G43" s="236"/>
      <c r="H43" s="236"/>
      <c r="I43" s="237"/>
      <c r="J43" s="238"/>
      <c r="K43" s="238"/>
      <c r="L43" s="238"/>
      <c r="M43" s="238"/>
      <c r="N43" s="238"/>
      <c r="O43" s="238"/>
      <c r="P43" s="238"/>
      <c r="Q43" s="238"/>
      <c r="R43" s="238"/>
      <c r="S43" s="238"/>
      <c r="T43" s="239"/>
      <c r="U43" s="239"/>
      <c r="V43" s="182"/>
      <c r="W43" s="183"/>
      <c r="X43" s="183"/>
      <c r="Y43" s="221"/>
      <c r="Z43" s="222"/>
      <c r="AA43" s="223"/>
      <c r="AB43" s="182"/>
      <c r="AC43" s="183"/>
      <c r="AD43" s="183"/>
      <c r="AE43" s="184"/>
      <c r="AF43" s="184"/>
      <c r="AG43" s="185"/>
      <c r="AH43" s="182"/>
      <c r="AI43" s="183"/>
      <c r="AJ43" s="183"/>
      <c r="AK43" s="184"/>
      <c r="AL43" s="184"/>
      <c r="AM43" s="185"/>
      <c r="AN43" s="182"/>
      <c r="AO43" s="183"/>
      <c r="AP43" s="183"/>
      <c r="AQ43" s="184"/>
      <c r="AR43" s="184"/>
      <c r="AS43" s="185"/>
      <c r="AT43" s="182"/>
      <c r="AU43" s="183"/>
      <c r="AV43" s="183"/>
      <c r="AW43" s="184"/>
      <c r="AX43" s="184"/>
      <c r="AY43" s="185"/>
      <c r="AZ43" s="182"/>
      <c r="BA43" s="183"/>
      <c r="BB43" s="183"/>
      <c r="BC43" s="184"/>
      <c r="BD43" s="184"/>
      <c r="BE43" s="185"/>
    </row>
    <row r="44" spans="1:61" ht="14.25" customHeight="1">
      <c r="A44" s="120"/>
      <c r="B44" s="235"/>
      <c r="C44" s="236"/>
      <c r="D44" s="236"/>
      <c r="E44" s="236"/>
      <c r="F44" s="236"/>
      <c r="G44" s="236"/>
      <c r="H44" s="236"/>
      <c r="I44" s="237"/>
      <c r="J44" s="238"/>
      <c r="K44" s="238"/>
      <c r="L44" s="238"/>
      <c r="M44" s="238"/>
      <c r="N44" s="238"/>
      <c r="O44" s="238"/>
      <c r="P44" s="238"/>
      <c r="Q44" s="238"/>
      <c r="R44" s="238"/>
      <c r="S44" s="238"/>
      <c r="T44" s="239"/>
      <c r="U44" s="239"/>
      <c r="V44" s="182"/>
      <c r="W44" s="183"/>
      <c r="X44" s="183"/>
      <c r="Y44" s="221"/>
      <c r="Z44" s="222"/>
      <c r="AA44" s="223"/>
      <c r="AB44" s="182"/>
      <c r="AC44" s="183"/>
      <c r="AD44" s="183"/>
      <c r="AE44" s="194"/>
      <c r="AF44" s="194"/>
      <c r="AG44" s="195"/>
      <c r="AH44" s="182"/>
      <c r="AI44" s="183"/>
      <c r="AJ44" s="183"/>
      <c r="AK44" s="194"/>
      <c r="AL44" s="194"/>
      <c r="AM44" s="195"/>
      <c r="AN44" s="182"/>
      <c r="AO44" s="183"/>
      <c r="AP44" s="183"/>
      <c r="AQ44" s="194"/>
      <c r="AR44" s="194"/>
      <c r="AS44" s="195"/>
      <c r="AT44" s="182"/>
      <c r="AU44" s="183"/>
      <c r="AV44" s="183"/>
      <c r="AW44" s="194"/>
      <c r="AX44" s="194"/>
      <c r="AY44" s="195"/>
      <c r="AZ44" s="182"/>
      <c r="BA44" s="183"/>
      <c r="BB44" s="183"/>
      <c r="BC44" s="194"/>
      <c r="BD44" s="194"/>
      <c r="BE44" s="195"/>
    </row>
    <row r="45" spans="1:61" ht="14.25" customHeight="1">
      <c r="A45" s="120"/>
      <c r="B45" s="235"/>
      <c r="C45" s="236"/>
      <c r="D45" s="236"/>
      <c r="E45" s="236"/>
      <c r="F45" s="236"/>
      <c r="G45" s="236"/>
      <c r="H45" s="236"/>
      <c r="I45" s="237"/>
      <c r="J45" s="238"/>
      <c r="K45" s="238"/>
      <c r="L45" s="238"/>
      <c r="M45" s="238"/>
      <c r="N45" s="238"/>
      <c r="O45" s="238"/>
      <c r="P45" s="238"/>
      <c r="Q45" s="238"/>
      <c r="R45" s="238"/>
      <c r="S45" s="238"/>
      <c r="T45" s="239"/>
      <c r="U45" s="239"/>
      <c r="V45" s="182"/>
      <c r="W45" s="183"/>
      <c r="X45" s="183"/>
      <c r="Y45" s="221"/>
      <c r="Z45" s="222"/>
      <c r="AA45" s="223"/>
      <c r="AB45" s="182"/>
      <c r="AC45" s="183"/>
      <c r="AD45" s="183"/>
      <c r="AE45" s="194"/>
      <c r="AF45" s="194"/>
      <c r="AG45" s="195"/>
      <c r="AH45" s="182"/>
      <c r="AI45" s="183"/>
      <c r="AJ45" s="183"/>
      <c r="AK45" s="194"/>
      <c r="AL45" s="194"/>
      <c r="AM45" s="195"/>
      <c r="AN45" s="182"/>
      <c r="AO45" s="183"/>
      <c r="AP45" s="183"/>
      <c r="AQ45" s="194"/>
      <c r="AR45" s="194"/>
      <c r="AS45" s="195"/>
      <c r="AT45" s="182"/>
      <c r="AU45" s="183"/>
      <c r="AV45" s="183"/>
      <c r="AW45" s="194"/>
      <c r="AX45" s="194"/>
      <c r="AY45" s="195"/>
      <c r="AZ45" s="182"/>
      <c r="BA45" s="183"/>
      <c r="BB45" s="183"/>
      <c r="BC45" s="194"/>
      <c r="BD45" s="194"/>
      <c r="BE45" s="195"/>
    </row>
    <row r="46" spans="1:61" ht="14.25" customHeight="1">
      <c r="A46" s="120"/>
      <c r="B46" s="235"/>
      <c r="C46" s="236"/>
      <c r="D46" s="236"/>
      <c r="E46" s="236"/>
      <c r="F46" s="236"/>
      <c r="G46" s="236"/>
      <c r="H46" s="236"/>
      <c r="I46" s="237"/>
      <c r="J46" s="238"/>
      <c r="K46" s="238"/>
      <c r="L46" s="238"/>
      <c r="M46" s="238"/>
      <c r="N46" s="238"/>
      <c r="O46" s="238"/>
      <c r="P46" s="238"/>
      <c r="Q46" s="238"/>
      <c r="R46" s="238"/>
      <c r="S46" s="238"/>
      <c r="T46" s="239"/>
      <c r="U46" s="239"/>
      <c r="V46" s="182"/>
      <c r="W46" s="183"/>
      <c r="X46" s="183"/>
      <c r="Y46" s="221"/>
      <c r="Z46" s="222"/>
      <c r="AA46" s="223"/>
      <c r="AB46" s="182"/>
      <c r="AC46" s="183"/>
      <c r="AD46" s="183"/>
      <c r="AE46" s="194"/>
      <c r="AF46" s="194"/>
      <c r="AG46" s="195"/>
      <c r="AH46" s="182"/>
      <c r="AI46" s="183"/>
      <c r="AJ46" s="183"/>
      <c r="AK46" s="194"/>
      <c r="AL46" s="194"/>
      <c r="AM46" s="195"/>
      <c r="AN46" s="182"/>
      <c r="AO46" s="183"/>
      <c r="AP46" s="183"/>
      <c r="AQ46" s="194"/>
      <c r="AR46" s="194"/>
      <c r="AS46" s="195"/>
      <c r="AT46" s="182"/>
      <c r="AU46" s="183"/>
      <c r="AV46" s="183"/>
      <c r="AW46" s="194"/>
      <c r="AX46" s="194"/>
      <c r="AY46" s="195"/>
      <c r="AZ46" s="182"/>
      <c r="BA46" s="183"/>
      <c r="BB46" s="183"/>
      <c r="BC46" s="194"/>
      <c r="BD46" s="194"/>
      <c r="BE46" s="195"/>
    </row>
    <row r="47" spans="1:61" ht="14.25" customHeight="1">
      <c r="A47" s="120"/>
      <c r="B47" s="235"/>
      <c r="C47" s="236"/>
      <c r="D47" s="236"/>
      <c r="E47" s="236"/>
      <c r="F47" s="236"/>
      <c r="G47" s="236"/>
      <c r="H47" s="236"/>
      <c r="I47" s="237"/>
      <c r="J47" s="238"/>
      <c r="K47" s="238"/>
      <c r="L47" s="238"/>
      <c r="M47" s="238"/>
      <c r="N47" s="238"/>
      <c r="O47" s="238"/>
      <c r="P47" s="238"/>
      <c r="Q47" s="238"/>
      <c r="R47" s="238"/>
      <c r="S47" s="238"/>
      <c r="T47" s="239"/>
      <c r="U47" s="239"/>
      <c r="V47" s="182"/>
      <c r="W47" s="183"/>
      <c r="X47" s="183"/>
      <c r="Y47" s="221"/>
      <c r="Z47" s="222"/>
      <c r="AA47" s="223"/>
      <c r="AB47" s="182"/>
      <c r="AC47" s="183"/>
      <c r="AD47" s="183"/>
      <c r="AE47" s="194"/>
      <c r="AF47" s="194"/>
      <c r="AG47" s="195"/>
      <c r="AH47" s="182"/>
      <c r="AI47" s="183"/>
      <c r="AJ47" s="183"/>
      <c r="AK47" s="194"/>
      <c r="AL47" s="194"/>
      <c r="AM47" s="195"/>
      <c r="AN47" s="182"/>
      <c r="AO47" s="183"/>
      <c r="AP47" s="183"/>
      <c r="AQ47" s="194"/>
      <c r="AR47" s="194"/>
      <c r="AS47" s="195"/>
      <c r="AT47" s="182"/>
      <c r="AU47" s="183"/>
      <c r="AV47" s="183"/>
      <c r="AW47" s="194"/>
      <c r="AX47" s="194"/>
      <c r="AY47" s="195"/>
      <c r="AZ47" s="182"/>
      <c r="BA47" s="183"/>
      <c r="BB47" s="183"/>
      <c r="BC47" s="194"/>
      <c r="BD47" s="194"/>
      <c r="BE47" s="195"/>
    </row>
    <row r="48" spans="1:61" ht="14.25" customHeight="1">
      <c r="A48" s="120"/>
      <c r="B48" s="235"/>
      <c r="C48" s="236"/>
      <c r="D48" s="236"/>
      <c r="E48" s="236"/>
      <c r="F48" s="236"/>
      <c r="G48" s="236"/>
      <c r="H48" s="236"/>
      <c r="I48" s="237"/>
      <c r="J48" s="238"/>
      <c r="K48" s="238"/>
      <c r="L48" s="238"/>
      <c r="M48" s="238"/>
      <c r="N48" s="238"/>
      <c r="O48" s="238"/>
      <c r="P48" s="238"/>
      <c r="Q48" s="238"/>
      <c r="R48" s="238"/>
      <c r="S48" s="238"/>
      <c r="T48" s="239"/>
      <c r="U48" s="239"/>
      <c r="V48" s="182"/>
      <c r="W48" s="183"/>
      <c r="X48" s="183"/>
      <c r="Y48" s="221"/>
      <c r="Z48" s="222"/>
      <c r="AA48" s="223"/>
      <c r="AB48" s="182"/>
      <c r="AC48" s="183"/>
      <c r="AD48" s="183"/>
      <c r="AE48" s="194"/>
      <c r="AF48" s="194"/>
      <c r="AG48" s="195"/>
      <c r="AH48" s="182"/>
      <c r="AI48" s="183"/>
      <c r="AJ48" s="183"/>
      <c r="AK48" s="194"/>
      <c r="AL48" s="194"/>
      <c r="AM48" s="195"/>
      <c r="AN48" s="182"/>
      <c r="AO48" s="183"/>
      <c r="AP48" s="183"/>
      <c r="AQ48" s="194"/>
      <c r="AR48" s="194"/>
      <c r="AS48" s="195"/>
      <c r="AT48" s="182"/>
      <c r="AU48" s="183"/>
      <c r="AV48" s="183"/>
      <c r="AW48" s="194"/>
      <c r="AX48" s="194"/>
      <c r="AY48" s="195"/>
      <c r="AZ48" s="182"/>
      <c r="BA48" s="183"/>
      <c r="BB48" s="183"/>
      <c r="BC48" s="194"/>
      <c r="BD48" s="194"/>
      <c r="BE48" s="195"/>
    </row>
    <row r="49" spans="1:61" ht="14.25" customHeight="1">
      <c r="A49" s="120"/>
      <c r="B49" s="235"/>
      <c r="C49" s="236"/>
      <c r="D49" s="236"/>
      <c r="E49" s="236"/>
      <c r="F49" s="236"/>
      <c r="G49" s="236"/>
      <c r="H49" s="236"/>
      <c r="I49" s="237"/>
      <c r="J49" s="238"/>
      <c r="K49" s="238"/>
      <c r="L49" s="238"/>
      <c r="M49" s="238"/>
      <c r="N49" s="238"/>
      <c r="O49" s="238"/>
      <c r="P49" s="238"/>
      <c r="Q49" s="238"/>
      <c r="R49" s="238"/>
      <c r="S49" s="238"/>
      <c r="T49" s="239"/>
      <c r="U49" s="239"/>
      <c r="V49" s="182"/>
      <c r="W49" s="183"/>
      <c r="X49" s="183"/>
      <c r="Y49" s="221"/>
      <c r="Z49" s="222"/>
      <c r="AA49" s="223"/>
      <c r="AB49" s="182"/>
      <c r="AC49" s="183"/>
      <c r="AD49" s="183"/>
      <c r="AE49" s="194"/>
      <c r="AF49" s="194"/>
      <c r="AG49" s="195"/>
      <c r="AH49" s="182"/>
      <c r="AI49" s="183"/>
      <c r="AJ49" s="183"/>
      <c r="AK49" s="194"/>
      <c r="AL49" s="194"/>
      <c r="AM49" s="195"/>
      <c r="AN49" s="182"/>
      <c r="AO49" s="183"/>
      <c r="AP49" s="183"/>
      <c r="AQ49" s="194"/>
      <c r="AR49" s="194"/>
      <c r="AS49" s="195"/>
      <c r="AT49" s="182"/>
      <c r="AU49" s="183"/>
      <c r="AV49" s="183"/>
      <c r="AW49" s="194"/>
      <c r="AX49" s="194"/>
      <c r="AY49" s="195"/>
      <c r="AZ49" s="182"/>
      <c r="BA49" s="183"/>
      <c r="BB49" s="183"/>
      <c r="BC49" s="194"/>
      <c r="BD49" s="194"/>
      <c r="BE49" s="195"/>
    </row>
    <row r="50" spans="1:61" ht="14.25" customHeight="1">
      <c r="A50" s="120"/>
      <c r="B50" s="235"/>
      <c r="C50" s="236"/>
      <c r="D50" s="236"/>
      <c r="E50" s="236"/>
      <c r="F50" s="236"/>
      <c r="G50" s="236"/>
      <c r="H50" s="236"/>
      <c r="I50" s="237"/>
      <c r="J50" s="238"/>
      <c r="K50" s="238"/>
      <c r="L50" s="238"/>
      <c r="M50" s="238"/>
      <c r="N50" s="238"/>
      <c r="O50" s="238"/>
      <c r="P50" s="238"/>
      <c r="Q50" s="238"/>
      <c r="R50" s="238"/>
      <c r="S50" s="238"/>
      <c r="T50" s="239"/>
      <c r="U50" s="239"/>
      <c r="V50" s="182"/>
      <c r="W50" s="183"/>
      <c r="X50" s="183"/>
      <c r="Y50" s="221"/>
      <c r="Z50" s="222"/>
      <c r="AA50" s="223"/>
      <c r="AB50" s="182"/>
      <c r="AC50" s="183"/>
      <c r="AD50" s="183"/>
      <c r="AE50" s="194"/>
      <c r="AF50" s="194"/>
      <c r="AG50" s="195"/>
      <c r="AH50" s="182"/>
      <c r="AI50" s="183"/>
      <c r="AJ50" s="183"/>
      <c r="AK50" s="194"/>
      <c r="AL50" s="194"/>
      <c r="AM50" s="195"/>
      <c r="AN50" s="182"/>
      <c r="AO50" s="183"/>
      <c r="AP50" s="183"/>
      <c r="AQ50" s="194"/>
      <c r="AR50" s="194"/>
      <c r="AS50" s="195"/>
      <c r="AT50" s="182"/>
      <c r="AU50" s="183"/>
      <c r="AV50" s="183"/>
      <c r="AW50" s="194"/>
      <c r="AX50" s="194"/>
      <c r="AY50" s="195"/>
      <c r="AZ50" s="182"/>
      <c r="BA50" s="183"/>
      <c r="BB50" s="183"/>
      <c r="BC50" s="194"/>
      <c r="BD50" s="194"/>
      <c r="BE50" s="195"/>
    </row>
    <row r="51" spans="1:61" ht="14.25" customHeight="1">
      <c r="A51" s="120"/>
      <c r="B51" s="144"/>
      <c r="C51" s="144"/>
      <c r="D51" s="142"/>
      <c r="E51" s="142"/>
      <c r="F51" s="142"/>
      <c r="G51" s="142"/>
      <c r="H51" s="142"/>
      <c r="I51" s="142"/>
      <c r="J51" s="92"/>
      <c r="K51" s="120"/>
      <c r="L51" s="120"/>
      <c r="M51" s="120"/>
      <c r="N51" s="120"/>
      <c r="O51" s="120"/>
      <c r="P51" s="120"/>
      <c r="Q51" s="120"/>
      <c r="R51" s="120"/>
      <c r="S51" s="120"/>
      <c r="T51" s="120"/>
      <c r="U51" s="120"/>
      <c r="V51" s="120"/>
      <c r="W51" s="120"/>
      <c r="X51" s="120"/>
      <c r="Y51" s="120"/>
      <c r="Z51" s="120"/>
      <c r="AA51" s="120"/>
      <c r="AB51" s="120"/>
      <c r="AC51" s="120"/>
      <c r="AD51" s="120"/>
      <c r="AE51" s="120"/>
      <c r="AF51" s="120"/>
      <c r="AG51" s="120"/>
      <c r="AH51" s="120"/>
      <c r="AI51" s="120"/>
      <c r="AJ51" s="120"/>
      <c r="AK51" s="120"/>
      <c r="AL51" s="120"/>
      <c r="AM51" s="120"/>
      <c r="AN51" s="120"/>
      <c r="AO51" s="120"/>
      <c r="AP51" s="120"/>
      <c r="AQ51" s="120"/>
      <c r="AR51" s="120"/>
      <c r="AS51" s="120"/>
      <c r="AT51" s="120"/>
      <c r="AU51" s="120"/>
      <c r="AV51" s="120"/>
      <c r="AW51" s="120"/>
      <c r="AX51" s="120"/>
      <c r="AY51" s="120"/>
      <c r="AZ51" s="120"/>
      <c r="BA51" s="120"/>
      <c r="BB51" s="120"/>
      <c r="BC51" s="120"/>
      <c r="BD51" s="120"/>
      <c r="BE51" s="120"/>
      <c r="BF51" s="94"/>
      <c r="BG51" s="94"/>
      <c r="BH51" s="94"/>
      <c r="BI51" s="114"/>
    </row>
    <row r="52" spans="1:61" ht="14.25" customHeight="1">
      <c r="A52" s="120"/>
      <c r="B52" s="120"/>
      <c r="C52" s="120"/>
      <c r="D52" s="226" t="s">
        <v>36</v>
      </c>
      <c r="E52" s="227"/>
      <c r="F52" s="227"/>
      <c r="G52" s="227"/>
      <c r="H52" s="227"/>
      <c r="I52" s="228"/>
      <c r="J52" s="226" t="s">
        <v>37</v>
      </c>
      <c r="K52" s="227"/>
      <c r="L52" s="227"/>
      <c r="M52" s="227"/>
      <c r="N52" s="227"/>
      <c r="O52" s="228"/>
      <c r="P52" s="226" t="s">
        <v>38</v>
      </c>
      <c r="Q52" s="227"/>
      <c r="R52" s="227"/>
      <c r="S52" s="227"/>
      <c r="T52" s="227"/>
      <c r="U52" s="228"/>
      <c r="V52" s="226" t="s">
        <v>39</v>
      </c>
      <c r="W52" s="227"/>
      <c r="X52" s="227"/>
      <c r="Y52" s="227"/>
      <c r="Z52" s="227"/>
      <c r="AA52" s="228"/>
      <c r="AB52" s="226" t="s">
        <v>40</v>
      </c>
      <c r="AC52" s="227"/>
      <c r="AD52" s="227"/>
      <c r="AE52" s="227"/>
      <c r="AF52" s="227"/>
      <c r="AG52" s="228"/>
      <c r="AH52" s="226" t="s">
        <v>41</v>
      </c>
      <c r="AI52" s="227"/>
      <c r="AJ52" s="227"/>
      <c r="AK52" s="227"/>
      <c r="AL52" s="227"/>
      <c r="AM52" s="228"/>
      <c r="AN52" s="215" t="s">
        <v>107</v>
      </c>
      <c r="AO52" s="216"/>
      <c r="AP52" s="216"/>
      <c r="AQ52" s="216"/>
      <c r="AR52" s="216"/>
      <c r="AS52" s="217"/>
      <c r="AT52" s="229" t="s">
        <v>9</v>
      </c>
      <c r="AU52" s="230"/>
      <c r="AV52" s="230"/>
      <c r="AW52" s="230"/>
      <c r="AX52" s="230"/>
      <c r="AY52" s="230"/>
      <c r="AZ52" s="230"/>
      <c r="BA52" s="230"/>
      <c r="BB52" s="230"/>
      <c r="BC52" s="230"/>
      <c r="BD52" s="230"/>
      <c r="BE52" s="231"/>
    </row>
    <row r="53" spans="1:61" ht="14.25" customHeight="1">
      <c r="A53" s="120"/>
      <c r="B53" s="120"/>
      <c r="C53" s="120"/>
      <c r="D53" s="224" t="s">
        <v>110</v>
      </c>
      <c r="E53" s="225"/>
      <c r="F53" s="51"/>
      <c r="G53" s="145" t="s">
        <v>2</v>
      </c>
      <c r="H53" s="51"/>
      <c r="I53" s="147" t="s">
        <v>28</v>
      </c>
      <c r="J53" s="224" t="s">
        <v>110</v>
      </c>
      <c r="K53" s="225"/>
      <c r="L53" s="51"/>
      <c r="M53" s="145" t="s">
        <v>2</v>
      </c>
      <c r="N53" s="51"/>
      <c r="O53" s="147" t="s">
        <v>28</v>
      </c>
      <c r="P53" s="224" t="s">
        <v>110</v>
      </c>
      <c r="Q53" s="225"/>
      <c r="R53" s="51"/>
      <c r="S53" s="145" t="s">
        <v>2</v>
      </c>
      <c r="T53" s="51"/>
      <c r="U53" s="147" t="s">
        <v>28</v>
      </c>
      <c r="V53" s="224" t="s">
        <v>110</v>
      </c>
      <c r="W53" s="225"/>
      <c r="X53" s="51"/>
      <c r="Y53" s="145" t="s">
        <v>2</v>
      </c>
      <c r="Z53" s="146"/>
      <c r="AA53" s="171" t="s">
        <v>28</v>
      </c>
      <c r="AB53" s="224" t="s">
        <v>110</v>
      </c>
      <c r="AC53" s="225"/>
      <c r="AD53" s="51"/>
      <c r="AE53" s="145" t="s">
        <v>2</v>
      </c>
      <c r="AF53" s="51"/>
      <c r="AG53" s="147" t="s">
        <v>28</v>
      </c>
      <c r="AH53" s="224" t="s">
        <v>110</v>
      </c>
      <c r="AI53" s="225"/>
      <c r="AJ53" s="51"/>
      <c r="AK53" s="145" t="s">
        <v>2</v>
      </c>
      <c r="AL53" s="51"/>
      <c r="AM53" s="147" t="s">
        <v>28</v>
      </c>
      <c r="AN53" s="218"/>
      <c r="AO53" s="219"/>
      <c r="AP53" s="219"/>
      <c r="AQ53" s="219"/>
      <c r="AR53" s="219"/>
      <c r="AS53" s="220"/>
      <c r="AT53" s="232"/>
      <c r="AU53" s="233"/>
      <c r="AV53" s="233"/>
      <c r="AW53" s="233"/>
      <c r="AX53" s="233"/>
      <c r="AY53" s="233"/>
      <c r="AZ53" s="233"/>
      <c r="BA53" s="233"/>
      <c r="BB53" s="233"/>
      <c r="BC53" s="233"/>
      <c r="BD53" s="233"/>
      <c r="BE53" s="234"/>
    </row>
    <row r="54" spans="1:61" ht="14.25" customHeight="1">
      <c r="A54" s="120"/>
      <c r="B54" s="120"/>
      <c r="C54" s="120"/>
      <c r="D54" s="206" t="s">
        <v>7</v>
      </c>
      <c r="E54" s="204"/>
      <c r="F54" s="204"/>
      <c r="G54" s="204" t="s">
        <v>8</v>
      </c>
      <c r="H54" s="204"/>
      <c r="I54" s="205"/>
      <c r="J54" s="206" t="s">
        <v>7</v>
      </c>
      <c r="K54" s="204"/>
      <c r="L54" s="204"/>
      <c r="M54" s="204" t="s">
        <v>8</v>
      </c>
      <c r="N54" s="204"/>
      <c r="O54" s="205"/>
      <c r="P54" s="206" t="s">
        <v>7</v>
      </c>
      <c r="Q54" s="204"/>
      <c r="R54" s="204"/>
      <c r="S54" s="204" t="s">
        <v>8</v>
      </c>
      <c r="T54" s="204"/>
      <c r="U54" s="205"/>
      <c r="V54" s="206" t="s">
        <v>7</v>
      </c>
      <c r="W54" s="204"/>
      <c r="X54" s="204"/>
      <c r="Y54" s="204" t="s">
        <v>8</v>
      </c>
      <c r="Z54" s="204"/>
      <c r="AA54" s="205"/>
      <c r="AB54" s="206" t="s">
        <v>7</v>
      </c>
      <c r="AC54" s="204"/>
      <c r="AD54" s="204"/>
      <c r="AE54" s="204" t="s">
        <v>8</v>
      </c>
      <c r="AF54" s="204"/>
      <c r="AG54" s="205"/>
      <c r="AH54" s="206" t="s">
        <v>7</v>
      </c>
      <c r="AI54" s="204"/>
      <c r="AJ54" s="204"/>
      <c r="AK54" s="204" t="s">
        <v>8</v>
      </c>
      <c r="AL54" s="204"/>
      <c r="AM54" s="205"/>
      <c r="AN54" s="210" t="s">
        <v>108</v>
      </c>
      <c r="AO54" s="211"/>
      <c r="AP54" s="212"/>
      <c r="AQ54" s="213" t="s">
        <v>109</v>
      </c>
      <c r="AR54" s="211"/>
      <c r="AS54" s="214"/>
      <c r="AT54" s="207" t="s">
        <v>7</v>
      </c>
      <c r="AU54" s="207"/>
      <c r="AV54" s="207"/>
      <c r="AW54" s="207"/>
      <c r="AX54" s="208"/>
      <c r="AY54" s="209" t="s">
        <v>0</v>
      </c>
      <c r="AZ54" s="207"/>
      <c r="BA54" s="207"/>
      <c r="BB54" s="207"/>
      <c r="BC54" s="207"/>
      <c r="BD54" s="207"/>
      <c r="BE54" s="207"/>
      <c r="BH54" s="120"/>
      <c r="BI54" s="106"/>
    </row>
    <row r="55" spans="1:61" ht="14.25" customHeight="1">
      <c r="A55" s="120"/>
      <c r="B55" s="120"/>
      <c r="C55" s="120"/>
      <c r="D55" s="182"/>
      <c r="E55" s="183"/>
      <c r="F55" s="183"/>
      <c r="G55" s="194"/>
      <c r="H55" s="194"/>
      <c r="I55" s="195"/>
      <c r="J55" s="182"/>
      <c r="K55" s="183"/>
      <c r="L55" s="183"/>
      <c r="M55" s="194"/>
      <c r="N55" s="194"/>
      <c r="O55" s="195"/>
      <c r="P55" s="182"/>
      <c r="Q55" s="183"/>
      <c r="R55" s="183"/>
      <c r="S55" s="194"/>
      <c r="T55" s="194"/>
      <c r="U55" s="195"/>
      <c r="V55" s="182"/>
      <c r="W55" s="183"/>
      <c r="X55" s="183"/>
      <c r="Y55" s="194"/>
      <c r="Z55" s="194"/>
      <c r="AA55" s="195"/>
      <c r="AB55" s="182"/>
      <c r="AC55" s="183"/>
      <c r="AD55" s="183"/>
      <c r="AE55" s="194"/>
      <c r="AF55" s="194"/>
      <c r="AG55" s="195"/>
      <c r="AH55" s="182"/>
      <c r="AI55" s="183"/>
      <c r="AJ55" s="183"/>
      <c r="AK55" s="194"/>
      <c r="AL55" s="194"/>
      <c r="AM55" s="195"/>
      <c r="AN55" s="188"/>
      <c r="AO55" s="189"/>
      <c r="AP55" s="189"/>
      <c r="AQ55" s="190"/>
      <c r="AR55" s="190"/>
      <c r="AS55" s="191"/>
      <c r="AT55" s="192">
        <f>SUM(V41,AB41,AH41,AN41,AT41,AZ41,D55,J55,P55,V55,AB55,AH55,AN55)</f>
        <v>0</v>
      </c>
      <c r="AU55" s="192"/>
      <c r="AV55" s="192"/>
      <c r="AW55" s="192"/>
      <c r="AX55" s="193"/>
      <c r="AY55" s="186">
        <f>SUM(ROUNDDOWN(V41*Y41,0),ROUNDDOWN(AB41*AE41,0),ROUNDDOWN(AH41*AK41,0),ROUNDDOWN(AN41*AQ41,0),ROUNDDOWN(AT41*AW41,0),ROUNDDOWN(AZ41*BC41,0),ROUNDDOWN(D55*G55,0),ROUNDDOWN(J55*M55,0),ROUNDDOWN(P55*S55,0),ROUNDDOWN(V55*Y55,0),ROUNDDOWN(AB55*AE55,0),ROUNDDOWN(AH55*AK55,0),ROUNDDOWN(AN55*AQ55,0))</f>
        <v>0</v>
      </c>
      <c r="AZ55" s="187"/>
      <c r="BA55" s="187"/>
      <c r="BB55" s="187"/>
      <c r="BC55" s="187"/>
      <c r="BD55" s="187"/>
      <c r="BE55" s="187"/>
      <c r="BH55" s="120"/>
      <c r="BI55" s="106"/>
    </row>
    <row r="56" spans="1:61" ht="14.25" customHeight="1">
      <c r="A56" s="120"/>
      <c r="B56" s="120"/>
      <c r="C56" s="120"/>
      <c r="D56" s="182"/>
      <c r="E56" s="183"/>
      <c r="F56" s="183"/>
      <c r="G56" s="194"/>
      <c r="H56" s="194"/>
      <c r="I56" s="195"/>
      <c r="J56" s="182"/>
      <c r="K56" s="183"/>
      <c r="L56" s="183"/>
      <c r="M56" s="194"/>
      <c r="N56" s="194"/>
      <c r="O56" s="195"/>
      <c r="P56" s="182"/>
      <c r="Q56" s="183"/>
      <c r="R56" s="183"/>
      <c r="S56" s="194"/>
      <c r="T56" s="194"/>
      <c r="U56" s="195"/>
      <c r="V56" s="182"/>
      <c r="W56" s="183"/>
      <c r="X56" s="183"/>
      <c r="Y56" s="194"/>
      <c r="Z56" s="194"/>
      <c r="AA56" s="195"/>
      <c r="AB56" s="182"/>
      <c r="AC56" s="183"/>
      <c r="AD56" s="183"/>
      <c r="AE56" s="194"/>
      <c r="AF56" s="194"/>
      <c r="AG56" s="195"/>
      <c r="AH56" s="182"/>
      <c r="AI56" s="183"/>
      <c r="AJ56" s="183"/>
      <c r="AK56" s="194"/>
      <c r="AL56" s="194"/>
      <c r="AM56" s="195"/>
      <c r="AN56" s="188"/>
      <c r="AO56" s="189"/>
      <c r="AP56" s="189"/>
      <c r="AQ56" s="190"/>
      <c r="AR56" s="190"/>
      <c r="AS56" s="191"/>
      <c r="AT56" s="192">
        <f t="shared" ref="AT56:AT64" si="5">SUM(V42,AB42,AH42,AN42,AT42,AZ42,D56,J56,P56,V56,AB56,AH56,AN56)</f>
        <v>0</v>
      </c>
      <c r="AU56" s="192"/>
      <c r="AV56" s="192"/>
      <c r="AW56" s="192"/>
      <c r="AX56" s="193"/>
      <c r="AY56" s="186">
        <f t="shared" ref="AY56:AY64" si="6">SUM(ROUNDDOWN(V42*Y42,0),ROUNDDOWN(AB42*AE42,0),ROUNDDOWN(AH42*AK42,0),ROUNDDOWN(AN42*AQ42,0),ROUNDDOWN(AT42*AW42,0),ROUNDDOWN(AZ42*BC42,0),ROUNDDOWN(D56*G56,0),ROUNDDOWN(J56*M56,0),ROUNDDOWN(P56*S56,0),ROUNDDOWN(V56*Y56,0),ROUNDDOWN(AB56*AE56,0),ROUNDDOWN(AH56*AK56,0),ROUNDDOWN(AN56*AQ56,0))</f>
        <v>0</v>
      </c>
      <c r="AZ56" s="187"/>
      <c r="BA56" s="187"/>
      <c r="BB56" s="187"/>
      <c r="BC56" s="187"/>
      <c r="BD56" s="187"/>
      <c r="BE56" s="187"/>
      <c r="BH56" s="120"/>
      <c r="BI56" s="106"/>
    </row>
    <row r="57" spans="1:61" ht="14.25" customHeight="1">
      <c r="A57" s="120"/>
      <c r="B57" s="120"/>
      <c r="C57" s="120"/>
      <c r="D57" s="182"/>
      <c r="E57" s="183"/>
      <c r="F57" s="183"/>
      <c r="G57" s="184"/>
      <c r="H57" s="184"/>
      <c r="I57" s="185"/>
      <c r="J57" s="182"/>
      <c r="K57" s="183"/>
      <c r="L57" s="183"/>
      <c r="M57" s="184"/>
      <c r="N57" s="184"/>
      <c r="O57" s="185"/>
      <c r="P57" s="182"/>
      <c r="Q57" s="183"/>
      <c r="R57" s="183"/>
      <c r="S57" s="184"/>
      <c r="T57" s="184"/>
      <c r="U57" s="185"/>
      <c r="V57" s="182"/>
      <c r="W57" s="183"/>
      <c r="X57" s="183"/>
      <c r="Y57" s="184"/>
      <c r="Z57" s="184"/>
      <c r="AA57" s="185"/>
      <c r="AB57" s="182"/>
      <c r="AC57" s="183"/>
      <c r="AD57" s="183"/>
      <c r="AE57" s="184"/>
      <c r="AF57" s="184"/>
      <c r="AG57" s="185"/>
      <c r="AH57" s="182"/>
      <c r="AI57" s="183"/>
      <c r="AJ57" s="183"/>
      <c r="AK57" s="184"/>
      <c r="AL57" s="184"/>
      <c r="AM57" s="185"/>
      <c r="AN57" s="188"/>
      <c r="AO57" s="189"/>
      <c r="AP57" s="189"/>
      <c r="AQ57" s="172"/>
      <c r="AR57" s="172"/>
      <c r="AS57" s="173"/>
      <c r="AT57" s="192">
        <f t="shared" si="5"/>
        <v>0</v>
      </c>
      <c r="AU57" s="192"/>
      <c r="AV57" s="192"/>
      <c r="AW57" s="192"/>
      <c r="AX57" s="193"/>
      <c r="AY57" s="186">
        <f t="shared" si="6"/>
        <v>0</v>
      </c>
      <c r="AZ57" s="187"/>
      <c r="BA57" s="187"/>
      <c r="BB57" s="187"/>
      <c r="BC57" s="187"/>
      <c r="BD57" s="187"/>
      <c r="BE57" s="187"/>
      <c r="BH57" s="120"/>
      <c r="BI57" s="106"/>
    </row>
    <row r="58" spans="1:61" ht="14.25" customHeight="1">
      <c r="A58" s="120"/>
      <c r="B58" s="120"/>
      <c r="C58" s="120"/>
      <c r="D58" s="182"/>
      <c r="E58" s="183"/>
      <c r="F58" s="183"/>
      <c r="G58" s="194"/>
      <c r="H58" s="194"/>
      <c r="I58" s="195"/>
      <c r="J58" s="182"/>
      <c r="K58" s="183"/>
      <c r="L58" s="183"/>
      <c r="M58" s="194"/>
      <c r="N58" s="194"/>
      <c r="O58" s="195"/>
      <c r="P58" s="182"/>
      <c r="Q58" s="183"/>
      <c r="R58" s="183"/>
      <c r="S58" s="194"/>
      <c r="T58" s="194"/>
      <c r="U58" s="195"/>
      <c r="V58" s="182"/>
      <c r="W58" s="183"/>
      <c r="X58" s="183"/>
      <c r="Y58" s="194"/>
      <c r="Z58" s="194"/>
      <c r="AA58" s="195"/>
      <c r="AB58" s="182"/>
      <c r="AC58" s="183"/>
      <c r="AD58" s="183"/>
      <c r="AE58" s="194"/>
      <c r="AF58" s="194"/>
      <c r="AG58" s="195"/>
      <c r="AH58" s="182"/>
      <c r="AI58" s="183"/>
      <c r="AJ58" s="183"/>
      <c r="AK58" s="194"/>
      <c r="AL58" s="194"/>
      <c r="AM58" s="195"/>
      <c r="AN58" s="188"/>
      <c r="AO58" s="189"/>
      <c r="AP58" s="189"/>
      <c r="AQ58" s="190"/>
      <c r="AR58" s="190"/>
      <c r="AS58" s="191"/>
      <c r="AT58" s="192">
        <f t="shared" si="5"/>
        <v>0</v>
      </c>
      <c r="AU58" s="192"/>
      <c r="AV58" s="192"/>
      <c r="AW58" s="192"/>
      <c r="AX58" s="193"/>
      <c r="AY58" s="186">
        <f t="shared" si="6"/>
        <v>0</v>
      </c>
      <c r="AZ58" s="187"/>
      <c r="BA58" s="187"/>
      <c r="BB58" s="187"/>
      <c r="BC58" s="187"/>
      <c r="BD58" s="187"/>
      <c r="BE58" s="187"/>
      <c r="BH58" s="120"/>
      <c r="BI58" s="106"/>
    </row>
    <row r="59" spans="1:61" ht="14.25" customHeight="1">
      <c r="A59" s="120"/>
      <c r="B59" s="120"/>
      <c r="C59" s="120"/>
      <c r="D59" s="182"/>
      <c r="E59" s="183"/>
      <c r="F59" s="183"/>
      <c r="G59" s="194"/>
      <c r="H59" s="194"/>
      <c r="I59" s="195"/>
      <c r="J59" s="182"/>
      <c r="K59" s="183"/>
      <c r="L59" s="183"/>
      <c r="M59" s="194"/>
      <c r="N59" s="194"/>
      <c r="O59" s="195"/>
      <c r="P59" s="182"/>
      <c r="Q59" s="183"/>
      <c r="R59" s="183"/>
      <c r="S59" s="194"/>
      <c r="T59" s="194"/>
      <c r="U59" s="195"/>
      <c r="V59" s="182"/>
      <c r="W59" s="183"/>
      <c r="X59" s="183"/>
      <c r="Y59" s="194"/>
      <c r="Z59" s="194"/>
      <c r="AA59" s="195"/>
      <c r="AB59" s="182"/>
      <c r="AC59" s="183"/>
      <c r="AD59" s="183"/>
      <c r="AE59" s="194"/>
      <c r="AF59" s="194"/>
      <c r="AG59" s="195"/>
      <c r="AH59" s="182"/>
      <c r="AI59" s="183"/>
      <c r="AJ59" s="183"/>
      <c r="AK59" s="194"/>
      <c r="AL59" s="194"/>
      <c r="AM59" s="195"/>
      <c r="AN59" s="188"/>
      <c r="AO59" s="189"/>
      <c r="AP59" s="189"/>
      <c r="AQ59" s="190"/>
      <c r="AR59" s="190"/>
      <c r="AS59" s="191"/>
      <c r="AT59" s="192">
        <f t="shared" si="5"/>
        <v>0</v>
      </c>
      <c r="AU59" s="192"/>
      <c r="AV59" s="192"/>
      <c r="AW59" s="192"/>
      <c r="AX59" s="193"/>
      <c r="AY59" s="186">
        <f t="shared" si="6"/>
        <v>0</v>
      </c>
      <c r="AZ59" s="187"/>
      <c r="BA59" s="187"/>
      <c r="BB59" s="187"/>
      <c r="BC59" s="187"/>
      <c r="BD59" s="187"/>
      <c r="BE59" s="187"/>
      <c r="BH59" s="120"/>
      <c r="BI59" s="106"/>
    </row>
    <row r="60" spans="1:61" ht="14.25" customHeight="1">
      <c r="A60" s="120"/>
      <c r="B60" s="120"/>
      <c r="C60" s="120"/>
      <c r="D60" s="182"/>
      <c r="E60" s="183"/>
      <c r="F60" s="183"/>
      <c r="G60" s="194"/>
      <c r="H60" s="194"/>
      <c r="I60" s="195"/>
      <c r="J60" s="182"/>
      <c r="K60" s="183"/>
      <c r="L60" s="183"/>
      <c r="M60" s="194"/>
      <c r="N60" s="194"/>
      <c r="O60" s="195"/>
      <c r="P60" s="182"/>
      <c r="Q60" s="183"/>
      <c r="R60" s="183"/>
      <c r="S60" s="194"/>
      <c r="T60" s="194"/>
      <c r="U60" s="195"/>
      <c r="V60" s="182"/>
      <c r="W60" s="183"/>
      <c r="X60" s="183"/>
      <c r="Y60" s="194"/>
      <c r="Z60" s="194"/>
      <c r="AA60" s="195"/>
      <c r="AB60" s="182"/>
      <c r="AC60" s="183"/>
      <c r="AD60" s="183"/>
      <c r="AE60" s="194"/>
      <c r="AF60" s="194"/>
      <c r="AG60" s="195"/>
      <c r="AH60" s="182"/>
      <c r="AI60" s="183"/>
      <c r="AJ60" s="183"/>
      <c r="AK60" s="194"/>
      <c r="AL60" s="194"/>
      <c r="AM60" s="195"/>
      <c r="AN60" s="188"/>
      <c r="AO60" s="189"/>
      <c r="AP60" s="189"/>
      <c r="AQ60" s="190"/>
      <c r="AR60" s="190"/>
      <c r="AS60" s="191"/>
      <c r="AT60" s="192">
        <f t="shared" si="5"/>
        <v>0</v>
      </c>
      <c r="AU60" s="192"/>
      <c r="AV60" s="192"/>
      <c r="AW60" s="192"/>
      <c r="AX60" s="193"/>
      <c r="AY60" s="186">
        <f>SUM(ROUNDDOWN(V46*Y46,0),ROUNDDOWN(AB46*AE46,0),ROUNDDOWN(AH46*AK46,0),ROUNDDOWN(AN46*AQ46,0),ROUNDDOWN(AT46*AW46,0),ROUNDDOWN(AZ46*BC46,0),ROUNDDOWN(D60*G60,0),ROUNDDOWN(J60*M60,0),ROUNDDOWN(P60*S60,0),ROUNDDOWN(V60*Y60,0),ROUNDDOWN(AB60*AE60,0),ROUNDDOWN(AH60*AK60,0),ROUNDDOWN(AN60*AQ60,0))</f>
        <v>0</v>
      </c>
      <c r="AZ60" s="187"/>
      <c r="BA60" s="187"/>
      <c r="BB60" s="187"/>
      <c r="BC60" s="187"/>
      <c r="BD60" s="187"/>
      <c r="BE60" s="187"/>
      <c r="BH60" s="120"/>
      <c r="BI60" s="106"/>
    </row>
    <row r="61" spans="1:61" ht="14.25" customHeight="1">
      <c r="A61" s="120"/>
      <c r="B61" s="120"/>
      <c r="C61" s="120"/>
      <c r="D61" s="182"/>
      <c r="E61" s="183"/>
      <c r="F61" s="183"/>
      <c r="G61" s="194"/>
      <c r="H61" s="194"/>
      <c r="I61" s="195"/>
      <c r="J61" s="182"/>
      <c r="K61" s="183"/>
      <c r="L61" s="183"/>
      <c r="M61" s="194"/>
      <c r="N61" s="194"/>
      <c r="O61" s="195"/>
      <c r="P61" s="182"/>
      <c r="Q61" s="183"/>
      <c r="R61" s="183"/>
      <c r="S61" s="194"/>
      <c r="T61" s="194"/>
      <c r="U61" s="195"/>
      <c r="V61" s="182"/>
      <c r="W61" s="183"/>
      <c r="X61" s="183"/>
      <c r="Y61" s="194"/>
      <c r="Z61" s="194"/>
      <c r="AA61" s="195"/>
      <c r="AB61" s="182"/>
      <c r="AC61" s="183"/>
      <c r="AD61" s="183"/>
      <c r="AE61" s="194"/>
      <c r="AF61" s="194"/>
      <c r="AG61" s="195"/>
      <c r="AH61" s="182"/>
      <c r="AI61" s="183"/>
      <c r="AJ61" s="183"/>
      <c r="AK61" s="194"/>
      <c r="AL61" s="194"/>
      <c r="AM61" s="195"/>
      <c r="AN61" s="188"/>
      <c r="AO61" s="189"/>
      <c r="AP61" s="189"/>
      <c r="AQ61" s="190"/>
      <c r="AR61" s="190"/>
      <c r="AS61" s="191"/>
      <c r="AT61" s="192">
        <f t="shared" si="5"/>
        <v>0</v>
      </c>
      <c r="AU61" s="192"/>
      <c r="AV61" s="192"/>
      <c r="AW61" s="192"/>
      <c r="AX61" s="193"/>
      <c r="AY61" s="186">
        <f t="shared" si="6"/>
        <v>0</v>
      </c>
      <c r="AZ61" s="187"/>
      <c r="BA61" s="187"/>
      <c r="BB61" s="187"/>
      <c r="BC61" s="187"/>
      <c r="BD61" s="187"/>
      <c r="BE61" s="187"/>
      <c r="BH61" s="120"/>
      <c r="BI61" s="106"/>
    </row>
    <row r="62" spans="1:61" ht="14.25" customHeight="1">
      <c r="A62" s="120"/>
      <c r="B62" s="120"/>
      <c r="C62" s="120"/>
      <c r="D62" s="182"/>
      <c r="E62" s="183"/>
      <c r="F62" s="183"/>
      <c r="G62" s="194"/>
      <c r="H62" s="194"/>
      <c r="I62" s="195"/>
      <c r="J62" s="182"/>
      <c r="K62" s="183"/>
      <c r="L62" s="183"/>
      <c r="M62" s="194"/>
      <c r="N62" s="194"/>
      <c r="O62" s="195"/>
      <c r="P62" s="182"/>
      <c r="Q62" s="183"/>
      <c r="R62" s="183"/>
      <c r="S62" s="194"/>
      <c r="T62" s="194"/>
      <c r="U62" s="195"/>
      <c r="V62" s="182"/>
      <c r="W62" s="183"/>
      <c r="X62" s="183"/>
      <c r="Y62" s="194"/>
      <c r="Z62" s="194"/>
      <c r="AA62" s="195"/>
      <c r="AB62" s="182"/>
      <c r="AC62" s="183"/>
      <c r="AD62" s="183"/>
      <c r="AE62" s="194"/>
      <c r="AF62" s="194"/>
      <c r="AG62" s="195"/>
      <c r="AH62" s="182"/>
      <c r="AI62" s="183"/>
      <c r="AJ62" s="183"/>
      <c r="AK62" s="194"/>
      <c r="AL62" s="194"/>
      <c r="AM62" s="195"/>
      <c r="AN62" s="188"/>
      <c r="AO62" s="189"/>
      <c r="AP62" s="189"/>
      <c r="AQ62" s="190"/>
      <c r="AR62" s="190"/>
      <c r="AS62" s="191"/>
      <c r="AT62" s="192">
        <f t="shared" si="5"/>
        <v>0</v>
      </c>
      <c r="AU62" s="192"/>
      <c r="AV62" s="192"/>
      <c r="AW62" s="192"/>
      <c r="AX62" s="193"/>
      <c r="AY62" s="186">
        <f t="shared" si="6"/>
        <v>0</v>
      </c>
      <c r="AZ62" s="187"/>
      <c r="BA62" s="187"/>
      <c r="BB62" s="187"/>
      <c r="BC62" s="187"/>
      <c r="BD62" s="187"/>
      <c r="BE62" s="187"/>
      <c r="BH62" s="120"/>
      <c r="BI62" s="106"/>
    </row>
    <row r="63" spans="1:61" ht="14.25" customHeight="1">
      <c r="A63" s="120"/>
      <c r="B63" s="120"/>
      <c r="C63" s="120"/>
      <c r="D63" s="182"/>
      <c r="E63" s="183"/>
      <c r="F63" s="183"/>
      <c r="G63" s="194"/>
      <c r="H63" s="194"/>
      <c r="I63" s="195"/>
      <c r="J63" s="182"/>
      <c r="K63" s="183"/>
      <c r="L63" s="183"/>
      <c r="M63" s="194"/>
      <c r="N63" s="194"/>
      <c r="O63" s="195"/>
      <c r="P63" s="182"/>
      <c r="Q63" s="183"/>
      <c r="R63" s="183"/>
      <c r="S63" s="194"/>
      <c r="T63" s="194"/>
      <c r="U63" s="195"/>
      <c r="V63" s="182"/>
      <c r="W63" s="183"/>
      <c r="X63" s="183"/>
      <c r="Y63" s="194"/>
      <c r="Z63" s="194"/>
      <c r="AA63" s="195"/>
      <c r="AB63" s="182"/>
      <c r="AC63" s="183"/>
      <c r="AD63" s="183"/>
      <c r="AE63" s="194"/>
      <c r="AF63" s="194"/>
      <c r="AG63" s="195"/>
      <c r="AH63" s="182"/>
      <c r="AI63" s="183"/>
      <c r="AJ63" s="183"/>
      <c r="AK63" s="194"/>
      <c r="AL63" s="194"/>
      <c r="AM63" s="195"/>
      <c r="AN63" s="188"/>
      <c r="AO63" s="189"/>
      <c r="AP63" s="189"/>
      <c r="AQ63" s="190"/>
      <c r="AR63" s="190"/>
      <c r="AS63" s="191"/>
      <c r="AT63" s="192">
        <f t="shared" si="5"/>
        <v>0</v>
      </c>
      <c r="AU63" s="192"/>
      <c r="AV63" s="192"/>
      <c r="AW63" s="192"/>
      <c r="AX63" s="193"/>
      <c r="AY63" s="186">
        <f t="shared" si="6"/>
        <v>0</v>
      </c>
      <c r="AZ63" s="187"/>
      <c r="BA63" s="187"/>
      <c r="BB63" s="187"/>
      <c r="BC63" s="187"/>
      <c r="BD63" s="187"/>
      <c r="BE63" s="187"/>
      <c r="BH63" s="120"/>
      <c r="BI63" s="106"/>
    </row>
    <row r="64" spans="1:61" ht="14.25" customHeight="1" thickBot="1">
      <c r="A64" s="120"/>
      <c r="B64" s="120"/>
      <c r="C64" s="120"/>
      <c r="D64" s="182"/>
      <c r="E64" s="183"/>
      <c r="F64" s="183"/>
      <c r="G64" s="184"/>
      <c r="H64" s="184"/>
      <c r="I64" s="185"/>
      <c r="J64" s="182"/>
      <c r="K64" s="183"/>
      <c r="L64" s="183"/>
      <c r="M64" s="184"/>
      <c r="N64" s="184"/>
      <c r="O64" s="185"/>
      <c r="P64" s="182"/>
      <c r="Q64" s="183"/>
      <c r="R64" s="183"/>
      <c r="S64" s="184"/>
      <c r="T64" s="184"/>
      <c r="U64" s="185"/>
      <c r="V64" s="182"/>
      <c r="W64" s="183"/>
      <c r="X64" s="183"/>
      <c r="Y64" s="184"/>
      <c r="Z64" s="184"/>
      <c r="AA64" s="185"/>
      <c r="AB64" s="182"/>
      <c r="AC64" s="183"/>
      <c r="AD64" s="183"/>
      <c r="AE64" s="184"/>
      <c r="AF64" s="184"/>
      <c r="AG64" s="185"/>
      <c r="AH64" s="182"/>
      <c r="AI64" s="183"/>
      <c r="AJ64" s="183"/>
      <c r="AK64" s="184"/>
      <c r="AL64" s="184"/>
      <c r="AM64" s="185"/>
      <c r="AN64" s="188"/>
      <c r="AO64" s="189"/>
      <c r="AP64" s="189"/>
      <c r="AQ64" s="172"/>
      <c r="AR64" s="172"/>
      <c r="AS64" s="173"/>
      <c r="AT64" s="192">
        <f t="shared" si="5"/>
        <v>0</v>
      </c>
      <c r="AU64" s="192"/>
      <c r="AV64" s="192"/>
      <c r="AW64" s="192"/>
      <c r="AX64" s="193"/>
      <c r="AY64" s="186">
        <f t="shared" si="6"/>
        <v>0</v>
      </c>
      <c r="AZ64" s="187"/>
      <c r="BA64" s="187"/>
      <c r="BB64" s="187"/>
      <c r="BC64" s="187"/>
      <c r="BD64" s="187"/>
      <c r="BE64" s="187"/>
      <c r="BH64" s="120"/>
      <c r="BI64" s="106"/>
    </row>
    <row r="65" spans="1:130" ht="14.25" customHeight="1" thickTop="1" thickBot="1">
      <c r="A65" s="120"/>
      <c r="B65" s="120"/>
      <c r="C65" s="120"/>
      <c r="D65" s="142"/>
      <c r="E65" s="142"/>
      <c r="F65" s="142"/>
      <c r="G65" s="142"/>
      <c r="H65" s="142"/>
      <c r="I65" s="142"/>
      <c r="J65" s="142"/>
      <c r="K65" s="142"/>
      <c r="L65" s="142"/>
      <c r="M65" s="142"/>
      <c r="N65" s="142"/>
      <c r="O65" s="142"/>
      <c r="P65" s="149"/>
      <c r="Q65" s="149"/>
      <c r="R65" s="149"/>
      <c r="S65" s="149"/>
      <c r="T65" s="149"/>
      <c r="U65" s="149"/>
      <c r="V65" s="149"/>
      <c r="W65" s="149"/>
      <c r="X65" s="149"/>
      <c r="Y65" s="149"/>
      <c r="Z65" s="149"/>
      <c r="AA65" s="149"/>
      <c r="AB65" s="120"/>
      <c r="AC65" s="120"/>
      <c r="AD65" s="120"/>
      <c r="AE65" s="120"/>
      <c r="AF65" s="120"/>
      <c r="AG65" s="120"/>
      <c r="AH65" s="120"/>
      <c r="AI65" s="120"/>
      <c r="AJ65" s="120"/>
      <c r="AK65" s="120"/>
      <c r="AL65" s="149"/>
      <c r="AM65" s="149"/>
      <c r="AN65" s="120"/>
      <c r="AO65" s="120"/>
      <c r="AP65" s="120"/>
      <c r="AQ65" s="120"/>
      <c r="AR65" s="149"/>
      <c r="AS65" s="149"/>
      <c r="AT65" s="175" t="s">
        <v>11</v>
      </c>
      <c r="AU65" s="176"/>
      <c r="AV65" s="176"/>
      <c r="AW65" s="176"/>
      <c r="AX65" s="177"/>
      <c r="AY65" s="178">
        <f>ROUNDDOWN(SUM(AY55:BE64),0)</f>
        <v>0</v>
      </c>
      <c r="AZ65" s="179"/>
      <c r="BA65" s="179"/>
      <c r="BB65" s="179"/>
      <c r="BC65" s="180"/>
      <c r="BD65" s="180"/>
      <c r="BE65" s="181"/>
      <c r="BH65" s="120"/>
      <c r="BI65" s="106"/>
    </row>
    <row r="66" spans="1:130" ht="13.5" customHeight="1" thickTop="1">
      <c r="A66" s="120"/>
      <c r="B66" s="142"/>
      <c r="C66" s="142"/>
      <c r="D66" s="142"/>
      <c r="E66" s="142"/>
      <c r="F66" s="142"/>
      <c r="G66" s="142"/>
      <c r="H66" s="142"/>
      <c r="I66" s="142"/>
      <c r="J66" s="142"/>
      <c r="K66" s="142"/>
      <c r="L66" s="142"/>
      <c r="M66" s="142"/>
      <c r="N66" s="142"/>
      <c r="O66" s="142"/>
      <c r="P66" s="142"/>
      <c r="Q66" s="142"/>
      <c r="R66" s="142"/>
      <c r="S66" s="142"/>
      <c r="T66" s="142"/>
      <c r="U66" s="142"/>
      <c r="V66" s="149"/>
      <c r="W66" s="149"/>
      <c r="X66" s="149"/>
      <c r="Y66" s="149"/>
      <c r="Z66" s="149"/>
      <c r="AA66" s="149"/>
      <c r="AB66" s="149"/>
      <c r="AC66" s="149"/>
      <c r="AD66" s="149"/>
      <c r="AE66" s="149"/>
      <c r="AF66" s="149"/>
      <c r="AG66" s="149"/>
      <c r="AH66" s="149"/>
      <c r="AI66" s="149"/>
      <c r="AJ66" s="149"/>
      <c r="AK66" s="149"/>
      <c r="AL66" s="149"/>
      <c r="AM66" s="149"/>
      <c r="AN66" s="149"/>
      <c r="AO66" s="149"/>
      <c r="AP66" s="149"/>
      <c r="AQ66" s="149"/>
      <c r="AR66" s="149"/>
      <c r="AS66" s="149"/>
      <c r="AT66" s="149"/>
      <c r="AU66" s="149"/>
      <c r="AV66" s="149"/>
      <c r="AW66" s="149"/>
      <c r="AX66" s="149"/>
      <c r="AY66" s="149"/>
      <c r="AZ66" s="149"/>
      <c r="BA66" s="149"/>
      <c r="BB66" s="149"/>
      <c r="BC66" s="149"/>
      <c r="BD66" s="149"/>
      <c r="BE66" s="149"/>
      <c r="BH66" s="120"/>
      <c r="BI66" s="106"/>
    </row>
    <row r="67" spans="1:130" ht="13.5" customHeight="1">
      <c r="BF67" s="94"/>
      <c r="BG67" s="120"/>
      <c r="BH67" s="120"/>
      <c r="BI67" s="106"/>
      <c r="BL67" s="151"/>
      <c r="BM67" s="151"/>
      <c r="BN67" s="151"/>
      <c r="BO67" s="151"/>
      <c r="BP67" s="151"/>
      <c r="BQ67" s="151"/>
      <c r="BR67" s="151"/>
      <c r="BS67" s="151"/>
      <c r="BT67" s="151"/>
      <c r="BU67" s="151"/>
      <c r="BV67" s="151"/>
      <c r="BW67" s="151"/>
      <c r="BX67" s="151"/>
      <c r="BY67" s="151"/>
      <c r="BZ67" s="151"/>
      <c r="CA67" s="151"/>
      <c r="CB67" s="151"/>
      <c r="CC67" s="151"/>
      <c r="CD67" s="151"/>
      <c r="CE67" s="151"/>
      <c r="CF67" s="151"/>
      <c r="CG67" s="151"/>
      <c r="CH67" s="151"/>
      <c r="CI67" s="151"/>
      <c r="CJ67" s="151"/>
      <c r="CK67" s="151"/>
      <c r="CL67" s="151"/>
      <c r="CM67" s="151"/>
      <c r="CN67" s="151"/>
      <c r="CO67" s="151"/>
      <c r="CP67" s="151"/>
      <c r="CQ67" s="151"/>
      <c r="CR67" s="151"/>
      <c r="CS67" s="149"/>
      <c r="CT67" s="149"/>
      <c r="CU67" s="149"/>
      <c r="CV67" s="149"/>
      <c r="CW67" s="149"/>
      <c r="CX67" s="149"/>
      <c r="CY67" s="149"/>
      <c r="CZ67" s="149"/>
      <c r="DA67" s="149"/>
      <c r="DB67" s="149"/>
      <c r="DC67" s="149"/>
      <c r="DD67" s="149"/>
      <c r="DJ67" s="149"/>
      <c r="DK67" s="152"/>
      <c r="DL67" s="152"/>
      <c r="DM67" s="152"/>
      <c r="DN67" s="153"/>
      <c r="DO67" s="153"/>
      <c r="DP67" s="153"/>
      <c r="DQ67" s="153"/>
      <c r="DR67" s="154"/>
      <c r="DS67" s="151"/>
      <c r="DT67" s="151"/>
      <c r="DU67" s="151"/>
      <c r="DV67" s="151"/>
      <c r="DW67" s="103"/>
      <c r="DX67" s="103"/>
      <c r="DY67" s="103"/>
      <c r="DZ67" s="103"/>
    </row>
    <row r="68" spans="1:130" ht="18" customHeight="1">
      <c r="A68" s="155" t="s">
        <v>75</v>
      </c>
      <c r="C68" s="156"/>
      <c r="D68" s="157"/>
      <c r="E68" s="158"/>
      <c r="K68" s="155"/>
      <c r="BG68" s="120"/>
      <c r="BH68" s="120"/>
      <c r="BI68" s="106"/>
    </row>
    <row r="69" spans="1:130" s="88" customFormat="1" ht="9" customHeight="1">
      <c r="BC69" s="109"/>
      <c r="BD69" s="109"/>
      <c r="BE69" s="109"/>
      <c r="BI69" s="98"/>
    </row>
    <row r="70" spans="1:130" s="109" customFormat="1" ht="18" customHeight="1">
      <c r="B70" s="109" t="str">
        <f>"（1）価格変動前の金額（当初見積り単価ベース）：M当初"&amp;TEXT(BI6,0)</f>
        <v>（1）価格変動前の金額（当初見積り単価ベース）：M当初鋼</v>
      </c>
      <c r="BI70" s="98"/>
      <c r="BJ70" s="88"/>
    </row>
    <row r="71" spans="1:130" s="88" customFormat="1" ht="18" customHeight="1">
      <c r="B71" s="109"/>
      <c r="C71" s="109"/>
      <c r="D71" s="159" t="str">
        <f>"Ｍ当初"&amp;TEXT(BI6,0)</f>
        <v>Ｍ当初鋼</v>
      </c>
      <c r="E71" s="109"/>
      <c r="F71" s="109"/>
      <c r="G71" s="109"/>
      <c r="H71" s="109" t="s">
        <v>12</v>
      </c>
      <c r="J71" s="88" t="s">
        <v>63</v>
      </c>
      <c r="K71" s="109"/>
      <c r="L71" s="109"/>
      <c r="M71" s="109"/>
      <c r="N71" s="109"/>
      <c r="O71" s="109"/>
      <c r="P71" s="109"/>
      <c r="Q71" s="109"/>
      <c r="R71" s="109"/>
      <c r="S71" s="109"/>
      <c r="T71" s="109"/>
      <c r="U71" s="109"/>
      <c r="V71" s="109"/>
      <c r="W71" s="109"/>
      <c r="X71" s="109"/>
      <c r="Y71" s="109"/>
      <c r="Z71" s="109"/>
      <c r="AA71" s="109"/>
      <c r="AB71" s="109"/>
      <c r="AR71" s="174"/>
      <c r="AS71" s="174"/>
      <c r="AT71" s="174"/>
      <c r="AU71" s="174"/>
      <c r="AV71" s="174"/>
      <c r="BE71" s="109"/>
      <c r="BF71" s="109"/>
      <c r="BI71" s="98"/>
      <c r="BJ71" s="109"/>
    </row>
    <row r="72" spans="1:130" s="88" customFormat="1" ht="18" customHeight="1">
      <c r="B72" s="109"/>
      <c r="C72" s="109"/>
      <c r="D72" s="109"/>
      <c r="E72" s="109"/>
      <c r="F72" s="109"/>
      <c r="G72" s="109"/>
      <c r="H72" s="109" t="s">
        <v>65</v>
      </c>
      <c r="J72" s="109" t="str">
        <f>FIXED(AD34,0)&amp;" × 1.10"</f>
        <v>0 × 1.10</v>
      </c>
      <c r="K72" s="109"/>
      <c r="L72" s="109"/>
      <c r="M72" s="109"/>
      <c r="N72" s="109"/>
      <c r="O72" s="160"/>
      <c r="P72" s="160"/>
      <c r="Q72" s="160"/>
      <c r="R72" s="160"/>
      <c r="S72" s="160"/>
      <c r="T72" s="161"/>
      <c r="U72" s="109"/>
      <c r="V72" s="109"/>
      <c r="W72" s="109"/>
      <c r="X72" s="109"/>
      <c r="Y72" s="109"/>
      <c r="Z72" s="109"/>
      <c r="AA72" s="109"/>
      <c r="AB72" s="109"/>
      <c r="BE72" s="109"/>
      <c r="BF72" s="109"/>
      <c r="BG72" s="109"/>
      <c r="BH72" s="109"/>
      <c r="BI72" s="87"/>
    </row>
    <row r="73" spans="1:130" s="88" customFormat="1" ht="18" customHeight="1">
      <c r="B73" s="109"/>
      <c r="C73" s="109"/>
      <c r="D73" s="109"/>
      <c r="E73" s="109"/>
      <c r="F73" s="109"/>
      <c r="G73" s="109"/>
      <c r="H73" s="109" t="s">
        <v>65</v>
      </c>
      <c r="J73" s="201">
        <f>ROUNDDOWN(AD34*1.1,0)</f>
        <v>0</v>
      </c>
      <c r="K73" s="202"/>
      <c r="L73" s="202"/>
      <c r="M73" s="202"/>
      <c r="N73" s="202"/>
      <c r="O73" s="202"/>
      <c r="P73" s="203"/>
      <c r="Q73" s="109"/>
      <c r="R73" s="109" t="s">
        <v>42</v>
      </c>
      <c r="S73" s="109"/>
      <c r="T73" s="109"/>
      <c r="U73" s="109"/>
      <c r="V73" s="109"/>
      <c r="W73" s="109"/>
      <c r="X73" s="109"/>
      <c r="Y73" s="109"/>
      <c r="Z73" s="109"/>
      <c r="AA73" s="109"/>
      <c r="AB73" s="109"/>
      <c r="AF73" s="89"/>
      <c r="AJ73" s="89"/>
      <c r="BE73" s="109"/>
      <c r="BF73" s="109"/>
      <c r="BG73" s="109"/>
      <c r="BH73" s="109"/>
      <c r="BI73" s="98"/>
    </row>
    <row r="74" spans="1:130" s="88" customFormat="1" ht="9" customHeight="1">
      <c r="B74" s="109"/>
      <c r="C74" s="109"/>
      <c r="D74" s="109"/>
      <c r="E74" s="109"/>
      <c r="F74" s="109"/>
      <c r="G74" s="109"/>
      <c r="H74" s="162"/>
      <c r="J74" s="162"/>
      <c r="K74" s="162"/>
      <c r="L74" s="162"/>
      <c r="M74" s="109"/>
      <c r="N74" s="109"/>
      <c r="O74" s="109"/>
      <c r="P74" s="109"/>
      <c r="Q74" s="109"/>
      <c r="R74" s="109"/>
      <c r="S74" s="109"/>
      <c r="T74" s="109"/>
      <c r="U74" s="109"/>
      <c r="V74" s="109"/>
      <c r="W74" s="109"/>
      <c r="X74" s="109"/>
      <c r="Y74" s="109"/>
      <c r="Z74" s="109"/>
      <c r="AD74" s="89"/>
      <c r="AH74" s="89"/>
      <c r="BC74" s="109"/>
      <c r="BD74" s="109"/>
      <c r="BE74" s="109"/>
      <c r="BF74" s="109"/>
      <c r="BG74" s="109"/>
      <c r="BH74" s="109"/>
      <c r="BI74" s="98"/>
    </row>
    <row r="75" spans="1:130" s="109" customFormat="1" ht="18" customHeight="1">
      <c r="B75" s="109" t="str">
        <f>"（2）価格変動後の金額（納入実績ベース）：M変更"&amp;TEXT(BI6,0)</f>
        <v>（2）価格変動後の金額（納入実績ベース）：M変更鋼</v>
      </c>
      <c r="BI75" s="98"/>
      <c r="BJ75" s="88"/>
    </row>
    <row r="76" spans="1:130" s="88" customFormat="1" ht="18" customHeight="1">
      <c r="B76" s="109"/>
      <c r="C76" s="109"/>
      <c r="D76" s="159" t="str">
        <f>"Ｍ変更"&amp;TEXT(BI6,0)</f>
        <v>Ｍ変更鋼</v>
      </c>
      <c r="E76" s="109"/>
      <c r="F76" s="109"/>
      <c r="G76" s="109"/>
      <c r="H76" s="109" t="s">
        <v>66</v>
      </c>
      <c r="J76" s="88" t="s">
        <v>64</v>
      </c>
      <c r="BD76" s="109"/>
      <c r="BE76" s="109"/>
      <c r="BF76" s="109"/>
      <c r="BG76" s="109"/>
      <c r="BI76" s="98"/>
    </row>
    <row r="77" spans="1:130" s="88" customFormat="1" ht="18" customHeight="1">
      <c r="H77" s="88" t="s">
        <v>67</v>
      </c>
      <c r="J77" s="109" t="str">
        <f>FIXED(AY65,0)&amp;" × 1.10"</f>
        <v>0 × 1.10</v>
      </c>
      <c r="K77" s="109"/>
      <c r="L77" s="109"/>
      <c r="M77" s="109"/>
      <c r="N77" s="109"/>
      <c r="O77" s="160"/>
      <c r="P77" s="160"/>
      <c r="Q77" s="160"/>
      <c r="R77" s="160"/>
      <c r="S77" s="160"/>
      <c r="T77" s="161"/>
      <c r="U77" s="109"/>
      <c r="V77" s="109"/>
      <c r="W77" s="109"/>
      <c r="X77" s="109"/>
      <c r="BD77" s="109"/>
      <c r="BE77" s="109"/>
      <c r="BF77" s="109"/>
      <c r="BG77" s="109"/>
      <c r="BI77" s="98"/>
    </row>
    <row r="78" spans="1:130" s="88" customFormat="1" ht="18" customHeight="1">
      <c r="H78" s="88" t="s">
        <v>67</v>
      </c>
      <c r="J78" s="201">
        <f>ROUNDDOWN(AY65*1.1,0)</f>
        <v>0</v>
      </c>
      <c r="K78" s="202"/>
      <c r="L78" s="202"/>
      <c r="M78" s="202"/>
      <c r="N78" s="202"/>
      <c r="O78" s="202"/>
      <c r="P78" s="203"/>
      <c r="Q78" s="109"/>
      <c r="R78" s="109" t="s">
        <v>42</v>
      </c>
      <c r="S78" s="109"/>
      <c r="T78" s="109"/>
      <c r="U78" s="109"/>
      <c r="V78" s="109"/>
      <c r="W78" s="109"/>
      <c r="X78" s="109"/>
      <c r="BD78" s="109"/>
      <c r="BE78" s="109"/>
      <c r="BF78" s="109"/>
      <c r="BG78" s="109"/>
      <c r="BI78" s="98"/>
    </row>
    <row r="79" spans="1:130" s="88" customFormat="1" ht="9" customHeight="1">
      <c r="I79" s="163"/>
      <c r="J79" s="163"/>
      <c r="K79" s="163"/>
      <c r="L79" s="163"/>
      <c r="M79" s="163"/>
      <c r="BD79" s="109"/>
      <c r="BE79" s="109"/>
      <c r="BF79" s="109"/>
      <c r="BG79" s="109"/>
      <c r="BI79" s="98"/>
    </row>
    <row r="80" spans="1:130" s="88" customFormat="1" ht="18" customHeight="1">
      <c r="B80" s="88" t="s">
        <v>43</v>
      </c>
      <c r="BC80" s="109"/>
      <c r="BD80" s="109"/>
      <c r="BE80" s="109"/>
      <c r="BF80" s="109"/>
      <c r="BI80" s="98"/>
    </row>
    <row r="81" spans="3:64" s="88" customFormat="1" ht="18" customHeight="1">
      <c r="C81" s="109"/>
      <c r="D81" s="109"/>
      <c r="E81" s="164" t="s">
        <v>68</v>
      </c>
      <c r="F81" s="197" t="str">
        <f>D76</f>
        <v>Ｍ変更鋼</v>
      </c>
      <c r="G81" s="197"/>
      <c r="H81" s="197"/>
      <c r="I81" s="197"/>
      <c r="J81" s="197"/>
      <c r="K81" s="197"/>
      <c r="L81" s="197" t="s">
        <v>69</v>
      </c>
      <c r="M81" s="197"/>
      <c r="N81" s="197" t="str">
        <f>D71</f>
        <v>Ｍ当初鋼</v>
      </c>
      <c r="O81" s="197"/>
      <c r="P81" s="197"/>
      <c r="Q81" s="197"/>
      <c r="R81" s="197"/>
      <c r="S81" s="197"/>
      <c r="T81" s="109" t="s">
        <v>70</v>
      </c>
      <c r="U81" s="197" t="s">
        <v>69</v>
      </c>
      <c r="V81" s="197"/>
      <c r="W81" s="197" t="s">
        <v>71</v>
      </c>
      <c r="X81" s="197"/>
      <c r="Y81" s="197"/>
      <c r="Z81" s="197"/>
      <c r="AA81" s="197"/>
      <c r="AB81" s="197"/>
      <c r="AC81" s="197" t="s">
        <v>72</v>
      </c>
      <c r="AD81" s="197"/>
      <c r="AE81" s="199">
        <v>1</v>
      </c>
      <c r="AF81" s="199"/>
      <c r="AG81" s="159" t="s">
        <v>73</v>
      </c>
      <c r="AH81" s="109"/>
      <c r="AI81" s="109"/>
      <c r="AJ81" s="109"/>
      <c r="AK81" s="109"/>
      <c r="AL81" s="109"/>
      <c r="AM81" s="109"/>
      <c r="AN81" s="109"/>
      <c r="AO81" s="109"/>
      <c r="AP81" s="109"/>
      <c r="AQ81" s="109"/>
      <c r="AR81" s="109"/>
      <c r="AS81" s="109"/>
      <c r="AT81" s="109"/>
      <c r="AU81" s="109"/>
      <c r="AV81" s="109"/>
      <c r="AW81" s="109"/>
      <c r="AX81" s="109"/>
      <c r="AY81" s="109"/>
      <c r="AZ81" s="109"/>
      <c r="BA81" s="109"/>
      <c r="BB81" s="109"/>
      <c r="BC81" s="109"/>
      <c r="BD81" s="109"/>
      <c r="BE81" s="109"/>
      <c r="BF81" s="109"/>
      <c r="BG81" s="109"/>
      <c r="BH81" s="109"/>
      <c r="BI81" s="87"/>
      <c r="BJ81" s="109"/>
      <c r="BK81" s="109"/>
      <c r="BL81" s="109"/>
    </row>
    <row r="82" spans="3:64" s="88" customFormat="1" ht="18" customHeight="1">
      <c r="C82" s="109"/>
      <c r="D82" s="164" t="s">
        <v>74</v>
      </c>
      <c r="E82" s="164" t="s">
        <v>68</v>
      </c>
      <c r="F82" s="196">
        <f>J78</f>
        <v>0</v>
      </c>
      <c r="G82" s="196"/>
      <c r="H82" s="196"/>
      <c r="I82" s="196"/>
      <c r="J82" s="196"/>
      <c r="K82" s="196"/>
      <c r="L82" s="197" t="s">
        <v>69</v>
      </c>
      <c r="M82" s="197"/>
      <c r="N82" s="196">
        <f>J73</f>
        <v>0</v>
      </c>
      <c r="O82" s="196"/>
      <c r="P82" s="196"/>
      <c r="Q82" s="196"/>
      <c r="R82" s="196"/>
      <c r="S82" s="196"/>
      <c r="T82" s="109" t="s">
        <v>70</v>
      </c>
      <c r="U82" s="197" t="s">
        <v>69</v>
      </c>
      <c r="V82" s="197"/>
      <c r="W82" s="196">
        <f>V15</f>
        <v>0</v>
      </c>
      <c r="X82" s="196"/>
      <c r="Y82" s="196"/>
      <c r="Z82" s="196"/>
      <c r="AA82" s="196"/>
      <c r="AB82" s="196"/>
      <c r="AC82" s="197" t="s">
        <v>72</v>
      </c>
      <c r="AD82" s="197"/>
      <c r="AE82" s="199">
        <v>1</v>
      </c>
      <c r="AF82" s="199"/>
      <c r="AG82" s="159" t="s">
        <v>73</v>
      </c>
      <c r="AH82" s="109"/>
      <c r="AI82" s="109"/>
      <c r="AJ82" s="109"/>
      <c r="AK82" s="109"/>
      <c r="AL82" s="109"/>
      <c r="AM82" s="109"/>
      <c r="AN82" s="109"/>
      <c r="AO82" s="109"/>
      <c r="AP82" s="109"/>
      <c r="AQ82" s="109"/>
      <c r="AR82" s="109"/>
      <c r="AS82" s="109"/>
      <c r="AT82" s="109"/>
      <c r="AU82" s="109"/>
      <c r="AV82" s="109"/>
      <c r="AW82" s="109"/>
      <c r="AX82" s="109"/>
      <c r="AY82" s="109"/>
      <c r="AZ82" s="109"/>
      <c r="BA82" s="109"/>
      <c r="BB82" s="109"/>
      <c r="BC82" s="109"/>
      <c r="BD82" s="109"/>
      <c r="BE82" s="109"/>
      <c r="BF82" s="109"/>
      <c r="BG82" s="109"/>
      <c r="BH82" s="109"/>
      <c r="BI82" s="87"/>
      <c r="BJ82" s="109"/>
      <c r="BK82" s="109"/>
      <c r="BL82" s="109"/>
    </row>
    <row r="83" spans="3:64" s="88" customFormat="1" ht="18" customHeight="1">
      <c r="C83" s="109"/>
      <c r="D83" s="164" t="s">
        <v>74</v>
      </c>
      <c r="E83" s="109"/>
      <c r="F83" s="196">
        <f>F82-N82</f>
        <v>0</v>
      </c>
      <c r="G83" s="196"/>
      <c r="H83" s="196"/>
      <c r="I83" s="196"/>
      <c r="J83" s="196"/>
      <c r="K83" s="196"/>
      <c r="L83" s="197" t="s">
        <v>69</v>
      </c>
      <c r="M83" s="197"/>
      <c r="N83" s="196">
        <f>ROUNDDOWN(W82*0.01,0)</f>
        <v>0</v>
      </c>
      <c r="O83" s="196"/>
      <c r="P83" s="196"/>
      <c r="Q83" s="196"/>
      <c r="R83" s="196"/>
      <c r="S83" s="196"/>
      <c r="T83" s="109"/>
      <c r="U83" s="109"/>
      <c r="AC83" s="109"/>
      <c r="AD83" s="109"/>
      <c r="AE83" s="109"/>
      <c r="AF83" s="109"/>
      <c r="AG83" s="109"/>
      <c r="AH83" s="109"/>
      <c r="AI83" s="109"/>
      <c r="AJ83" s="109"/>
      <c r="AK83" s="109"/>
      <c r="AL83" s="109"/>
      <c r="AM83" s="109"/>
      <c r="AN83" s="109"/>
      <c r="AO83" s="109"/>
      <c r="AP83" s="109"/>
      <c r="AQ83" s="109"/>
      <c r="AR83" s="109"/>
      <c r="AS83" s="109"/>
      <c r="AT83" s="109"/>
      <c r="AU83" s="109"/>
      <c r="AV83" s="109"/>
      <c r="AW83" s="109"/>
      <c r="AX83" s="109"/>
      <c r="AY83" s="109"/>
      <c r="AZ83" s="109"/>
      <c r="BA83" s="109"/>
      <c r="BB83" s="109"/>
      <c r="BC83" s="109"/>
      <c r="BD83" s="109"/>
      <c r="BE83" s="109"/>
      <c r="BF83" s="109"/>
      <c r="BG83" s="109"/>
      <c r="BH83" s="109"/>
      <c r="BI83" s="98"/>
    </row>
    <row r="84" spans="3:64" s="88" customFormat="1" ht="18" customHeight="1">
      <c r="C84" s="109"/>
      <c r="D84" s="164" t="s">
        <v>74</v>
      </c>
      <c r="E84" s="109"/>
      <c r="F84" s="196">
        <f>F83-N83</f>
        <v>0</v>
      </c>
      <c r="G84" s="196"/>
      <c r="H84" s="196"/>
      <c r="I84" s="196"/>
      <c r="J84" s="196"/>
      <c r="K84" s="196"/>
      <c r="L84" s="198" t="str">
        <f>IF(F84&gt;0,"＞","≦")</f>
        <v>≦</v>
      </c>
      <c r="M84" s="198"/>
      <c r="N84" s="196">
        <v>0</v>
      </c>
      <c r="O84" s="196"/>
      <c r="P84" s="196"/>
      <c r="Q84" s="196"/>
      <c r="R84" s="196"/>
      <c r="S84" s="196"/>
      <c r="U84" s="200" t="str">
        <f>IF(V15=0,"",IF(F84&gt;0,"∴ ["&amp;BG10&amp;"]について、単品スライド（増額）の対象となる可能性がある","∴ [ "&amp;BG10&amp;" ]について、単品スライド（増額）の対象とはならない"))</f>
        <v/>
      </c>
      <c r="V84" s="200"/>
      <c r="W84" s="200"/>
      <c r="X84" s="200"/>
      <c r="Y84" s="200"/>
      <c r="Z84" s="200"/>
      <c r="AA84" s="200"/>
      <c r="AB84" s="200"/>
      <c r="AC84" s="200"/>
      <c r="AD84" s="200"/>
      <c r="AE84" s="200"/>
      <c r="AF84" s="200"/>
      <c r="AG84" s="200"/>
      <c r="AH84" s="200"/>
      <c r="AI84" s="200"/>
      <c r="AJ84" s="200"/>
      <c r="AK84" s="200"/>
      <c r="AL84" s="200"/>
      <c r="AM84" s="200"/>
      <c r="AN84" s="200"/>
      <c r="AO84" s="200"/>
      <c r="AP84" s="200"/>
      <c r="AQ84" s="200"/>
      <c r="AR84" s="200"/>
      <c r="AS84" s="200"/>
      <c r="AT84" s="200"/>
      <c r="AU84" s="200"/>
      <c r="AV84" s="200"/>
      <c r="AW84" s="200"/>
      <c r="AX84" s="200"/>
      <c r="AY84" s="200"/>
      <c r="AZ84" s="200"/>
      <c r="BA84" s="200"/>
      <c r="BB84" s="200"/>
      <c r="BC84" s="200"/>
      <c r="BD84" s="200"/>
      <c r="BE84" s="200"/>
      <c r="BF84" s="109"/>
      <c r="BG84" s="109"/>
      <c r="BI84" s="98"/>
    </row>
    <row r="85" spans="3:64" s="88" customFormat="1" ht="18" customHeight="1">
      <c r="U85" s="91"/>
      <c r="V85" s="91"/>
      <c r="W85" s="91"/>
      <c r="X85" s="91"/>
      <c r="Y85" s="91"/>
      <c r="Z85" s="91"/>
      <c r="AA85" s="91"/>
      <c r="AB85" s="91"/>
      <c r="AC85" s="91"/>
      <c r="AD85" s="91"/>
      <c r="AE85" s="91"/>
      <c r="AF85" s="91"/>
      <c r="AG85" s="91"/>
      <c r="AH85" s="91"/>
      <c r="AI85" s="91"/>
      <c r="AJ85" s="91"/>
      <c r="AK85" s="91"/>
      <c r="AL85" s="91"/>
      <c r="AM85" s="91"/>
      <c r="AN85" s="91"/>
      <c r="AO85" s="91"/>
      <c r="AP85" s="91"/>
      <c r="AQ85" s="91"/>
      <c r="AR85" s="91"/>
      <c r="AS85" s="91"/>
      <c r="AT85" s="91"/>
      <c r="AU85" s="91"/>
      <c r="AV85" s="91"/>
      <c r="AW85" s="91"/>
      <c r="AX85" s="91"/>
      <c r="AY85" s="91"/>
      <c r="AZ85" s="91"/>
      <c r="BA85" s="91"/>
      <c r="BB85" s="91"/>
      <c r="BC85" s="91"/>
      <c r="BD85" s="91"/>
      <c r="BE85" s="91"/>
      <c r="BF85" s="109"/>
      <c r="BG85" s="109"/>
      <c r="BI85" s="98"/>
    </row>
    <row r="86" spans="3:64" ht="15.75" customHeight="1">
      <c r="BH86" s="120"/>
      <c r="BI86" s="106"/>
    </row>
  </sheetData>
  <protectedRanges>
    <protectedRange sqref="H6:U7 B41:U43 X39 AF39:AG39 AD15:AF15 V41:BE50 AJ39 B24:Z33 AF21 BJ10 P11 AV39 O9:AD9 AA24:AC25 BB39 AL39:AM39 AR39:AS39 AX39:AY39 AD11 W12 U11 AP39 N11 BI6 AH21:AI21 AD24:AJ33 BD39:BE39 Z39:AA39 AD39" name="範囲1"/>
    <protectedRange sqref="B44:U50" name="範囲1_1"/>
    <protectedRange sqref="AA26:AC33" name="範囲1_3"/>
    <protectedRange sqref="R53 T53:U53 L53 F53 N53:O53 Z53:AA53 X53 AD53 AJ53 H53:I53 AF53:AG53 AL53:AM53 D55:AM64" name="範囲1_2"/>
    <protectedRange sqref="AR53:AS53 AP53 AN55:AS64" name="範囲1_2_1"/>
    <protectedRange sqref="AT55:BE64" name="範囲1_4"/>
  </protectedRanges>
  <mergeCells count="485">
    <mergeCell ref="AD26:AJ26"/>
    <mergeCell ref="AA28:AC28"/>
    <mergeCell ref="AD28:AJ28"/>
    <mergeCell ref="AA24:AC24"/>
    <mergeCell ref="AA25:AC25"/>
    <mergeCell ref="V24:Z24"/>
    <mergeCell ref="AD24:AJ24"/>
    <mergeCell ref="AD22:AJ23"/>
    <mergeCell ref="AA22:AC23"/>
    <mergeCell ref="AD27:AJ27"/>
    <mergeCell ref="AD25:AJ25"/>
    <mergeCell ref="H9:N9"/>
    <mergeCell ref="P9:AC9"/>
    <mergeCell ref="B21:I23"/>
    <mergeCell ref="J21:S23"/>
    <mergeCell ref="T21:U23"/>
    <mergeCell ref="AV2:AW2"/>
    <mergeCell ref="AX2:AY2"/>
    <mergeCell ref="AG5:AL5"/>
    <mergeCell ref="AG6:AL6"/>
    <mergeCell ref="AG7:AL7"/>
    <mergeCell ref="V15:AB15"/>
    <mergeCell ref="V13:AB13"/>
    <mergeCell ref="V14:AB14"/>
    <mergeCell ref="AR2:AS2"/>
    <mergeCell ref="J28:S28"/>
    <mergeCell ref="T28:U28"/>
    <mergeCell ref="B29:I29"/>
    <mergeCell ref="B32:I32"/>
    <mergeCell ref="J32:S32"/>
    <mergeCell ref="T32:U32"/>
    <mergeCell ref="V21:AC21"/>
    <mergeCell ref="V12:AB12"/>
    <mergeCell ref="V22:Z23"/>
    <mergeCell ref="V26:Z26"/>
    <mergeCell ref="AA29:AC29"/>
    <mergeCell ref="B30:I30"/>
    <mergeCell ref="J30:S30"/>
    <mergeCell ref="T30:U30"/>
    <mergeCell ref="B31:I31"/>
    <mergeCell ref="AA31:AC31"/>
    <mergeCell ref="AA26:AC26"/>
    <mergeCell ref="AA27:AC27"/>
    <mergeCell ref="V27:Z27"/>
    <mergeCell ref="V25:Z25"/>
    <mergeCell ref="J29:S29"/>
    <mergeCell ref="T29:U29"/>
    <mergeCell ref="V28:Z28"/>
    <mergeCell ref="V32:Z32"/>
    <mergeCell ref="BB2:BC2"/>
    <mergeCell ref="BD2:BE2"/>
    <mergeCell ref="T45:U45"/>
    <mergeCell ref="Y46:AA46"/>
    <mergeCell ref="B44:I44"/>
    <mergeCell ref="AW45:AY45"/>
    <mergeCell ref="AZ45:BB45"/>
    <mergeCell ref="BC45:BE45"/>
    <mergeCell ref="AK45:AM45"/>
    <mergeCell ref="AN45:AP45"/>
    <mergeCell ref="AD30:AJ30"/>
    <mergeCell ref="V31:Z31"/>
    <mergeCell ref="AT2:AU2"/>
    <mergeCell ref="H6:AD7"/>
    <mergeCell ref="AG4:AL4"/>
    <mergeCell ref="U1:AK2"/>
    <mergeCell ref="AM5:BE5"/>
    <mergeCell ref="AM6:BE6"/>
    <mergeCell ref="AM7:BB7"/>
    <mergeCell ref="AZ2:BA2"/>
    <mergeCell ref="B41:I41"/>
    <mergeCell ref="J41:S41"/>
    <mergeCell ref="T41:U41"/>
    <mergeCell ref="B28:I28"/>
    <mergeCell ref="V38:AA38"/>
    <mergeCell ref="V39:W39"/>
    <mergeCell ref="V40:X40"/>
    <mergeCell ref="Y40:AA40"/>
    <mergeCell ref="AZ38:BE38"/>
    <mergeCell ref="Y45:AA45"/>
    <mergeCell ref="AB45:AD45"/>
    <mergeCell ref="AE45:AG45"/>
    <mergeCell ref="V44:X44"/>
    <mergeCell ref="AN41:AP41"/>
    <mergeCell ref="AQ42:AS42"/>
    <mergeCell ref="AQ41:AS41"/>
    <mergeCell ref="AK41:AM41"/>
    <mergeCell ref="AZ39:BA39"/>
    <mergeCell ref="AT41:AV41"/>
    <mergeCell ref="AW41:AY41"/>
    <mergeCell ref="AZ41:BB41"/>
    <mergeCell ref="BC41:BE41"/>
    <mergeCell ref="AZ44:BB44"/>
    <mergeCell ref="BC44:BE44"/>
    <mergeCell ref="V45:X45"/>
    <mergeCell ref="BC47:BE47"/>
    <mergeCell ref="AT47:AV47"/>
    <mergeCell ref="AW47:AY47"/>
    <mergeCell ref="AZ47:BB47"/>
    <mergeCell ref="AN47:AP47"/>
    <mergeCell ref="AQ47:AS47"/>
    <mergeCell ref="AK47:AM47"/>
    <mergeCell ref="AN48:AP48"/>
    <mergeCell ref="BC48:BE48"/>
    <mergeCell ref="AZ48:BB48"/>
    <mergeCell ref="D60:F60"/>
    <mergeCell ref="G60:I60"/>
    <mergeCell ref="J60:L60"/>
    <mergeCell ref="M60:O60"/>
    <mergeCell ref="P60:R60"/>
    <mergeCell ref="S60:U60"/>
    <mergeCell ref="V60:X60"/>
    <mergeCell ref="Y60:AA60"/>
    <mergeCell ref="D59:F59"/>
    <mergeCell ref="G59:I59"/>
    <mergeCell ref="J59:L59"/>
    <mergeCell ref="M59:O59"/>
    <mergeCell ref="P59:R59"/>
    <mergeCell ref="S59:U59"/>
    <mergeCell ref="V59:X59"/>
    <mergeCell ref="Y59:AA59"/>
    <mergeCell ref="AY59:BE59"/>
    <mergeCell ref="AT59:AX59"/>
    <mergeCell ref="BC49:BE49"/>
    <mergeCell ref="AB59:AD59"/>
    <mergeCell ref="AQ49:AS49"/>
    <mergeCell ref="AT49:AV49"/>
    <mergeCell ref="AW49:AY49"/>
    <mergeCell ref="AE59:AG59"/>
    <mergeCell ref="AH59:AJ59"/>
    <mergeCell ref="AK59:AM59"/>
    <mergeCell ref="AY55:BE55"/>
    <mergeCell ref="AE55:AG55"/>
    <mergeCell ref="AH56:AJ56"/>
    <mergeCell ref="AB49:AD49"/>
    <mergeCell ref="AZ49:BB49"/>
    <mergeCell ref="AN49:AP49"/>
    <mergeCell ref="AE49:AG49"/>
    <mergeCell ref="AH49:AJ49"/>
    <mergeCell ref="V61:X61"/>
    <mergeCell ref="Y61:AA61"/>
    <mergeCell ref="AB60:AD60"/>
    <mergeCell ref="AK49:AM49"/>
    <mergeCell ref="AK48:AM48"/>
    <mergeCell ref="AH45:AJ45"/>
    <mergeCell ref="Y42:AA42"/>
    <mergeCell ref="AE41:AG41"/>
    <mergeCell ref="Y43:AA43"/>
    <mergeCell ref="AB41:AD41"/>
    <mergeCell ref="AH41:AJ41"/>
    <mergeCell ref="AB47:AD47"/>
    <mergeCell ref="AE47:AG47"/>
    <mergeCell ref="Y47:AA47"/>
    <mergeCell ref="AH46:AJ46"/>
    <mergeCell ref="Y41:AA41"/>
    <mergeCell ref="AK60:AM60"/>
    <mergeCell ref="AB56:AD56"/>
    <mergeCell ref="AK44:AM44"/>
    <mergeCell ref="AK54:AM54"/>
    <mergeCell ref="AK55:AM55"/>
    <mergeCell ref="AK46:AM46"/>
    <mergeCell ref="AE54:AG54"/>
    <mergeCell ref="AB55:AD55"/>
    <mergeCell ref="AT61:AX61"/>
    <mergeCell ref="AE61:AG61"/>
    <mergeCell ref="AH61:AJ61"/>
    <mergeCell ref="AK61:AM61"/>
    <mergeCell ref="AT60:AX60"/>
    <mergeCell ref="AE60:AG60"/>
    <mergeCell ref="AH60:AJ60"/>
    <mergeCell ref="AY61:BE61"/>
    <mergeCell ref="D62:F62"/>
    <mergeCell ref="G62:I62"/>
    <mergeCell ref="J62:L62"/>
    <mergeCell ref="M62:O62"/>
    <mergeCell ref="P62:R62"/>
    <mergeCell ref="S62:U62"/>
    <mergeCell ref="V62:X62"/>
    <mergeCell ref="Y62:AA62"/>
    <mergeCell ref="AB61:AD61"/>
    <mergeCell ref="AY60:BE60"/>
    <mergeCell ref="D61:F61"/>
    <mergeCell ref="G61:I61"/>
    <mergeCell ref="J61:L61"/>
    <mergeCell ref="M61:O61"/>
    <mergeCell ref="P61:R61"/>
    <mergeCell ref="S61:U61"/>
    <mergeCell ref="D63:F63"/>
    <mergeCell ref="G63:I63"/>
    <mergeCell ref="J63:L63"/>
    <mergeCell ref="M63:O63"/>
    <mergeCell ref="P63:R63"/>
    <mergeCell ref="S63:U63"/>
    <mergeCell ref="V63:X63"/>
    <mergeCell ref="Y63:AA63"/>
    <mergeCell ref="AK62:AM62"/>
    <mergeCell ref="AH62:AJ62"/>
    <mergeCell ref="AB62:AD62"/>
    <mergeCell ref="AE62:AG62"/>
    <mergeCell ref="AY63:BE63"/>
    <mergeCell ref="AD21:AE21"/>
    <mergeCell ref="AH42:AJ42"/>
    <mergeCell ref="AN42:AP42"/>
    <mergeCell ref="AD34:AJ34"/>
    <mergeCell ref="AB38:AG38"/>
    <mergeCell ref="AH38:AM38"/>
    <mergeCell ref="AN38:AS38"/>
    <mergeCell ref="AB63:AD63"/>
    <mergeCell ref="AB42:AD42"/>
    <mergeCell ref="AE63:AG63"/>
    <mergeCell ref="AH63:AJ63"/>
    <mergeCell ref="AE42:AG42"/>
    <mergeCell ref="AB44:AD44"/>
    <mergeCell ref="AH54:AJ54"/>
    <mergeCell ref="AH55:AJ55"/>
    <mergeCell ref="AH53:AI53"/>
    <mergeCell ref="AB54:AD54"/>
    <mergeCell ref="AK42:AM42"/>
    <mergeCell ref="AB43:AD43"/>
    <mergeCell ref="AE43:AG43"/>
    <mergeCell ref="AH43:AJ43"/>
    <mergeCell ref="AT62:AX62"/>
    <mergeCell ref="AY62:BE62"/>
    <mergeCell ref="V30:Z30"/>
    <mergeCell ref="AA30:AC30"/>
    <mergeCell ref="V29:Z29"/>
    <mergeCell ref="BC40:BE40"/>
    <mergeCell ref="J31:S31"/>
    <mergeCell ref="T31:U31"/>
    <mergeCell ref="AD31:AJ31"/>
    <mergeCell ref="V33:Z33"/>
    <mergeCell ref="AD33:AJ33"/>
    <mergeCell ref="AW40:AY40"/>
    <mergeCell ref="AZ40:BB40"/>
    <mergeCell ref="V34:AC34"/>
    <mergeCell ref="AA32:AC32"/>
    <mergeCell ref="AD32:AJ32"/>
    <mergeCell ref="AH39:AI39"/>
    <mergeCell ref="AB40:AD40"/>
    <mergeCell ref="AE40:AG40"/>
    <mergeCell ref="AB39:AC39"/>
    <mergeCell ref="J38:S40"/>
    <mergeCell ref="AA33:AC33"/>
    <mergeCell ref="AT38:AY38"/>
    <mergeCell ref="AN39:AO39"/>
    <mergeCell ref="AT39:AU39"/>
    <mergeCell ref="AT40:AV40"/>
    <mergeCell ref="B24:I24"/>
    <mergeCell ref="J24:S24"/>
    <mergeCell ref="T24:U24"/>
    <mergeCell ref="V41:X41"/>
    <mergeCell ref="B25:I25"/>
    <mergeCell ref="J25:S25"/>
    <mergeCell ref="T25:U25"/>
    <mergeCell ref="V42:X42"/>
    <mergeCell ref="AQ40:AS40"/>
    <mergeCell ref="AH40:AJ40"/>
    <mergeCell ref="AK40:AM40"/>
    <mergeCell ref="B33:I33"/>
    <mergeCell ref="J33:S33"/>
    <mergeCell ref="T33:U33"/>
    <mergeCell ref="AN40:AP40"/>
    <mergeCell ref="B26:I26"/>
    <mergeCell ref="J26:S26"/>
    <mergeCell ref="T26:U26"/>
    <mergeCell ref="AD29:AJ29"/>
    <mergeCell ref="B27:I27"/>
    <mergeCell ref="J27:S27"/>
    <mergeCell ref="T27:U27"/>
    <mergeCell ref="B38:I40"/>
    <mergeCell ref="T38:U40"/>
    <mergeCell ref="BC42:BE42"/>
    <mergeCell ref="AK43:AM43"/>
    <mergeCell ref="AN43:AP43"/>
    <mergeCell ref="AQ43:AS43"/>
    <mergeCell ref="AT43:AV43"/>
    <mergeCell ref="BC43:BE43"/>
    <mergeCell ref="AT42:AV42"/>
    <mergeCell ref="AW42:AY42"/>
    <mergeCell ref="AW43:AY43"/>
    <mergeCell ref="AZ43:BB43"/>
    <mergeCell ref="AZ42:BB42"/>
    <mergeCell ref="AW48:AY48"/>
    <mergeCell ref="AQ48:AS48"/>
    <mergeCell ref="Y44:AA44"/>
    <mergeCell ref="AE44:AG44"/>
    <mergeCell ref="AH44:AJ44"/>
    <mergeCell ref="Y48:AA48"/>
    <mergeCell ref="AB48:AD48"/>
    <mergeCell ref="AE48:AG48"/>
    <mergeCell ref="B42:I42"/>
    <mergeCell ref="J42:S42"/>
    <mergeCell ref="T42:U42"/>
    <mergeCell ref="V43:X43"/>
    <mergeCell ref="AH48:AJ48"/>
    <mergeCell ref="AH47:AJ47"/>
    <mergeCell ref="V47:X47"/>
    <mergeCell ref="B48:I48"/>
    <mergeCell ref="J48:S48"/>
    <mergeCell ref="T48:U48"/>
    <mergeCell ref="V48:X48"/>
    <mergeCell ref="B47:I47"/>
    <mergeCell ref="J47:S47"/>
    <mergeCell ref="T47:U47"/>
    <mergeCell ref="B46:I46"/>
    <mergeCell ref="J46:S46"/>
    <mergeCell ref="B43:I43"/>
    <mergeCell ref="J43:S43"/>
    <mergeCell ref="T43:U43"/>
    <mergeCell ref="B49:I49"/>
    <mergeCell ref="J49:S49"/>
    <mergeCell ref="T49:U49"/>
    <mergeCell ref="V49:X49"/>
    <mergeCell ref="Y49:AA49"/>
    <mergeCell ref="AT48:AV48"/>
    <mergeCell ref="T46:U46"/>
    <mergeCell ref="V46:X46"/>
    <mergeCell ref="B45:I45"/>
    <mergeCell ref="AE46:AG46"/>
    <mergeCell ref="J45:S45"/>
    <mergeCell ref="J44:S44"/>
    <mergeCell ref="T44:U44"/>
    <mergeCell ref="AB46:AD46"/>
    <mergeCell ref="BC46:BE46"/>
    <mergeCell ref="AQ46:AS46"/>
    <mergeCell ref="AT45:AV45"/>
    <mergeCell ref="AW46:AY46"/>
    <mergeCell ref="AT46:AV46"/>
    <mergeCell ref="AN46:AP46"/>
    <mergeCell ref="AT44:AV44"/>
    <mergeCell ref="AQ45:AS45"/>
    <mergeCell ref="AW44:AY44"/>
    <mergeCell ref="AN44:AP44"/>
    <mergeCell ref="AQ44:AS44"/>
    <mergeCell ref="AZ46:BB46"/>
    <mergeCell ref="D55:F55"/>
    <mergeCell ref="G55:I55"/>
    <mergeCell ref="D53:E53"/>
    <mergeCell ref="J53:K53"/>
    <mergeCell ref="P53:Q53"/>
    <mergeCell ref="BC50:BE50"/>
    <mergeCell ref="D52:I52"/>
    <mergeCell ref="J52:O52"/>
    <mergeCell ref="P52:U52"/>
    <mergeCell ref="V52:AA52"/>
    <mergeCell ref="AB52:AG52"/>
    <mergeCell ref="AH52:AM52"/>
    <mergeCell ref="AT52:BE53"/>
    <mergeCell ref="AE50:AG50"/>
    <mergeCell ref="AW50:AY50"/>
    <mergeCell ref="AB53:AC53"/>
    <mergeCell ref="V54:X54"/>
    <mergeCell ref="Y54:AA54"/>
    <mergeCell ref="V50:X50"/>
    <mergeCell ref="B50:I50"/>
    <mergeCell ref="J50:S50"/>
    <mergeCell ref="T50:U50"/>
    <mergeCell ref="V53:W53"/>
    <mergeCell ref="D54:F54"/>
    <mergeCell ref="G54:I54"/>
    <mergeCell ref="J54:L54"/>
    <mergeCell ref="M54:O54"/>
    <mergeCell ref="P54:R54"/>
    <mergeCell ref="S54:U54"/>
    <mergeCell ref="AZ50:BB50"/>
    <mergeCell ref="AK50:AM50"/>
    <mergeCell ref="AN50:AP50"/>
    <mergeCell ref="AQ50:AS50"/>
    <mergeCell ref="AT50:AV50"/>
    <mergeCell ref="AT54:AX54"/>
    <mergeCell ref="AY54:BE54"/>
    <mergeCell ref="AN54:AP54"/>
    <mergeCell ref="AQ54:AS54"/>
    <mergeCell ref="AN52:AS53"/>
    <mergeCell ref="Y50:AA50"/>
    <mergeCell ref="AB50:AD50"/>
    <mergeCell ref="AH50:AJ50"/>
    <mergeCell ref="J55:L55"/>
    <mergeCell ref="M55:O55"/>
    <mergeCell ref="P55:R55"/>
    <mergeCell ref="S55:U55"/>
    <mergeCell ref="V55:X55"/>
    <mergeCell ref="Y55:AA55"/>
    <mergeCell ref="AT58:AX58"/>
    <mergeCell ref="AT56:AX56"/>
    <mergeCell ref="AY56:BE56"/>
    <mergeCell ref="AN55:AP55"/>
    <mergeCell ref="AQ55:AS55"/>
    <mergeCell ref="AN56:AP56"/>
    <mergeCell ref="AQ56:AS56"/>
    <mergeCell ref="AN57:AP57"/>
    <mergeCell ref="AT57:AX57"/>
    <mergeCell ref="AY57:BE57"/>
    <mergeCell ref="AQ57:AS57"/>
    <mergeCell ref="AT55:AX55"/>
    <mergeCell ref="AK56:AM56"/>
    <mergeCell ref="D56:F56"/>
    <mergeCell ref="G56:I56"/>
    <mergeCell ref="J56:L56"/>
    <mergeCell ref="M56:O56"/>
    <mergeCell ref="P56:R56"/>
    <mergeCell ref="S56:U56"/>
    <mergeCell ref="V56:X56"/>
    <mergeCell ref="Y56:AA56"/>
    <mergeCell ref="AE56:AG56"/>
    <mergeCell ref="D58:F58"/>
    <mergeCell ref="G58:I58"/>
    <mergeCell ref="J58:L58"/>
    <mergeCell ref="M58:O58"/>
    <mergeCell ref="AB58:AD58"/>
    <mergeCell ref="AE58:AG58"/>
    <mergeCell ref="AK57:AM57"/>
    <mergeCell ref="AH58:AJ58"/>
    <mergeCell ref="AK58:AM58"/>
    <mergeCell ref="P58:R58"/>
    <mergeCell ref="S58:U58"/>
    <mergeCell ref="V58:X58"/>
    <mergeCell ref="Y58:AA58"/>
    <mergeCell ref="D57:F57"/>
    <mergeCell ref="G57:I57"/>
    <mergeCell ref="J57:L57"/>
    <mergeCell ref="M57:O57"/>
    <mergeCell ref="P57:R57"/>
    <mergeCell ref="S57:U57"/>
    <mergeCell ref="V57:X57"/>
    <mergeCell ref="Y57:AA57"/>
    <mergeCell ref="AB57:AD57"/>
    <mergeCell ref="AE57:AG57"/>
    <mergeCell ref="AH57:AJ57"/>
    <mergeCell ref="J73:P73"/>
    <mergeCell ref="W81:AB81"/>
    <mergeCell ref="J78:P78"/>
    <mergeCell ref="F81:K81"/>
    <mergeCell ref="L81:M81"/>
    <mergeCell ref="N81:S81"/>
    <mergeCell ref="AC81:AD81"/>
    <mergeCell ref="AE81:AF81"/>
    <mergeCell ref="D64:F64"/>
    <mergeCell ref="G64:I64"/>
    <mergeCell ref="J64:L64"/>
    <mergeCell ref="M64:O64"/>
    <mergeCell ref="AB64:AD64"/>
    <mergeCell ref="AE64:AG64"/>
    <mergeCell ref="P64:R64"/>
    <mergeCell ref="S64:U64"/>
    <mergeCell ref="V64:X64"/>
    <mergeCell ref="Y64:AA64"/>
    <mergeCell ref="F83:K83"/>
    <mergeCell ref="L83:M83"/>
    <mergeCell ref="N83:S83"/>
    <mergeCell ref="F84:K84"/>
    <mergeCell ref="L84:M84"/>
    <mergeCell ref="N84:S84"/>
    <mergeCell ref="AE82:AF82"/>
    <mergeCell ref="U81:V81"/>
    <mergeCell ref="F82:K82"/>
    <mergeCell ref="L82:M82"/>
    <mergeCell ref="N82:S82"/>
    <mergeCell ref="U82:V82"/>
    <mergeCell ref="U84:BE84"/>
    <mergeCell ref="W82:AB82"/>
    <mergeCell ref="AC82:AD82"/>
    <mergeCell ref="AQ64:AS64"/>
    <mergeCell ref="AR71:AV71"/>
    <mergeCell ref="AT65:AX65"/>
    <mergeCell ref="AY65:BE65"/>
    <mergeCell ref="AH64:AJ64"/>
    <mergeCell ref="AK64:AM64"/>
    <mergeCell ref="AY58:BE58"/>
    <mergeCell ref="AN58:AP58"/>
    <mergeCell ref="AQ58:AS58"/>
    <mergeCell ref="AT64:AX64"/>
    <mergeCell ref="AY64:BE64"/>
    <mergeCell ref="AN64:AP64"/>
    <mergeCell ref="AN63:AP63"/>
    <mergeCell ref="AQ63:AS63"/>
    <mergeCell ref="AN60:AP60"/>
    <mergeCell ref="AQ60:AS60"/>
    <mergeCell ref="AN61:AP61"/>
    <mergeCell ref="AQ61:AS61"/>
    <mergeCell ref="AN59:AP59"/>
    <mergeCell ref="AQ59:AS59"/>
    <mergeCell ref="AN62:AP62"/>
    <mergeCell ref="AQ62:AS62"/>
    <mergeCell ref="AK63:AM63"/>
    <mergeCell ref="AT63:AX63"/>
  </mergeCells>
  <phoneticPr fontId="2"/>
  <conditionalFormatting sqref="P9:AC9">
    <cfRule type="expression" dxfId="7" priority="3" stopIfTrue="1">
      <formula>$BI$5=5</formula>
    </cfRule>
  </conditionalFormatting>
  <conditionalFormatting sqref="L84">
    <cfRule type="cellIs" dxfId="6" priority="1" stopIfTrue="1" operator="lessThan">
      <formula>0</formula>
    </cfRule>
  </conditionalFormatting>
  <conditionalFormatting sqref="B37:BE37">
    <cfRule type="expression" dxfId="5" priority="4" stopIfTrue="1">
      <formula>$BI$10=2</formula>
    </cfRule>
  </conditionalFormatting>
  <conditionalFormatting sqref="O9 AD9">
    <cfRule type="expression" dxfId="4" priority="8" stopIfTrue="1">
      <formula>$BI$5=5</formula>
    </cfRule>
  </conditionalFormatting>
  <printOptions horizontalCentered="1"/>
  <pageMargins left="0.39370078740157483" right="0.39370078740157483" top="0.59055118110236227" bottom="0.39370078740157483" header="0.35433070866141736" footer="0.23622047244094491"/>
  <pageSetup paperSize="9" scale="62" orientation="portrait" blackAndWhite="1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print="0" autoLine="0" autoPict="0">
                <anchor moveWithCells="1">
                  <from>
                    <xdr:col>7</xdr:col>
                    <xdr:colOff>0</xdr:colOff>
                    <xdr:row>8</xdr:row>
                    <xdr:rowOff>0</xdr:rowOff>
                  </from>
                  <to>
                    <xdr:col>14</xdr:col>
                    <xdr:colOff>0</xdr:colOff>
                    <xdr:row>9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D86"/>
  <sheetViews>
    <sheetView showGridLines="0" view="pageBreakPreview" zoomScale="75" zoomScaleNormal="75" zoomScaleSheetLayoutView="80" workbookViewId="0">
      <selection activeCell="BC7" sqref="BC7"/>
    </sheetView>
  </sheetViews>
  <sheetFormatPr defaultColWidth="2.625" defaultRowHeight="15.75" customHeight="1"/>
  <cols>
    <col min="1" max="43" width="2.625" style="8" customWidth="1"/>
    <col min="44" max="44" width="3.25" style="8" customWidth="1"/>
    <col min="45" max="55" width="2.625" style="8" customWidth="1"/>
    <col min="56" max="56" width="2.75" style="8" customWidth="1"/>
    <col min="57" max="57" width="2.625" style="8" customWidth="1"/>
    <col min="58" max="58" width="2.625" style="12" customWidth="1"/>
    <col min="59" max="59" width="24.625" style="6" hidden="1" customWidth="1"/>
    <col min="60" max="60" width="5.125" style="6" hidden="1" customWidth="1"/>
    <col min="61" max="61" width="5.125" style="32" hidden="1" customWidth="1"/>
    <col min="62" max="16384" width="2.625" style="8"/>
  </cols>
  <sheetData>
    <row r="1" spans="1:134" s="2" customFormat="1" ht="15.75" customHeight="1">
      <c r="A1" s="2" t="s">
        <v>13</v>
      </c>
      <c r="B1" s="1"/>
      <c r="G1" s="3"/>
      <c r="H1" s="3"/>
      <c r="I1" s="3"/>
      <c r="J1" s="3"/>
      <c r="U1" s="353" t="s">
        <v>51</v>
      </c>
      <c r="V1" s="353"/>
      <c r="W1" s="353"/>
      <c r="X1" s="353"/>
      <c r="Y1" s="353"/>
      <c r="Z1" s="353"/>
      <c r="AA1" s="353"/>
      <c r="AB1" s="353"/>
      <c r="AC1" s="353"/>
      <c r="AD1" s="353"/>
      <c r="AE1" s="353"/>
      <c r="AF1" s="353"/>
      <c r="AG1" s="353"/>
      <c r="AH1" s="353"/>
      <c r="AI1" s="353"/>
      <c r="AJ1" s="353"/>
      <c r="AK1" s="353"/>
      <c r="BF1" s="5"/>
      <c r="BG1" s="6"/>
      <c r="BH1" s="6"/>
      <c r="BI1" s="7"/>
      <c r="BJ1" s="8"/>
      <c r="BK1" s="8"/>
    </row>
    <row r="2" spans="1:134" s="2" customFormat="1" ht="15.75" customHeight="1">
      <c r="B2" s="79"/>
      <c r="C2" s="80"/>
      <c r="D2" s="80"/>
      <c r="E2" s="80"/>
      <c r="F2" s="80"/>
      <c r="G2" s="78"/>
      <c r="H2" s="78"/>
      <c r="I2" s="78"/>
      <c r="J2" s="78"/>
      <c r="K2" s="80"/>
      <c r="L2" s="78"/>
      <c r="M2" s="78"/>
      <c r="N2" s="78"/>
      <c r="O2" s="78"/>
      <c r="P2" s="78"/>
      <c r="Q2" s="78"/>
      <c r="R2" s="78"/>
      <c r="S2" s="78"/>
      <c r="T2" s="78"/>
      <c r="U2" s="353"/>
      <c r="V2" s="353"/>
      <c r="W2" s="353"/>
      <c r="X2" s="353"/>
      <c r="Y2" s="353"/>
      <c r="Z2" s="353"/>
      <c r="AA2" s="353"/>
      <c r="AB2" s="353"/>
      <c r="AC2" s="353"/>
      <c r="AD2" s="353"/>
      <c r="AE2" s="353"/>
      <c r="AF2" s="353"/>
      <c r="AG2" s="353"/>
      <c r="AH2" s="353"/>
      <c r="AI2" s="353"/>
      <c r="AJ2" s="353"/>
      <c r="AK2" s="353"/>
      <c r="AL2" s="78"/>
      <c r="AM2" s="78"/>
      <c r="AN2" s="78"/>
      <c r="AO2" s="78"/>
      <c r="AP2" s="80"/>
      <c r="AQ2" s="80"/>
      <c r="AR2" s="310" t="s">
        <v>110</v>
      </c>
      <c r="AS2" s="310"/>
      <c r="AT2" s="311"/>
      <c r="AU2" s="311"/>
      <c r="AV2" s="310" t="s">
        <v>2</v>
      </c>
      <c r="AW2" s="310"/>
      <c r="AX2" s="311"/>
      <c r="AY2" s="311"/>
      <c r="AZ2" s="310" t="s">
        <v>28</v>
      </c>
      <c r="BA2" s="310"/>
      <c r="BB2" s="311"/>
      <c r="BC2" s="311"/>
      <c r="BD2" s="310" t="s">
        <v>1</v>
      </c>
      <c r="BE2" s="310"/>
      <c r="BF2" s="5"/>
      <c r="BG2" s="6"/>
      <c r="BH2" s="6"/>
      <c r="BI2" s="7"/>
      <c r="BJ2" s="8"/>
      <c r="BK2" s="8"/>
    </row>
    <row r="3" spans="1:134" ht="15.75" customHeight="1">
      <c r="A3" s="9"/>
      <c r="B3" s="9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AS3" s="21"/>
      <c r="AT3" s="21"/>
      <c r="AU3" s="24"/>
      <c r="AV3" s="24"/>
      <c r="AW3" s="24"/>
      <c r="AX3" s="24"/>
      <c r="AY3" s="24"/>
      <c r="AZ3" s="24"/>
      <c r="BA3" s="24"/>
      <c r="BB3" s="24"/>
      <c r="BC3" s="24"/>
      <c r="BD3" s="21"/>
      <c r="BE3" s="21"/>
      <c r="BI3" s="7"/>
      <c r="BK3" s="2"/>
    </row>
    <row r="4" spans="1:134" ht="18" customHeight="1">
      <c r="A4" s="13" t="s">
        <v>14</v>
      </c>
      <c r="B4" s="14"/>
      <c r="C4" s="14"/>
      <c r="D4" s="14"/>
      <c r="E4" s="14"/>
      <c r="F4" s="14"/>
      <c r="S4" s="14"/>
      <c r="T4" s="14"/>
      <c r="U4" s="14"/>
      <c r="AG4" s="352" t="s">
        <v>79</v>
      </c>
      <c r="AH4" s="352"/>
      <c r="AI4" s="352"/>
      <c r="AJ4" s="352"/>
      <c r="AK4" s="352"/>
      <c r="AL4" s="352"/>
      <c r="BE4" s="21"/>
      <c r="BI4" s="16"/>
      <c r="BJ4" s="2"/>
    </row>
    <row r="5" spans="1:134" s="2" customFormat="1" ht="15.75" customHeight="1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8"/>
      <c r="AF5" s="8"/>
      <c r="AG5" s="312" t="s">
        <v>80</v>
      </c>
      <c r="AH5" s="312"/>
      <c r="AI5" s="312"/>
      <c r="AJ5" s="312"/>
      <c r="AK5" s="312"/>
      <c r="AL5" s="312"/>
      <c r="AM5" s="354"/>
      <c r="AN5" s="354"/>
      <c r="AO5" s="354"/>
      <c r="AP5" s="354"/>
      <c r="AQ5" s="354"/>
      <c r="AR5" s="354"/>
      <c r="AS5" s="354"/>
      <c r="AT5" s="354"/>
      <c r="AU5" s="354"/>
      <c r="AV5" s="354"/>
      <c r="AW5" s="354"/>
      <c r="AX5" s="354"/>
      <c r="AY5" s="354"/>
      <c r="AZ5" s="354"/>
      <c r="BA5" s="354"/>
      <c r="BB5" s="354"/>
      <c r="BC5" s="354"/>
      <c r="BD5" s="354"/>
      <c r="BE5" s="354"/>
      <c r="BG5" s="6" t="s">
        <v>3</v>
      </c>
      <c r="BH5" s="6" t="s">
        <v>15</v>
      </c>
      <c r="BI5" s="7">
        <v>1</v>
      </c>
      <c r="BJ5" s="8"/>
      <c r="BK5" s="8"/>
    </row>
    <row r="6" spans="1:134" s="2" customFormat="1" ht="15.75" customHeight="1">
      <c r="B6" s="18" t="s">
        <v>76</v>
      </c>
      <c r="C6" s="17"/>
      <c r="D6" s="17"/>
      <c r="E6" s="17"/>
      <c r="F6" s="17"/>
      <c r="G6" s="18"/>
      <c r="H6" s="262" t="s">
        <v>16</v>
      </c>
      <c r="I6" s="262"/>
      <c r="J6" s="262"/>
      <c r="K6" s="262"/>
      <c r="L6" s="262"/>
      <c r="M6" s="262"/>
      <c r="N6" s="262"/>
      <c r="O6" s="262"/>
      <c r="P6" s="262"/>
      <c r="Q6" s="262"/>
      <c r="R6" s="262"/>
      <c r="S6" s="262"/>
      <c r="T6" s="262"/>
      <c r="U6" s="262"/>
      <c r="V6" s="262"/>
      <c r="W6" s="262"/>
      <c r="X6" s="262"/>
      <c r="Y6" s="262"/>
      <c r="Z6" s="262"/>
      <c r="AA6" s="262"/>
      <c r="AB6" s="262"/>
      <c r="AC6" s="262"/>
      <c r="AD6" s="262"/>
      <c r="AE6" s="8"/>
      <c r="AF6" s="8"/>
      <c r="AG6" s="312" t="s">
        <v>56</v>
      </c>
      <c r="AH6" s="312"/>
      <c r="AI6" s="312"/>
      <c r="AJ6" s="312"/>
      <c r="AK6" s="312"/>
      <c r="AL6" s="312"/>
      <c r="AM6" s="354"/>
      <c r="AN6" s="354"/>
      <c r="AO6" s="354"/>
      <c r="AP6" s="354"/>
      <c r="AQ6" s="354"/>
      <c r="AR6" s="354"/>
      <c r="AS6" s="354"/>
      <c r="AT6" s="354"/>
      <c r="AU6" s="354"/>
      <c r="AV6" s="354"/>
      <c r="AW6" s="354"/>
      <c r="AX6" s="354"/>
      <c r="AY6" s="354"/>
      <c r="AZ6" s="354"/>
      <c r="BA6" s="354"/>
      <c r="BB6" s="354"/>
      <c r="BC6" s="354"/>
      <c r="BD6" s="354"/>
      <c r="BE6" s="354"/>
      <c r="BG6" s="6" t="s">
        <v>10</v>
      </c>
      <c r="BH6" s="6" t="s">
        <v>17</v>
      </c>
      <c r="BI6" s="69" t="str">
        <f>IF($BI$5=1,$BH$5,IF($BI$5=2,$BH$6,IF($BI$5=3,$BH$7,IF($BI$5=4,$BH$8,IF($BI$5=5,$BH$9,$BI$9)))))</f>
        <v>鋼</v>
      </c>
      <c r="BJ6" s="8"/>
      <c r="BK6" s="8"/>
      <c r="BN6" s="20"/>
      <c r="BO6" s="20"/>
      <c r="BP6" s="20"/>
      <c r="BQ6" s="20"/>
      <c r="BR6" s="20"/>
      <c r="BS6" s="20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0"/>
      <c r="CP6" s="20"/>
      <c r="CQ6" s="20"/>
    </row>
    <row r="7" spans="1:134" s="2" customFormat="1" ht="15.75" customHeight="1">
      <c r="B7" s="18"/>
      <c r="C7" s="17"/>
      <c r="D7" s="17"/>
      <c r="E7" s="17"/>
      <c r="F7" s="17"/>
      <c r="G7" s="18"/>
      <c r="H7" s="262"/>
      <c r="I7" s="262"/>
      <c r="J7" s="262"/>
      <c r="K7" s="262"/>
      <c r="L7" s="262"/>
      <c r="M7" s="262"/>
      <c r="N7" s="262"/>
      <c r="O7" s="262"/>
      <c r="P7" s="262"/>
      <c r="Q7" s="262"/>
      <c r="R7" s="262"/>
      <c r="S7" s="262"/>
      <c r="T7" s="262"/>
      <c r="U7" s="262"/>
      <c r="V7" s="262"/>
      <c r="W7" s="262"/>
      <c r="X7" s="262"/>
      <c r="Y7" s="262"/>
      <c r="Z7" s="262"/>
      <c r="AA7" s="262"/>
      <c r="AB7" s="262"/>
      <c r="AC7" s="262"/>
      <c r="AD7" s="262"/>
      <c r="AE7" s="8"/>
      <c r="AF7" s="8"/>
      <c r="AG7" s="312" t="s">
        <v>81</v>
      </c>
      <c r="AH7" s="312"/>
      <c r="AI7" s="312"/>
      <c r="AJ7" s="312"/>
      <c r="AK7" s="312"/>
      <c r="AL7" s="312"/>
      <c r="AM7" s="354"/>
      <c r="AN7" s="354"/>
      <c r="AO7" s="354"/>
      <c r="AP7" s="354"/>
      <c r="AQ7" s="354"/>
      <c r="AR7" s="354"/>
      <c r="AS7" s="354"/>
      <c r="AT7" s="354"/>
      <c r="AU7" s="354"/>
      <c r="AV7" s="354"/>
      <c r="AW7" s="354"/>
      <c r="AX7" s="354"/>
      <c r="AY7" s="354"/>
      <c r="AZ7" s="354"/>
      <c r="BA7" s="354"/>
      <c r="BB7" s="354"/>
      <c r="BC7" s="85"/>
      <c r="BD7" s="83"/>
      <c r="BE7" s="84"/>
      <c r="BG7" s="6" t="s">
        <v>82</v>
      </c>
      <c r="BH7" s="6" t="s">
        <v>83</v>
      </c>
      <c r="BI7" s="7"/>
      <c r="BJ7" s="8"/>
      <c r="BK7" s="8"/>
      <c r="BN7" s="20"/>
      <c r="BO7" s="20"/>
      <c r="BP7" s="20"/>
      <c r="BQ7" s="20"/>
      <c r="BR7" s="20"/>
      <c r="BS7" s="20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0"/>
      <c r="CL7" s="20"/>
      <c r="CM7" s="20"/>
      <c r="CN7" s="20"/>
      <c r="CO7" s="20"/>
      <c r="CP7" s="20"/>
      <c r="CQ7" s="20"/>
    </row>
    <row r="8" spans="1:134" s="2" customFormat="1" ht="15.75" customHeight="1">
      <c r="B8" s="18"/>
      <c r="C8" s="17"/>
      <c r="D8" s="17"/>
      <c r="E8" s="17"/>
      <c r="F8" s="17"/>
      <c r="G8" s="18"/>
      <c r="AS8" s="19"/>
      <c r="BG8" s="6" t="s">
        <v>84</v>
      </c>
      <c r="BH8" s="6" t="s">
        <v>85</v>
      </c>
      <c r="BI8" s="16"/>
      <c r="BJ8" s="8"/>
      <c r="BK8" s="8"/>
      <c r="BN8" s="20"/>
      <c r="BO8" s="20"/>
      <c r="BP8" s="20"/>
      <c r="BQ8" s="20"/>
      <c r="BR8" s="20"/>
      <c r="BS8" s="20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20"/>
      <c r="CP8" s="20"/>
      <c r="CQ8" s="20"/>
      <c r="CR8" s="20"/>
      <c r="CS8" s="20"/>
      <c r="CT8" s="20"/>
      <c r="CU8" s="20"/>
      <c r="CV8" s="20"/>
      <c r="CW8" s="20"/>
    </row>
    <row r="9" spans="1:134" s="2" customFormat="1" ht="15.75" customHeight="1">
      <c r="B9" s="18" t="s">
        <v>52</v>
      </c>
      <c r="C9" s="17"/>
      <c r="D9" s="17"/>
      <c r="E9" s="17"/>
      <c r="F9" s="17"/>
      <c r="G9" s="18"/>
      <c r="H9" s="335" t="str">
        <f>IF(BI5=1,BG5,IF(BI5=2,BG6,IF(BI5=3,BG7,IF(BI5=4,BG8,BG9))))</f>
        <v>鋼材類</v>
      </c>
      <c r="I9" s="335"/>
      <c r="J9" s="335"/>
      <c r="K9" s="335"/>
      <c r="L9" s="335"/>
      <c r="M9" s="335"/>
      <c r="N9" s="335"/>
      <c r="O9" s="82" t="str">
        <f>IF(BI5=5,"（","")</f>
        <v/>
      </c>
      <c r="P9" s="336"/>
      <c r="Q9" s="337"/>
      <c r="R9" s="337"/>
      <c r="S9" s="337"/>
      <c r="T9" s="337"/>
      <c r="U9" s="337"/>
      <c r="V9" s="337"/>
      <c r="W9" s="337"/>
      <c r="X9" s="337"/>
      <c r="Y9" s="337"/>
      <c r="Z9" s="337"/>
      <c r="AA9" s="337"/>
      <c r="AB9" s="337"/>
      <c r="AC9" s="338"/>
      <c r="AD9" s="82" t="str">
        <f>IF(BI5=5,"）","")</f>
        <v/>
      </c>
      <c r="AF9" s="73" t="str">
        <f>IF(BI5=5,"←「その他」を選択した場合は対象材料の具体名を必ず選択すること","")</f>
        <v/>
      </c>
      <c r="BD9" s="14"/>
      <c r="BE9" s="4"/>
      <c r="BF9" s="4"/>
      <c r="BG9" s="6" t="s">
        <v>22</v>
      </c>
      <c r="BH9" s="6" t="s">
        <v>23</v>
      </c>
      <c r="BI9" s="16"/>
      <c r="BJ9" s="20"/>
      <c r="BK9" s="20"/>
    </row>
    <row r="10" spans="1:134" ht="15.75" customHeight="1">
      <c r="B10" s="21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5"/>
      <c r="X10" s="24"/>
      <c r="Y10" s="24"/>
      <c r="Z10" s="24"/>
      <c r="AA10" s="24"/>
      <c r="AB10" s="24"/>
      <c r="AC10" s="24"/>
      <c r="AD10" s="24"/>
      <c r="AE10" s="26"/>
      <c r="AF10" s="15"/>
      <c r="AG10" s="27"/>
      <c r="AO10" s="28"/>
      <c r="AP10" s="28"/>
      <c r="AQ10" s="22"/>
      <c r="AR10" s="22"/>
      <c r="AS10" s="22"/>
      <c r="AT10" s="22"/>
      <c r="AU10" s="22"/>
      <c r="AV10" s="22"/>
      <c r="AW10" s="22"/>
      <c r="AX10" s="2"/>
      <c r="AY10" s="2"/>
      <c r="AZ10" s="2"/>
      <c r="BA10" s="2"/>
      <c r="BB10" s="2"/>
      <c r="BC10" s="2"/>
      <c r="BD10" s="22"/>
      <c r="BE10" s="22"/>
      <c r="BF10" s="22"/>
      <c r="BG10" s="8" t="str">
        <f>H9&amp;O9&amp;P9&amp;AD9</f>
        <v>鋼材類</v>
      </c>
      <c r="BH10" s="8"/>
      <c r="BI10" s="16"/>
      <c r="BJ10" s="30"/>
      <c r="BK10" s="20"/>
      <c r="BL10" s="2"/>
    </row>
    <row r="11" spans="1:134" ht="15.75" customHeight="1">
      <c r="B11" s="18" t="s">
        <v>53</v>
      </c>
      <c r="C11" s="17"/>
      <c r="E11" s="15"/>
      <c r="F11" s="15"/>
      <c r="G11" s="15"/>
      <c r="H11" s="15"/>
      <c r="J11" s="31"/>
      <c r="K11" s="31"/>
      <c r="L11" s="3"/>
      <c r="M11" s="31"/>
      <c r="N11" s="3"/>
      <c r="O11" s="31"/>
      <c r="P11" s="3"/>
      <c r="Q11" s="31"/>
      <c r="R11" s="4"/>
      <c r="S11" s="4"/>
      <c r="T11" s="31"/>
      <c r="U11" s="3"/>
      <c r="AD11" s="3"/>
      <c r="AE11" s="31"/>
      <c r="AF11" s="4"/>
      <c r="AG11" s="4"/>
      <c r="AO11" s="28"/>
      <c r="AP11" s="28"/>
      <c r="AQ11" s="22"/>
      <c r="AR11" s="22"/>
      <c r="AS11" s="22"/>
      <c r="AT11" s="22"/>
      <c r="AU11" s="22"/>
      <c r="AV11" s="22"/>
      <c r="AW11" s="22"/>
      <c r="BE11" s="22"/>
      <c r="BF11" s="22"/>
      <c r="BH11" s="23"/>
      <c r="BJ11" s="2"/>
      <c r="BK11" s="2"/>
    </row>
    <row r="12" spans="1:134" ht="15.75" customHeight="1"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315" t="s">
        <v>24</v>
      </c>
      <c r="W12" s="315"/>
      <c r="X12" s="315"/>
      <c r="Y12" s="315"/>
      <c r="Z12" s="315"/>
      <c r="AA12" s="315"/>
      <c r="AB12" s="315"/>
      <c r="AC12" s="24"/>
      <c r="AD12" s="26"/>
      <c r="AE12" s="15"/>
      <c r="AF12" s="27"/>
      <c r="AG12" s="27"/>
      <c r="AN12" s="28"/>
      <c r="AO12" s="28"/>
      <c r="AP12" s="22"/>
      <c r="AQ12" s="22"/>
      <c r="AR12" s="22"/>
      <c r="AS12" s="22"/>
      <c r="AT12" s="22"/>
      <c r="AU12" s="22"/>
      <c r="AV12" s="22"/>
      <c r="BD12" s="22"/>
      <c r="BE12" s="22"/>
      <c r="BF12" s="8"/>
      <c r="BG12" s="23"/>
    </row>
    <row r="13" spans="1:134" s="6" customFormat="1" ht="15.75" customHeight="1">
      <c r="A13" s="8"/>
      <c r="B13" s="24"/>
      <c r="C13" s="24"/>
      <c r="D13" s="33" t="s">
        <v>86</v>
      </c>
      <c r="E13" s="34" t="s">
        <v>47</v>
      </c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5"/>
      <c r="V13" s="280">
        <v>147000000</v>
      </c>
      <c r="W13" s="281"/>
      <c r="X13" s="281"/>
      <c r="Y13" s="281"/>
      <c r="Z13" s="281"/>
      <c r="AA13" s="281"/>
      <c r="AB13" s="282"/>
      <c r="AC13" s="2"/>
      <c r="AD13" s="2"/>
      <c r="AE13" s="2"/>
      <c r="AF13" s="2"/>
      <c r="AG13" s="27"/>
      <c r="AH13" s="27"/>
      <c r="AI13" s="27"/>
      <c r="AJ13" s="27"/>
      <c r="AK13" s="27"/>
      <c r="AL13" s="24"/>
      <c r="AM13" s="24"/>
      <c r="AN13" s="28"/>
      <c r="AO13" s="28"/>
      <c r="AP13" s="22"/>
      <c r="AQ13" s="22"/>
      <c r="AR13" s="22"/>
      <c r="AS13" s="22"/>
      <c r="AT13" s="22"/>
      <c r="AU13" s="22"/>
      <c r="AV13" s="22"/>
      <c r="AW13" s="8"/>
      <c r="AX13" s="8"/>
      <c r="AY13" s="8"/>
      <c r="AZ13" s="8"/>
      <c r="BA13" s="8"/>
      <c r="BB13" s="8"/>
      <c r="BC13" s="8"/>
      <c r="BD13" s="22"/>
      <c r="BE13" s="22"/>
      <c r="BF13" s="12"/>
      <c r="BI13" s="32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</row>
    <row r="14" spans="1:134" s="6" customFormat="1" ht="15.75" customHeight="1">
      <c r="A14" s="8"/>
      <c r="B14" s="24"/>
      <c r="C14" s="24"/>
      <c r="D14" s="33" t="s">
        <v>87</v>
      </c>
      <c r="E14" s="36" t="s">
        <v>25</v>
      </c>
      <c r="F14" s="37"/>
      <c r="G14" s="37"/>
      <c r="H14" s="38"/>
      <c r="I14" s="39"/>
      <c r="J14" s="40"/>
      <c r="K14" s="40"/>
      <c r="L14" s="40"/>
      <c r="M14" s="40"/>
      <c r="N14" s="40"/>
      <c r="O14" s="40"/>
      <c r="P14" s="40"/>
      <c r="Q14" s="40"/>
      <c r="R14" s="34"/>
      <c r="S14" s="34"/>
      <c r="T14" s="34"/>
      <c r="U14" s="35"/>
      <c r="V14" s="283">
        <v>0</v>
      </c>
      <c r="W14" s="284"/>
      <c r="X14" s="284"/>
      <c r="Y14" s="284"/>
      <c r="Z14" s="284"/>
      <c r="AA14" s="284"/>
      <c r="AB14" s="285"/>
      <c r="AC14" s="2"/>
      <c r="AD14" s="74" t="s">
        <v>88</v>
      </c>
      <c r="AE14" s="75" t="s">
        <v>89</v>
      </c>
      <c r="AF14" s="23"/>
      <c r="AG14" s="76"/>
      <c r="AH14" s="76"/>
      <c r="AI14" s="76"/>
      <c r="AJ14" s="27"/>
      <c r="AK14" s="27"/>
      <c r="AL14" s="24"/>
      <c r="AM14" s="24"/>
      <c r="AN14" s="28"/>
      <c r="AO14" s="28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2"/>
      <c r="BF14" s="12"/>
      <c r="BI14" s="32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</row>
    <row r="15" spans="1:134" s="6" customFormat="1" ht="15.75" customHeight="1">
      <c r="A15" s="8"/>
      <c r="B15" s="24"/>
      <c r="C15" s="24"/>
      <c r="D15" s="33" t="s">
        <v>90</v>
      </c>
      <c r="E15" s="37" t="s">
        <v>46</v>
      </c>
      <c r="F15" s="37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34"/>
      <c r="S15" s="34"/>
      <c r="T15" s="34"/>
      <c r="U15" s="35"/>
      <c r="V15" s="277">
        <f>V13-V14</f>
        <v>147000000</v>
      </c>
      <c r="W15" s="278"/>
      <c r="X15" s="278"/>
      <c r="Y15" s="278"/>
      <c r="Z15" s="278"/>
      <c r="AA15" s="278"/>
      <c r="AB15" s="279"/>
      <c r="AC15" s="2"/>
      <c r="AD15" s="42"/>
      <c r="AE15" s="72" t="s">
        <v>54</v>
      </c>
      <c r="AF15" s="77"/>
      <c r="AG15" s="76"/>
      <c r="AH15" s="76"/>
      <c r="AI15" s="76"/>
      <c r="AJ15" s="27"/>
      <c r="AK15" s="27"/>
      <c r="AL15" s="24"/>
      <c r="AM15" s="24"/>
      <c r="AN15" s="28"/>
      <c r="AO15" s="28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12"/>
      <c r="BI15" s="32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</row>
    <row r="16" spans="1:134" s="6" customFormat="1" ht="15.75" customHeight="1">
      <c r="A16" s="8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5"/>
      <c r="W16" s="24"/>
      <c r="X16" s="24"/>
      <c r="Y16" s="24"/>
      <c r="Z16" s="24"/>
      <c r="AA16" s="24"/>
      <c r="AB16" s="8"/>
      <c r="AC16" s="24"/>
      <c r="AD16" s="26"/>
      <c r="AE16" s="15"/>
      <c r="AF16" s="27"/>
      <c r="AG16" s="27"/>
      <c r="AH16" s="27"/>
      <c r="AI16" s="27"/>
      <c r="AJ16" s="27"/>
      <c r="AK16" s="27"/>
      <c r="AL16" s="24"/>
      <c r="AM16" s="24"/>
      <c r="AN16" s="28"/>
      <c r="AO16" s="28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12"/>
      <c r="BI16" s="32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  <c r="DP16" s="8"/>
      <c r="DQ16" s="8"/>
      <c r="DR16" s="8"/>
      <c r="DS16" s="8"/>
      <c r="DT16" s="8"/>
      <c r="DU16" s="8"/>
      <c r="DV16" s="8"/>
      <c r="DW16" s="8"/>
      <c r="DX16" s="8"/>
      <c r="DY16" s="8"/>
      <c r="DZ16" s="8"/>
      <c r="EA16" s="8"/>
      <c r="EB16" s="8"/>
      <c r="EC16" s="8"/>
      <c r="ED16" s="8"/>
    </row>
    <row r="17" spans="1:134" s="6" customFormat="1" ht="15.75" customHeight="1">
      <c r="A17" s="8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5"/>
      <c r="W17" s="24"/>
      <c r="X17" s="24"/>
      <c r="Y17" s="24"/>
      <c r="Z17" s="24"/>
      <c r="AA17" s="24"/>
      <c r="AB17" s="24"/>
      <c r="AC17" s="24"/>
      <c r="AD17" s="26"/>
      <c r="AE17" s="15"/>
      <c r="AF17" s="27"/>
      <c r="AG17" s="27"/>
      <c r="AH17" s="27"/>
      <c r="AI17" s="27"/>
      <c r="AJ17" s="27"/>
      <c r="AK17" s="27"/>
      <c r="AL17" s="24"/>
      <c r="AM17" s="24"/>
      <c r="AN17" s="28"/>
      <c r="AO17" s="28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12"/>
      <c r="BI17" s="32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  <c r="CW17" s="8"/>
      <c r="CX17" s="8"/>
      <c r="CY17" s="8"/>
      <c r="CZ17" s="8"/>
      <c r="DA17" s="8"/>
      <c r="DB17" s="8"/>
      <c r="DC17" s="8"/>
      <c r="DD17" s="8"/>
      <c r="DE17" s="8"/>
      <c r="DF17" s="8"/>
      <c r="DG17" s="8"/>
      <c r="DH17" s="8"/>
      <c r="DI17" s="8"/>
      <c r="DJ17" s="8"/>
      <c r="DK17" s="8"/>
      <c r="DL17" s="8"/>
      <c r="DM17" s="8"/>
      <c r="DN17" s="8"/>
      <c r="DO17" s="8"/>
      <c r="DP17" s="8"/>
      <c r="DQ17" s="8"/>
      <c r="DR17" s="8"/>
      <c r="DS17" s="8"/>
      <c r="DT17" s="8"/>
      <c r="DU17" s="8"/>
      <c r="DV17" s="8"/>
      <c r="DW17" s="8"/>
      <c r="DX17" s="8"/>
      <c r="DY17" s="8"/>
      <c r="DZ17" s="8"/>
      <c r="EA17" s="8"/>
      <c r="EB17" s="8"/>
      <c r="EC17" s="8"/>
      <c r="ED17" s="8"/>
    </row>
    <row r="18" spans="1:134" s="6" customFormat="1" ht="18" customHeight="1">
      <c r="A18" s="13" t="s">
        <v>26</v>
      </c>
      <c r="B18" s="43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5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8"/>
      <c r="AM18" s="28"/>
      <c r="AN18" s="22"/>
      <c r="AO18" s="22"/>
      <c r="AP18" s="22"/>
      <c r="AQ18" s="22"/>
      <c r="AR18" s="8"/>
      <c r="AS18" s="8"/>
      <c r="AT18" s="8"/>
      <c r="AU18" s="8"/>
      <c r="AV18" s="8"/>
      <c r="AW18" s="8"/>
      <c r="AX18" s="8"/>
      <c r="AY18" s="14"/>
      <c r="AZ18" s="14"/>
      <c r="BA18" s="14"/>
      <c r="BB18" s="14"/>
      <c r="BC18" s="14"/>
      <c r="BD18" s="22"/>
      <c r="BE18" s="22"/>
      <c r="BF18" s="12"/>
      <c r="BI18" s="32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8"/>
      <c r="DN18" s="8"/>
      <c r="DO18" s="8"/>
      <c r="DP18" s="8"/>
      <c r="DQ18" s="8"/>
      <c r="DR18" s="8"/>
      <c r="DS18" s="8"/>
      <c r="DT18" s="8"/>
      <c r="DU18" s="8"/>
      <c r="DV18" s="8"/>
      <c r="DW18" s="8"/>
      <c r="DX18" s="8"/>
      <c r="DY18" s="8"/>
      <c r="DZ18" s="8"/>
      <c r="EA18" s="8"/>
      <c r="EB18" s="8"/>
      <c r="EC18" s="8"/>
      <c r="ED18" s="8"/>
    </row>
    <row r="19" spans="1:134" s="6" customFormat="1" ht="13.5" customHeight="1">
      <c r="A19" s="8"/>
      <c r="B19" s="4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5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8"/>
      <c r="AM19" s="28"/>
      <c r="AN19" s="22"/>
      <c r="AO19" s="22"/>
      <c r="AP19" s="22"/>
      <c r="AQ19" s="22"/>
      <c r="AR19" s="8"/>
      <c r="AS19" s="8"/>
      <c r="AT19" s="8"/>
      <c r="AU19" s="8"/>
      <c r="AV19" s="8"/>
      <c r="AW19" s="8"/>
      <c r="AX19" s="8"/>
      <c r="AY19" s="14"/>
      <c r="AZ19" s="14"/>
      <c r="BA19" s="14"/>
      <c r="BB19" s="14"/>
      <c r="BC19" s="14"/>
      <c r="BD19" s="22"/>
      <c r="BE19" s="22"/>
      <c r="BF19" s="12"/>
      <c r="BI19" s="32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8"/>
      <c r="DL19" s="8"/>
      <c r="DM19" s="8"/>
      <c r="DN19" s="8"/>
      <c r="DO19" s="8"/>
      <c r="DP19" s="8"/>
      <c r="DQ19" s="8"/>
      <c r="DR19" s="8"/>
      <c r="DS19" s="8"/>
      <c r="DT19" s="8"/>
      <c r="DU19" s="8"/>
      <c r="DV19" s="8"/>
      <c r="DW19" s="8"/>
      <c r="DX19" s="8"/>
      <c r="DY19" s="8"/>
      <c r="DZ19" s="8"/>
      <c r="EA19" s="8"/>
      <c r="EB19" s="8"/>
      <c r="EC19" s="8"/>
      <c r="ED19" s="8"/>
    </row>
    <row r="20" spans="1:134" s="6" customFormat="1" ht="18" customHeight="1">
      <c r="A20" s="23"/>
      <c r="B20" s="81" t="s">
        <v>60</v>
      </c>
      <c r="C20" s="45"/>
      <c r="D20" s="45"/>
      <c r="E20" s="45"/>
      <c r="F20" s="45"/>
      <c r="G20" s="45"/>
      <c r="H20" s="45"/>
      <c r="I20" s="45"/>
      <c r="J20" s="46"/>
      <c r="K20" s="47"/>
      <c r="L20" s="47"/>
      <c r="M20" s="48"/>
      <c r="N20" s="48"/>
      <c r="O20" s="48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49" t="s">
        <v>27</v>
      </c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F20" s="12"/>
      <c r="BI20" s="32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  <c r="DT20" s="8"/>
      <c r="DU20" s="8"/>
      <c r="DV20" s="8"/>
      <c r="DW20" s="8"/>
      <c r="DX20" s="8"/>
      <c r="DY20" s="8"/>
      <c r="DZ20" s="8"/>
      <c r="EA20" s="8"/>
      <c r="EB20" s="8"/>
      <c r="EC20" s="8"/>
      <c r="ED20" s="8"/>
    </row>
    <row r="21" spans="1:134" s="6" customFormat="1" ht="14.25" customHeight="1">
      <c r="A21" s="23"/>
      <c r="B21" s="339" t="s">
        <v>4</v>
      </c>
      <c r="C21" s="340"/>
      <c r="D21" s="340"/>
      <c r="E21" s="340"/>
      <c r="F21" s="340"/>
      <c r="G21" s="340"/>
      <c r="H21" s="340"/>
      <c r="I21" s="341"/>
      <c r="J21" s="339" t="s">
        <v>5</v>
      </c>
      <c r="K21" s="340"/>
      <c r="L21" s="340"/>
      <c r="M21" s="340"/>
      <c r="N21" s="340"/>
      <c r="O21" s="340"/>
      <c r="P21" s="340"/>
      <c r="Q21" s="340"/>
      <c r="R21" s="340"/>
      <c r="S21" s="341"/>
      <c r="T21" s="339" t="s">
        <v>6</v>
      </c>
      <c r="U21" s="341"/>
      <c r="V21" s="313" t="s">
        <v>59</v>
      </c>
      <c r="W21" s="314"/>
      <c r="X21" s="314"/>
      <c r="Y21" s="314"/>
      <c r="Z21" s="314"/>
      <c r="AA21" s="314"/>
      <c r="AB21" s="314"/>
      <c r="AC21" s="314"/>
      <c r="AD21" s="334" t="s">
        <v>110</v>
      </c>
      <c r="AE21" s="334"/>
      <c r="AF21" s="51" t="s">
        <v>111</v>
      </c>
      <c r="AG21" s="52" t="s">
        <v>2</v>
      </c>
      <c r="AH21" s="51">
        <v>10</v>
      </c>
      <c r="AI21" s="53" t="s">
        <v>28</v>
      </c>
      <c r="AJ21" s="56"/>
      <c r="AK21" s="12"/>
      <c r="AN21" s="32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8"/>
      <c r="CY21" s="8"/>
      <c r="CZ21" s="8"/>
      <c r="DA21" s="8"/>
      <c r="DB21" s="8"/>
      <c r="DC21" s="8"/>
      <c r="DD21" s="8"/>
      <c r="DE21" s="8"/>
      <c r="DF21" s="8"/>
      <c r="DG21" s="8"/>
      <c r="DH21" s="8"/>
      <c r="DI21" s="8"/>
    </row>
    <row r="22" spans="1:134" s="6" customFormat="1" ht="14.25" customHeight="1">
      <c r="A22" s="23"/>
      <c r="B22" s="342"/>
      <c r="C22" s="343"/>
      <c r="D22" s="343"/>
      <c r="E22" s="343"/>
      <c r="F22" s="343"/>
      <c r="G22" s="343"/>
      <c r="H22" s="343"/>
      <c r="I22" s="344"/>
      <c r="J22" s="342"/>
      <c r="K22" s="343"/>
      <c r="L22" s="343"/>
      <c r="M22" s="343"/>
      <c r="N22" s="343"/>
      <c r="O22" s="343"/>
      <c r="P22" s="343"/>
      <c r="Q22" s="343"/>
      <c r="R22" s="343"/>
      <c r="S22" s="344"/>
      <c r="T22" s="342"/>
      <c r="U22" s="344"/>
      <c r="V22" s="316" t="s">
        <v>106</v>
      </c>
      <c r="W22" s="317"/>
      <c r="X22" s="317"/>
      <c r="Y22" s="317"/>
      <c r="Z22" s="318"/>
      <c r="AA22" s="328" t="s">
        <v>62</v>
      </c>
      <c r="AB22" s="329"/>
      <c r="AC22" s="330"/>
      <c r="AD22" s="322" t="s">
        <v>61</v>
      </c>
      <c r="AE22" s="323"/>
      <c r="AF22" s="323"/>
      <c r="AG22" s="323"/>
      <c r="AH22" s="323"/>
      <c r="AI22" s="323"/>
      <c r="AJ22" s="324"/>
      <c r="AK22" s="12"/>
      <c r="AN22" s="32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</row>
    <row r="23" spans="1:134" s="6" customFormat="1" ht="14.25" customHeight="1">
      <c r="A23" s="23"/>
      <c r="B23" s="345"/>
      <c r="C23" s="346"/>
      <c r="D23" s="346"/>
      <c r="E23" s="346"/>
      <c r="F23" s="346"/>
      <c r="G23" s="346"/>
      <c r="H23" s="346"/>
      <c r="I23" s="347"/>
      <c r="J23" s="345"/>
      <c r="K23" s="346"/>
      <c r="L23" s="346"/>
      <c r="M23" s="346"/>
      <c r="N23" s="346"/>
      <c r="O23" s="346"/>
      <c r="P23" s="346"/>
      <c r="Q23" s="346"/>
      <c r="R23" s="346"/>
      <c r="S23" s="347"/>
      <c r="T23" s="345"/>
      <c r="U23" s="347"/>
      <c r="V23" s="319"/>
      <c r="W23" s="320"/>
      <c r="X23" s="320"/>
      <c r="Y23" s="320"/>
      <c r="Z23" s="321"/>
      <c r="AA23" s="331"/>
      <c r="AB23" s="332"/>
      <c r="AC23" s="333"/>
      <c r="AD23" s="325"/>
      <c r="AE23" s="326"/>
      <c r="AF23" s="326"/>
      <c r="AG23" s="326"/>
      <c r="AH23" s="326"/>
      <c r="AI23" s="326"/>
      <c r="AJ23" s="327"/>
      <c r="AK23" s="12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</row>
    <row r="24" spans="1:134" s="6" customFormat="1" ht="14.25" customHeight="1">
      <c r="A24" s="23"/>
      <c r="B24" s="348" t="str">
        <f t="shared" ref="B24:B33" si="0">IF(B41="","",B41)</f>
        <v>鉄筋</v>
      </c>
      <c r="C24" s="349"/>
      <c r="D24" s="349"/>
      <c r="E24" s="349"/>
      <c r="F24" s="349"/>
      <c r="G24" s="349"/>
      <c r="H24" s="349"/>
      <c r="I24" s="350"/>
      <c r="J24" s="348" t="str">
        <f t="shared" ref="J24:J33" si="1">IF(J41="","",J41)</f>
        <v>SD345_D13</v>
      </c>
      <c r="K24" s="349"/>
      <c r="L24" s="349"/>
      <c r="M24" s="349"/>
      <c r="N24" s="349"/>
      <c r="O24" s="349"/>
      <c r="P24" s="349"/>
      <c r="Q24" s="349"/>
      <c r="R24" s="349"/>
      <c r="S24" s="350"/>
      <c r="T24" s="351" t="str">
        <f t="shared" ref="T24:T33" si="2">IF(T41="","",T41)</f>
        <v>ｔ</v>
      </c>
      <c r="U24" s="351"/>
      <c r="V24" s="295">
        <f t="shared" ref="V24:V33" si="3">AT55</f>
        <v>40.549999999999997</v>
      </c>
      <c r="W24" s="295"/>
      <c r="X24" s="295"/>
      <c r="Y24" s="295"/>
      <c r="Z24" s="296"/>
      <c r="AA24" s="286">
        <v>70000</v>
      </c>
      <c r="AB24" s="287"/>
      <c r="AC24" s="288"/>
      <c r="AD24" s="308">
        <f t="shared" ref="AD24:AD33" si="4">ROUNDDOWN(V24*AA24,0)</f>
        <v>2838500</v>
      </c>
      <c r="AE24" s="309"/>
      <c r="AF24" s="309"/>
      <c r="AG24" s="309"/>
      <c r="AH24" s="309"/>
      <c r="AI24" s="309"/>
      <c r="AJ24" s="309"/>
      <c r="AK24" s="12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</row>
    <row r="25" spans="1:134" s="6" customFormat="1" ht="14.25" customHeight="1">
      <c r="A25" s="23"/>
      <c r="B25" s="348" t="str">
        <f t="shared" si="0"/>
        <v>鉄筋</v>
      </c>
      <c r="C25" s="349"/>
      <c r="D25" s="349"/>
      <c r="E25" s="349"/>
      <c r="F25" s="349"/>
      <c r="G25" s="349"/>
      <c r="H25" s="349"/>
      <c r="I25" s="350"/>
      <c r="J25" s="348" t="str">
        <f t="shared" si="1"/>
        <v>SD345_D16～25</v>
      </c>
      <c r="K25" s="349"/>
      <c r="L25" s="349"/>
      <c r="M25" s="349"/>
      <c r="N25" s="349"/>
      <c r="O25" s="349"/>
      <c r="P25" s="349"/>
      <c r="Q25" s="349"/>
      <c r="R25" s="349"/>
      <c r="S25" s="350"/>
      <c r="T25" s="351" t="str">
        <f t="shared" si="2"/>
        <v>ｔ</v>
      </c>
      <c r="U25" s="351"/>
      <c r="V25" s="295">
        <f t="shared" si="3"/>
        <v>75</v>
      </c>
      <c r="W25" s="295"/>
      <c r="X25" s="295"/>
      <c r="Y25" s="295"/>
      <c r="Z25" s="296"/>
      <c r="AA25" s="221">
        <v>70000</v>
      </c>
      <c r="AB25" s="222"/>
      <c r="AC25" s="223"/>
      <c r="AD25" s="308">
        <f t="shared" si="4"/>
        <v>5250000</v>
      </c>
      <c r="AE25" s="309"/>
      <c r="AF25" s="309"/>
      <c r="AG25" s="309"/>
      <c r="AH25" s="309"/>
      <c r="AI25" s="309"/>
      <c r="AJ25" s="309"/>
      <c r="AK25" s="12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  <c r="CX25" s="8"/>
      <c r="CY25" s="8"/>
      <c r="CZ25" s="8"/>
      <c r="DA25" s="8"/>
      <c r="DB25" s="8"/>
      <c r="DC25" s="8"/>
      <c r="DD25" s="8"/>
      <c r="DE25" s="8"/>
      <c r="DF25" s="8"/>
      <c r="DG25" s="8"/>
      <c r="DH25" s="8"/>
      <c r="DI25" s="8"/>
    </row>
    <row r="26" spans="1:134" s="6" customFormat="1" ht="14.25" customHeight="1">
      <c r="A26" s="23"/>
      <c r="B26" s="348" t="str">
        <f t="shared" si="0"/>
        <v>PC鋼より線</v>
      </c>
      <c r="C26" s="349"/>
      <c r="D26" s="349"/>
      <c r="E26" s="349"/>
      <c r="F26" s="349"/>
      <c r="G26" s="349"/>
      <c r="H26" s="349"/>
      <c r="I26" s="350"/>
      <c r="J26" s="348" t="str">
        <f t="shared" si="1"/>
        <v>SWPR7B径12.7</v>
      </c>
      <c r="K26" s="349"/>
      <c r="L26" s="349"/>
      <c r="M26" s="349"/>
      <c r="N26" s="349"/>
      <c r="O26" s="349"/>
      <c r="P26" s="349"/>
      <c r="Q26" s="349"/>
      <c r="R26" s="349"/>
      <c r="S26" s="350"/>
      <c r="T26" s="351" t="str">
        <f t="shared" si="2"/>
        <v>kg</v>
      </c>
      <c r="U26" s="351"/>
      <c r="V26" s="295">
        <f t="shared" si="3"/>
        <v>20000</v>
      </c>
      <c r="W26" s="295"/>
      <c r="X26" s="295"/>
      <c r="Y26" s="295"/>
      <c r="Z26" s="296"/>
      <c r="AA26" s="221">
        <v>250</v>
      </c>
      <c r="AB26" s="222"/>
      <c r="AC26" s="223"/>
      <c r="AD26" s="308">
        <f t="shared" si="4"/>
        <v>5000000</v>
      </c>
      <c r="AE26" s="309"/>
      <c r="AF26" s="309"/>
      <c r="AG26" s="309"/>
      <c r="AH26" s="309"/>
      <c r="AI26" s="309"/>
      <c r="AJ26" s="309"/>
      <c r="AK26" s="12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8"/>
      <c r="CS26" s="8"/>
      <c r="CT26" s="8"/>
      <c r="CU26" s="8"/>
      <c r="CV26" s="8"/>
      <c r="CW26" s="8"/>
      <c r="CX26" s="8"/>
      <c r="CY26" s="8"/>
      <c r="CZ26" s="8"/>
      <c r="DA26" s="8"/>
      <c r="DB26" s="8"/>
      <c r="DC26" s="8"/>
      <c r="DD26" s="8"/>
      <c r="DE26" s="8"/>
      <c r="DF26" s="8"/>
      <c r="DG26" s="8"/>
      <c r="DH26" s="8"/>
      <c r="DI26" s="8"/>
    </row>
    <row r="27" spans="1:134" s="6" customFormat="1" ht="14.25" customHeight="1">
      <c r="A27" s="23"/>
      <c r="B27" s="348" t="str">
        <f t="shared" si="0"/>
        <v/>
      </c>
      <c r="C27" s="349"/>
      <c r="D27" s="349"/>
      <c r="E27" s="349"/>
      <c r="F27" s="349"/>
      <c r="G27" s="349"/>
      <c r="H27" s="349"/>
      <c r="I27" s="350"/>
      <c r="J27" s="348" t="str">
        <f t="shared" si="1"/>
        <v/>
      </c>
      <c r="K27" s="349"/>
      <c r="L27" s="349"/>
      <c r="M27" s="349"/>
      <c r="N27" s="349"/>
      <c r="O27" s="349"/>
      <c r="P27" s="349"/>
      <c r="Q27" s="349"/>
      <c r="R27" s="349"/>
      <c r="S27" s="350"/>
      <c r="T27" s="351" t="str">
        <f t="shared" si="2"/>
        <v/>
      </c>
      <c r="U27" s="351"/>
      <c r="V27" s="295">
        <f t="shared" si="3"/>
        <v>0</v>
      </c>
      <c r="W27" s="295"/>
      <c r="X27" s="295"/>
      <c r="Y27" s="295"/>
      <c r="Z27" s="296"/>
      <c r="AA27" s="221"/>
      <c r="AB27" s="222"/>
      <c r="AC27" s="223"/>
      <c r="AD27" s="308">
        <f t="shared" si="4"/>
        <v>0</v>
      </c>
      <c r="AE27" s="309"/>
      <c r="AF27" s="309"/>
      <c r="AG27" s="309"/>
      <c r="AH27" s="309"/>
      <c r="AI27" s="309"/>
      <c r="AJ27" s="309"/>
      <c r="AK27" s="12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8"/>
      <c r="CU27" s="8"/>
      <c r="CV27" s="8"/>
      <c r="CW27" s="8"/>
      <c r="CX27" s="8"/>
      <c r="CY27" s="8"/>
      <c r="CZ27" s="8"/>
      <c r="DA27" s="8"/>
      <c r="DB27" s="8"/>
      <c r="DC27" s="8"/>
      <c r="DD27" s="8"/>
      <c r="DE27" s="8"/>
      <c r="DF27" s="8"/>
      <c r="DG27" s="8"/>
      <c r="DH27" s="8"/>
      <c r="DI27" s="8"/>
    </row>
    <row r="28" spans="1:134" s="6" customFormat="1" ht="14.25" customHeight="1">
      <c r="A28" s="23"/>
      <c r="B28" s="348" t="str">
        <f t="shared" si="0"/>
        <v/>
      </c>
      <c r="C28" s="349"/>
      <c r="D28" s="349"/>
      <c r="E28" s="349"/>
      <c r="F28" s="349"/>
      <c r="G28" s="349"/>
      <c r="H28" s="349"/>
      <c r="I28" s="350"/>
      <c r="J28" s="348" t="str">
        <f t="shared" si="1"/>
        <v/>
      </c>
      <c r="K28" s="349"/>
      <c r="L28" s="349"/>
      <c r="M28" s="349"/>
      <c r="N28" s="349"/>
      <c r="O28" s="349"/>
      <c r="P28" s="349"/>
      <c r="Q28" s="349"/>
      <c r="R28" s="349"/>
      <c r="S28" s="350"/>
      <c r="T28" s="351" t="str">
        <f t="shared" si="2"/>
        <v/>
      </c>
      <c r="U28" s="351"/>
      <c r="V28" s="295">
        <f t="shared" si="3"/>
        <v>0</v>
      </c>
      <c r="W28" s="295"/>
      <c r="X28" s="295"/>
      <c r="Y28" s="295"/>
      <c r="Z28" s="296"/>
      <c r="AA28" s="221"/>
      <c r="AB28" s="222"/>
      <c r="AC28" s="223"/>
      <c r="AD28" s="308">
        <f t="shared" si="4"/>
        <v>0</v>
      </c>
      <c r="AE28" s="309"/>
      <c r="AF28" s="309"/>
      <c r="AG28" s="309"/>
      <c r="AH28" s="309"/>
      <c r="AI28" s="309"/>
      <c r="AJ28" s="309"/>
      <c r="AK28" s="12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</row>
    <row r="29" spans="1:134" s="6" customFormat="1" ht="14.25" customHeight="1">
      <c r="A29" s="23"/>
      <c r="B29" s="348" t="str">
        <f t="shared" si="0"/>
        <v/>
      </c>
      <c r="C29" s="349"/>
      <c r="D29" s="349"/>
      <c r="E29" s="349"/>
      <c r="F29" s="349"/>
      <c r="G29" s="349"/>
      <c r="H29" s="349"/>
      <c r="I29" s="350"/>
      <c r="J29" s="348" t="str">
        <f t="shared" si="1"/>
        <v/>
      </c>
      <c r="K29" s="349"/>
      <c r="L29" s="349"/>
      <c r="M29" s="349"/>
      <c r="N29" s="349"/>
      <c r="O29" s="349"/>
      <c r="P29" s="349"/>
      <c r="Q29" s="349"/>
      <c r="R29" s="349"/>
      <c r="S29" s="350"/>
      <c r="T29" s="351" t="str">
        <f t="shared" si="2"/>
        <v/>
      </c>
      <c r="U29" s="351"/>
      <c r="V29" s="295">
        <f t="shared" si="3"/>
        <v>0</v>
      </c>
      <c r="W29" s="295"/>
      <c r="X29" s="295"/>
      <c r="Y29" s="295"/>
      <c r="Z29" s="296"/>
      <c r="AA29" s="221"/>
      <c r="AB29" s="222"/>
      <c r="AC29" s="223"/>
      <c r="AD29" s="308">
        <f t="shared" si="4"/>
        <v>0</v>
      </c>
      <c r="AE29" s="309"/>
      <c r="AF29" s="309"/>
      <c r="AG29" s="309"/>
      <c r="AH29" s="309"/>
      <c r="AI29" s="309"/>
      <c r="AJ29" s="309"/>
      <c r="AK29" s="12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8"/>
      <c r="CW29" s="8"/>
      <c r="CX29" s="8"/>
      <c r="CY29" s="8"/>
      <c r="CZ29" s="8"/>
      <c r="DA29" s="8"/>
      <c r="DB29" s="8"/>
      <c r="DC29" s="8"/>
      <c r="DD29" s="8"/>
      <c r="DE29" s="8"/>
      <c r="DF29" s="8"/>
      <c r="DG29" s="8"/>
      <c r="DH29" s="8"/>
      <c r="DI29" s="8"/>
    </row>
    <row r="30" spans="1:134" s="6" customFormat="1" ht="14.25" customHeight="1">
      <c r="A30" s="23"/>
      <c r="B30" s="348" t="str">
        <f t="shared" si="0"/>
        <v/>
      </c>
      <c r="C30" s="349"/>
      <c r="D30" s="349"/>
      <c r="E30" s="349"/>
      <c r="F30" s="349"/>
      <c r="G30" s="349"/>
      <c r="H30" s="349"/>
      <c r="I30" s="350"/>
      <c r="J30" s="348" t="str">
        <f t="shared" si="1"/>
        <v/>
      </c>
      <c r="K30" s="349"/>
      <c r="L30" s="349"/>
      <c r="M30" s="349"/>
      <c r="N30" s="349"/>
      <c r="O30" s="349"/>
      <c r="P30" s="349"/>
      <c r="Q30" s="349"/>
      <c r="R30" s="349"/>
      <c r="S30" s="350"/>
      <c r="T30" s="351" t="str">
        <f t="shared" si="2"/>
        <v/>
      </c>
      <c r="U30" s="351"/>
      <c r="V30" s="295">
        <f t="shared" si="3"/>
        <v>0</v>
      </c>
      <c r="W30" s="295"/>
      <c r="X30" s="295"/>
      <c r="Y30" s="295"/>
      <c r="Z30" s="296"/>
      <c r="AA30" s="221"/>
      <c r="AB30" s="222"/>
      <c r="AC30" s="223"/>
      <c r="AD30" s="308">
        <f t="shared" si="4"/>
        <v>0</v>
      </c>
      <c r="AE30" s="309"/>
      <c r="AF30" s="309"/>
      <c r="AG30" s="309"/>
      <c r="AH30" s="309"/>
      <c r="AI30" s="309"/>
      <c r="AJ30" s="309"/>
      <c r="AK30" s="12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8"/>
      <c r="CW30" s="8"/>
      <c r="CX30" s="8"/>
      <c r="CY30" s="8"/>
      <c r="CZ30" s="8"/>
      <c r="DA30" s="8"/>
      <c r="DB30" s="8"/>
      <c r="DC30" s="8"/>
      <c r="DD30" s="8"/>
      <c r="DE30" s="8"/>
      <c r="DF30" s="8"/>
      <c r="DG30" s="8"/>
      <c r="DH30" s="8"/>
      <c r="DI30" s="8"/>
    </row>
    <row r="31" spans="1:134" s="6" customFormat="1" ht="14.25" customHeight="1">
      <c r="A31" s="23"/>
      <c r="B31" s="348" t="str">
        <f t="shared" si="0"/>
        <v/>
      </c>
      <c r="C31" s="349"/>
      <c r="D31" s="349"/>
      <c r="E31" s="349"/>
      <c r="F31" s="349"/>
      <c r="G31" s="349"/>
      <c r="H31" s="349"/>
      <c r="I31" s="350"/>
      <c r="J31" s="348" t="str">
        <f t="shared" si="1"/>
        <v/>
      </c>
      <c r="K31" s="349"/>
      <c r="L31" s="349"/>
      <c r="M31" s="349"/>
      <c r="N31" s="349"/>
      <c r="O31" s="349"/>
      <c r="P31" s="349"/>
      <c r="Q31" s="349"/>
      <c r="R31" s="349"/>
      <c r="S31" s="350"/>
      <c r="T31" s="351" t="str">
        <f t="shared" si="2"/>
        <v/>
      </c>
      <c r="U31" s="351"/>
      <c r="V31" s="295">
        <f t="shared" si="3"/>
        <v>0</v>
      </c>
      <c r="W31" s="295"/>
      <c r="X31" s="295"/>
      <c r="Y31" s="295"/>
      <c r="Z31" s="296"/>
      <c r="AA31" s="221"/>
      <c r="AB31" s="222"/>
      <c r="AC31" s="223"/>
      <c r="AD31" s="308">
        <f t="shared" si="4"/>
        <v>0</v>
      </c>
      <c r="AE31" s="309"/>
      <c r="AF31" s="309"/>
      <c r="AG31" s="309"/>
      <c r="AH31" s="309"/>
      <c r="AI31" s="309"/>
      <c r="AJ31" s="309"/>
      <c r="AK31" s="12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  <c r="DA31" s="8"/>
      <c r="DB31" s="8"/>
      <c r="DC31" s="8"/>
      <c r="DD31" s="8"/>
      <c r="DE31" s="8"/>
      <c r="DF31" s="8"/>
      <c r="DG31" s="8"/>
      <c r="DH31" s="8"/>
      <c r="DI31" s="8"/>
    </row>
    <row r="32" spans="1:134" s="6" customFormat="1" ht="14.25" customHeight="1">
      <c r="A32" s="23"/>
      <c r="B32" s="348" t="str">
        <f t="shared" si="0"/>
        <v/>
      </c>
      <c r="C32" s="349"/>
      <c r="D32" s="349"/>
      <c r="E32" s="349"/>
      <c r="F32" s="349"/>
      <c r="G32" s="349"/>
      <c r="H32" s="349"/>
      <c r="I32" s="350"/>
      <c r="J32" s="348" t="str">
        <f t="shared" si="1"/>
        <v/>
      </c>
      <c r="K32" s="349"/>
      <c r="L32" s="349"/>
      <c r="M32" s="349"/>
      <c r="N32" s="349"/>
      <c r="O32" s="349"/>
      <c r="P32" s="349"/>
      <c r="Q32" s="349"/>
      <c r="R32" s="349"/>
      <c r="S32" s="350"/>
      <c r="T32" s="351" t="str">
        <f t="shared" si="2"/>
        <v/>
      </c>
      <c r="U32" s="351"/>
      <c r="V32" s="295">
        <f t="shared" si="3"/>
        <v>0</v>
      </c>
      <c r="W32" s="295"/>
      <c r="X32" s="295"/>
      <c r="Y32" s="295"/>
      <c r="Z32" s="296"/>
      <c r="AA32" s="221"/>
      <c r="AB32" s="222"/>
      <c r="AC32" s="223"/>
      <c r="AD32" s="308">
        <f t="shared" si="4"/>
        <v>0</v>
      </c>
      <c r="AE32" s="309"/>
      <c r="AF32" s="309"/>
      <c r="AG32" s="309"/>
      <c r="AH32" s="309"/>
      <c r="AI32" s="309"/>
      <c r="AJ32" s="309"/>
      <c r="AK32" s="12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</row>
    <row r="33" spans="1:61" ht="14.25" customHeight="1" thickBot="1">
      <c r="A33" s="23"/>
      <c r="B33" s="348" t="str">
        <f t="shared" si="0"/>
        <v/>
      </c>
      <c r="C33" s="349"/>
      <c r="D33" s="349"/>
      <c r="E33" s="349"/>
      <c r="F33" s="349"/>
      <c r="G33" s="349"/>
      <c r="H33" s="349"/>
      <c r="I33" s="350"/>
      <c r="J33" s="348" t="str">
        <f t="shared" si="1"/>
        <v/>
      </c>
      <c r="K33" s="349"/>
      <c r="L33" s="349"/>
      <c r="M33" s="349"/>
      <c r="N33" s="349"/>
      <c r="O33" s="349"/>
      <c r="P33" s="349"/>
      <c r="Q33" s="349"/>
      <c r="R33" s="349"/>
      <c r="S33" s="350"/>
      <c r="T33" s="351" t="str">
        <f t="shared" si="2"/>
        <v/>
      </c>
      <c r="U33" s="351"/>
      <c r="V33" s="295">
        <f t="shared" si="3"/>
        <v>0</v>
      </c>
      <c r="W33" s="295"/>
      <c r="X33" s="295"/>
      <c r="Y33" s="295"/>
      <c r="Z33" s="296"/>
      <c r="AA33" s="221"/>
      <c r="AB33" s="222"/>
      <c r="AC33" s="223"/>
      <c r="AD33" s="308">
        <f t="shared" si="4"/>
        <v>0</v>
      </c>
      <c r="AE33" s="309"/>
      <c r="AF33" s="309"/>
      <c r="AG33" s="309"/>
      <c r="AH33" s="309"/>
      <c r="AI33" s="309"/>
      <c r="AJ33" s="309"/>
      <c r="AK33" s="12"/>
      <c r="AL33" s="6"/>
      <c r="AM33" s="6"/>
      <c r="AN33" s="32"/>
      <c r="BF33" s="8"/>
      <c r="BG33" s="8"/>
      <c r="BH33" s="8"/>
      <c r="BI33" s="8"/>
    </row>
    <row r="34" spans="1:61" ht="14.25" customHeight="1" thickTop="1" thickBot="1">
      <c r="A34" s="23"/>
      <c r="B34" s="50"/>
      <c r="C34" s="50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370" t="s">
        <v>11</v>
      </c>
      <c r="W34" s="371"/>
      <c r="X34" s="371"/>
      <c r="Y34" s="371"/>
      <c r="Z34" s="371"/>
      <c r="AA34" s="371"/>
      <c r="AB34" s="371"/>
      <c r="AC34" s="372"/>
      <c r="AD34" s="366">
        <f>ROUNDDOWN(SUM(AD24:AJ33),0)</f>
        <v>13088500</v>
      </c>
      <c r="AE34" s="367"/>
      <c r="AF34" s="367"/>
      <c r="AG34" s="367"/>
      <c r="AH34" s="368"/>
      <c r="AI34" s="368"/>
      <c r="AJ34" s="369"/>
      <c r="AK34" s="12"/>
      <c r="AL34" s="6"/>
      <c r="AM34" s="6"/>
      <c r="AN34" s="32"/>
      <c r="BF34" s="8"/>
      <c r="BG34" s="8"/>
      <c r="BH34" s="8"/>
      <c r="BI34" s="8"/>
    </row>
    <row r="35" spans="1:61" ht="14.25" customHeight="1" thickTop="1">
      <c r="A35" s="23"/>
      <c r="B35" s="23"/>
      <c r="C35" s="23"/>
      <c r="D35" s="23"/>
      <c r="E35" s="23"/>
      <c r="F35" s="23"/>
      <c r="G35" s="23"/>
      <c r="H35" s="23"/>
      <c r="I35" s="23"/>
      <c r="J35" s="48"/>
      <c r="K35" s="48"/>
      <c r="L35" s="48"/>
      <c r="M35" s="48"/>
      <c r="N35" s="48"/>
      <c r="O35" s="48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23"/>
      <c r="AC35" s="23"/>
      <c r="AD35" s="23"/>
      <c r="AE35" s="23"/>
      <c r="AF35" s="23"/>
      <c r="AG35" s="23"/>
      <c r="AH35" s="23"/>
      <c r="BF35" s="8"/>
      <c r="BG35" s="23"/>
      <c r="BH35" s="23"/>
      <c r="BI35" s="29"/>
    </row>
    <row r="36" spans="1:61" ht="14.25" customHeight="1">
      <c r="A36" s="23"/>
      <c r="B36" s="48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55"/>
      <c r="W36" s="55"/>
      <c r="X36" s="55"/>
      <c r="Y36" s="55"/>
      <c r="Z36" s="55"/>
      <c r="AA36" s="55"/>
      <c r="AB36" s="55"/>
      <c r="AC36" s="55"/>
      <c r="AD36" s="55"/>
      <c r="AE36" s="55"/>
      <c r="AF36" s="55"/>
      <c r="AG36" s="55"/>
      <c r="AH36" s="55"/>
      <c r="AI36" s="55"/>
      <c r="AJ36" s="55"/>
      <c r="AK36" s="55"/>
      <c r="AL36" s="55"/>
      <c r="AM36" s="55"/>
      <c r="AN36" s="55"/>
      <c r="AO36" s="55"/>
      <c r="AP36" s="55"/>
      <c r="AQ36" s="55"/>
      <c r="AR36" s="55"/>
      <c r="AS36" s="55"/>
      <c r="AT36" s="55"/>
      <c r="AU36" s="55"/>
      <c r="AV36" s="55"/>
      <c r="AW36" s="55"/>
      <c r="AX36" s="55"/>
      <c r="AY36" s="55"/>
      <c r="AZ36" s="55"/>
      <c r="BA36" s="55"/>
      <c r="BB36" s="55"/>
      <c r="BC36" s="55"/>
      <c r="BD36" s="55"/>
      <c r="BE36" s="55"/>
      <c r="BG36" s="23"/>
      <c r="BH36" s="23"/>
      <c r="BI36" s="29"/>
    </row>
    <row r="37" spans="1:61" ht="18" customHeight="1">
      <c r="A37" s="23"/>
      <c r="B37" s="81" t="s">
        <v>48</v>
      </c>
      <c r="C37" s="45"/>
      <c r="D37" s="45"/>
      <c r="E37" s="45"/>
      <c r="F37" s="45"/>
      <c r="G37" s="45"/>
      <c r="H37" s="45"/>
      <c r="I37" s="45"/>
      <c r="J37" s="46"/>
      <c r="K37" s="47"/>
      <c r="L37" s="47"/>
      <c r="M37" s="48"/>
      <c r="N37" s="48"/>
      <c r="O37" s="48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AV37" s="23"/>
      <c r="AW37" s="23"/>
      <c r="AX37" s="23"/>
      <c r="AY37" s="23"/>
      <c r="AZ37" s="23"/>
      <c r="BA37" s="23"/>
      <c r="BB37" s="23"/>
      <c r="BC37" s="23"/>
      <c r="BD37" s="23"/>
      <c r="BE37" s="49" t="s">
        <v>27</v>
      </c>
      <c r="BG37" s="23"/>
      <c r="BH37" s="23"/>
      <c r="BI37" s="29"/>
    </row>
    <row r="38" spans="1:61" ht="14.25" customHeight="1">
      <c r="A38" s="23"/>
      <c r="B38" s="339" t="s">
        <v>4</v>
      </c>
      <c r="C38" s="340"/>
      <c r="D38" s="340"/>
      <c r="E38" s="340"/>
      <c r="F38" s="340"/>
      <c r="G38" s="340"/>
      <c r="H38" s="340"/>
      <c r="I38" s="341"/>
      <c r="J38" s="339" t="s">
        <v>5</v>
      </c>
      <c r="K38" s="340"/>
      <c r="L38" s="340"/>
      <c r="M38" s="340"/>
      <c r="N38" s="340"/>
      <c r="O38" s="340"/>
      <c r="P38" s="340"/>
      <c r="Q38" s="340"/>
      <c r="R38" s="340"/>
      <c r="S38" s="341"/>
      <c r="T38" s="339" t="s">
        <v>6</v>
      </c>
      <c r="U38" s="341"/>
      <c r="V38" s="355" t="s">
        <v>30</v>
      </c>
      <c r="W38" s="356"/>
      <c r="X38" s="356"/>
      <c r="Y38" s="356"/>
      <c r="Z38" s="356"/>
      <c r="AA38" s="357"/>
      <c r="AB38" s="355" t="s">
        <v>31</v>
      </c>
      <c r="AC38" s="356"/>
      <c r="AD38" s="356"/>
      <c r="AE38" s="356"/>
      <c r="AF38" s="356"/>
      <c r="AG38" s="357"/>
      <c r="AH38" s="355" t="s">
        <v>32</v>
      </c>
      <c r="AI38" s="356"/>
      <c r="AJ38" s="356"/>
      <c r="AK38" s="356"/>
      <c r="AL38" s="356"/>
      <c r="AM38" s="357"/>
      <c r="AN38" s="355" t="s">
        <v>33</v>
      </c>
      <c r="AO38" s="356"/>
      <c r="AP38" s="356"/>
      <c r="AQ38" s="356"/>
      <c r="AR38" s="356"/>
      <c r="AS38" s="357"/>
      <c r="AT38" s="355" t="s">
        <v>34</v>
      </c>
      <c r="AU38" s="356"/>
      <c r="AV38" s="356"/>
      <c r="AW38" s="356"/>
      <c r="AX38" s="356"/>
      <c r="AY38" s="357"/>
      <c r="AZ38" s="355" t="s">
        <v>35</v>
      </c>
      <c r="BA38" s="356"/>
      <c r="BB38" s="356"/>
      <c r="BC38" s="356"/>
      <c r="BD38" s="356"/>
      <c r="BE38" s="357"/>
    </row>
    <row r="39" spans="1:61" ht="14.25" customHeight="1">
      <c r="A39" s="23"/>
      <c r="B39" s="342"/>
      <c r="C39" s="343"/>
      <c r="D39" s="343"/>
      <c r="E39" s="343"/>
      <c r="F39" s="343"/>
      <c r="G39" s="343"/>
      <c r="H39" s="343"/>
      <c r="I39" s="344"/>
      <c r="J39" s="342"/>
      <c r="K39" s="343"/>
      <c r="L39" s="343"/>
      <c r="M39" s="343"/>
      <c r="N39" s="343"/>
      <c r="O39" s="343"/>
      <c r="P39" s="343"/>
      <c r="Q39" s="343"/>
      <c r="R39" s="343"/>
      <c r="S39" s="344"/>
      <c r="T39" s="342"/>
      <c r="U39" s="344"/>
      <c r="V39" s="358" t="s">
        <v>110</v>
      </c>
      <c r="W39" s="359"/>
      <c r="X39" s="51" t="s">
        <v>111</v>
      </c>
      <c r="Y39" s="52" t="s">
        <v>2</v>
      </c>
      <c r="Z39" s="51">
        <v>12</v>
      </c>
      <c r="AA39" s="53" t="s">
        <v>28</v>
      </c>
      <c r="AB39" s="358" t="s">
        <v>110</v>
      </c>
      <c r="AC39" s="359"/>
      <c r="AD39" s="51">
        <v>2</v>
      </c>
      <c r="AE39" s="52" t="s">
        <v>2</v>
      </c>
      <c r="AF39" s="51">
        <v>1</v>
      </c>
      <c r="AG39" s="53" t="s">
        <v>28</v>
      </c>
      <c r="AH39" s="358" t="s">
        <v>110</v>
      </c>
      <c r="AI39" s="359"/>
      <c r="AJ39" s="51">
        <v>2</v>
      </c>
      <c r="AK39" s="52" t="s">
        <v>2</v>
      </c>
      <c r="AL39" s="51">
        <v>2</v>
      </c>
      <c r="AM39" s="53" t="s">
        <v>28</v>
      </c>
      <c r="AN39" s="358" t="s">
        <v>110</v>
      </c>
      <c r="AO39" s="359"/>
      <c r="AP39" s="51">
        <v>2</v>
      </c>
      <c r="AQ39" s="52" t="s">
        <v>2</v>
      </c>
      <c r="AR39" s="51">
        <v>3</v>
      </c>
      <c r="AS39" s="53" t="s">
        <v>28</v>
      </c>
      <c r="AT39" s="358" t="s">
        <v>110</v>
      </c>
      <c r="AU39" s="359"/>
      <c r="AV39" s="51"/>
      <c r="AW39" s="52" t="s">
        <v>2</v>
      </c>
      <c r="AX39" s="51"/>
      <c r="AY39" s="53" t="s">
        <v>28</v>
      </c>
      <c r="AZ39" s="358" t="s">
        <v>110</v>
      </c>
      <c r="BA39" s="359"/>
      <c r="BB39" s="51"/>
      <c r="BC39" s="52" t="s">
        <v>2</v>
      </c>
      <c r="BD39" s="51"/>
      <c r="BE39" s="54" t="s">
        <v>28</v>
      </c>
    </row>
    <row r="40" spans="1:61" ht="14.25" customHeight="1">
      <c r="A40" s="23"/>
      <c r="B40" s="345"/>
      <c r="C40" s="346"/>
      <c r="D40" s="346"/>
      <c r="E40" s="346"/>
      <c r="F40" s="346"/>
      <c r="G40" s="346"/>
      <c r="H40" s="346"/>
      <c r="I40" s="347"/>
      <c r="J40" s="345"/>
      <c r="K40" s="346"/>
      <c r="L40" s="346"/>
      <c r="M40" s="346"/>
      <c r="N40" s="346"/>
      <c r="O40" s="346"/>
      <c r="P40" s="346"/>
      <c r="Q40" s="346"/>
      <c r="R40" s="346"/>
      <c r="S40" s="347"/>
      <c r="T40" s="345"/>
      <c r="U40" s="347"/>
      <c r="V40" s="360" t="s">
        <v>7</v>
      </c>
      <c r="W40" s="361"/>
      <c r="X40" s="361"/>
      <c r="Y40" s="361" t="s">
        <v>8</v>
      </c>
      <c r="Z40" s="361"/>
      <c r="AA40" s="362"/>
      <c r="AB40" s="360" t="s">
        <v>7</v>
      </c>
      <c r="AC40" s="361"/>
      <c r="AD40" s="361"/>
      <c r="AE40" s="361" t="s">
        <v>8</v>
      </c>
      <c r="AF40" s="361"/>
      <c r="AG40" s="362"/>
      <c r="AH40" s="360" t="s">
        <v>7</v>
      </c>
      <c r="AI40" s="361"/>
      <c r="AJ40" s="361"/>
      <c r="AK40" s="361" t="s">
        <v>8</v>
      </c>
      <c r="AL40" s="361"/>
      <c r="AM40" s="362"/>
      <c r="AN40" s="360" t="s">
        <v>7</v>
      </c>
      <c r="AO40" s="361"/>
      <c r="AP40" s="361"/>
      <c r="AQ40" s="361" t="s">
        <v>8</v>
      </c>
      <c r="AR40" s="361"/>
      <c r="AS40" s="362"/>
      <c r="AT40" s="360" t="s">
        <v>7</v>
      </c>
      <c r="AU40" s="361"/>
      <c r="AV40" s="361"/>
      <c r="AW40" s="361" t="s">
        <v>8</v>
      </c>
      <c r="AX40" s="361"/>
      <c r="AY40" s="362"/>
      <c r="AZ40" s="360" t="s">
        <v>7</v>
      </c>
      <c r="BA40" s="361"/>
      <c r="BB40" s="361"/>
      <c r="BC40" s="361" t="s">
        <v>8</v>
      </c>
      <c r="BD40" s="361"/>
      <c r="BE40" s="362"/>
    </row>
    <row r="41" spans="1:61" ht="14.25" customHeight="1">
      <c r="A41" s="23"/>
      <c r="B41" s="235" t="s">
        <v>29</v>
      </c>
      <c r="C41" s="236"/>
      <c r="D41" s="236"/>
      <c r="E41" s="236"/>
      <c r="F41" s="236"/>
      <c r="G41" s="236"/>
      <c r="H41" s="236"/>
      <c r="I41" s="237"/>
      <c r="J41" s="238" t="s">
        <v>92</v>
      </c>
      <c r="K41" s="238"/>
      <c r="L41" s="238"/>
      <c r="M41" s="238"/>
      <c r="N41" s="238"/>
      <c r="O41" s="238"/>
      <c r="P41" s="238"/>
      <c r="Q41" s="238"/>
      <c r="R41" s="238"/>
      <c r="S41" s="238"/>
      <c r="T41" s="239" t="s">
        <v>91</v>
      </c>
      <c r="U41" s="239"/>
      <c r="V41" s="182">
        <v>13.5</v>
      </c>
      <c r="W41" s="183"/>
      <c r="X41" s="183"/>
      <c r="Y41" s="221">
        <v>83000</v>
      </c>
      <c r="Z41" s="222"/>
      <c r="AA41" s="223"/>
      <c r="AB41" s="182">
        <v>13.5</v>
      </c>
      <c r="AC41" s="183"/>
      <c r="AD41" s="183"/>
      <c r="AE41" s="221">
        <v>85000</v>
      </c>
      <c r="AF41" s="222"/>
      <c r="AG41" s="223"/>
      <c r="AH41" s="182">
        <v>13.55</v>
      </c>
      <c r="AI41" s="183"/>
      <c r="AJ41" s="183"/>
      <c r="AK41" s="221">
        <v>87000</v>
      </c>
      <c r="AL41" s="222"/>
      <c r="AM41" s="223"/>
      <c r="AN41" s="182"/>
      <c r="AO41" s="183"/>
      <c r="AP41" s="183"/>
      <c r="AQ41" s="194"/>
      <c r="AR41" s="194"/>
      <c r="AS41" s="195"/>
      <c r="AT41" s="182"/>
      <c r="AU41" s="183"/>
      <c r="AV41" s="183"/>
      <c r="AW41" s="194"/>
      <c r="AX41" s="194"/>
      <c r="AY41" s="195"/>
      <c r="AZ41" s="182"/>
      <c r="BA41" s="183"/>
      <c r="BB41" s="183"/>
      <c r="BC41" s="194"/>
      <c r="BD41" s="194"/>
      <c r="BE41" s="195"/>
    </row>
    <row r="42" spans="1:61" ht="14.25" customHeight="1">
      <c r="A42" s="23"/>
      <c r="B42" s="235" t="s">
        <v>29</v>
      </c>
      <c r="C42" s="236"/>
      <c r="D42" s="236"/>
      <c r="E42" s="236"/>
      <c r="F42" s="236"/>
      <c r="G42" s="236"/>
      <c r="H42" s="236"/>
      <c r="I42" s="237"/>
      <c r="J42" s="238" t="s">
        <v>93</v>
      </c>
      <c r="K42" s="238"/>
      <c r="L42" s="238"/>
      <c r="M42" s="238"/>
      <c r="N42" s="238"/>
      <c r="O42" s="238"/>
      <c r="P42" s="238"/>
      <c r="Q42" s="238"/>
      <c r="R42" s="238"/>
      <c r="S42" s="238"/>
      <c r="T42" s="239" t="s">
        <v>91</v>
      </c>
      <c r="U42" s="239"/>
      <c r="V42" s="182">
        <v>20</v>
      </c>
      <c r="W42" s="183"/>
      <c r="X42" s="183"/>
      <c r="Y42" s="221">
        <v>83000</v>
      </c>
      <c r="Z42" s="222"/>
      <c r="AA42" s="223"/>
      <c r="AB42" s="182">
        <v>30</v>
      </c>
      <c r="AC42" s="183"/>
      <c r="AD42" s="183"/>
      <c r="AE42" s="221">
        <v>85000</v>
      </c>
      <c r="AF42" s="222"/>
      <c r="AG42" s="223"/>
      <c r="AH42" s="182">
        <v>25</v>
      </c>
      <c r="AI42" s="183"/>
      <c r="AJ42" s="183"/>
      <c r="AK42" s="221">
        <v>87000</v>
      </c>
      <c r="AL42" s="222"/>
      <c r="AM42" s="223"/>
      <c r="AN42" s="182"/>
      <c r="AO42" s="183"/>
      <c r="AP42" s="183"/>
      <c r="AQ42" s="194"/>
      <c r="AR42" s="194"/>
      <c r="AS42" s="195"/>
      <c r="AT42" s="182"/>
      <c r="AU42" s="183"/>
      <c r="AV42" s="183"/>
      <c r="AW42" s="194"/>
      <c r="AX42" s="194"/>
      <c r="AY42" s="195"/>
      <c r="AZ42" s="182"/>
      <c r="BA42" s="183"/>
      <c r="BB42" s="183"/>
      <c r="BC42" s="194"/>
      <c r="BD42" s="194"/>
      <c r="BE42" s="195"/>
    </row>
    <row r="43" spans="1:61" ht="14.25" customHeight="1">
      <c r="A43" s="23"/>
      <c r="B43" s="235" t="s">
        <v>94</v>
      </c>
      <c r="C43" s="236"/>
      <c r="D43" s="236"/>
      <c r="E43" s="236"/>
      <c r="F43" s="236"/>
      <c r="G43" s="236"/>
      <c r="H43" s="236"/>
      <c r="I43" s="237"/>
      <c r="J43" s="238" t="s">
        <v>55</v>
      </c>
      <c r="K43" s="238"/>
      <c r="L43" s="238"/>
      <c r="M43" s="238"/>
      <c r="N43" s="238"/>
      <c r="O43" s="238"/>
      <c r="P43" s="238"/>
      <c r="Q43" s="238"/>
      <c r="R43" s="238"/>
      <c r="S43" s="238"/>
      <c r="T43" s="239" t="s">
        <v>95</v>
      </c>
      <c r="U43" s="239"/>
      <c r="V43" s="182"/>
      <c r="W43" s="183"/>
      <c r="X43" s="183"/>
      <c r="Y43" s="221"/>
      <c r="Z43" s="222"/>
      <c r="AA43" s="223"/>
      <c r="AB43" s="182"/>
      <c r="AC43" s="183"/>
      <c r="AD43" s="183"/>
      <c r="AE43" s="184"/>
      <c r="AF43" s="184"/>
      <c r="AG43" s="185"/>
      <c r="AH43" s="182">
        <v>10000</v>
      </c>
      <c r="AI43" s="183"/>
      <c r="AJ43" s="183"/>
      <c r="AK43" s="184">
        <v>260</v>
      </c>
      <c r="AL43" s="184"/>
      <c r="AM43" s="185"/>
      <c r="AN43" s="182">
        <v>10000</v>
      </c>
      <c r="AO43" s="183"/>
      <c r="AP43" s="183"/>
      <c r="AQ43" s="184">
        <v>270</v>
      </c>
      <c r="AR43" s="184"/>
      <c r="AS43" s="185"/>
      <c r="AT43" s="182"/>
      <c r="AU43" s="183"/>
      <c r="AV43" s="183"/>
      <c r="AW43" s="184"/>
      <c r="AX43" s="184"/>
      <c r="AY43" s="185"/>
      <c r="AZ43" s="182"/>
      <c r="BA43" s="183"/>
      <c r="BB43" s="183"/>
      <c r="BC43" s="184"/>
      <c r="BD43" s="184"/>
      <c r="BE43" s="185"/>
    </row>
    <row r="44" spans="1:61" ht="14.25" customHeight="1">
      <c r="A44" s="23"/>
      <c r="B44" s="235"/>
      <c r="C44" s="236"/>
      <c r="D44" s="236"/>
      <c r="E44" s="236"/>
      <c r="F44" s="236"/>
      <c r="G44" s="236"/>
      <c r="H44" s="236"/>
      <c r="I44" s="237"/>
      <c r="J44" s="238"/>
      <c r="K44" s="238"/>
      <c r="L44" s="238"/>
      <c r="M44" s="238"/>
      <c r="N44" s="238"/>
      <c r="O44" s="238"/>
      <c r="P44" s="238"/>
      <c r="Q44" s="238"/>
      <c r="R44" s="238"/>
      <c r="S44" s="238"/>
      <c r="T44" s="239"/>
      <c r="U44" s="239"/>
      <c r="V44" s="182"/>
      <c r="W44" s="183"/>
      <c r="X44" s="183"/>
      <c r="Y44" s="221"/>
      <c r="Z44" s="222"/>
      <c r="AA44" s="223"/>
      <c r="AB44" s="182"/>
      <c r="AC44" s="183"/>
      <c r="AD44" s="183"/>
      <c r="AE44" s="194"/>
      <c r="AF44" s="194"/>
      <c r="AG44" s="195"/>
      <c r="AH44" s="182"/>
      <c r="AI44" s="183"/>
      <c r="AJ44" s="183"/>
      <c r="AK44" s="194"/>
      <c r="AL44" s="194"/>
      <c r="AM44" s="195"/>
      <c r="AN44" s="182"/>
      <c r="AO44" s="183"/>
      <c r="AP44" s="183"/>
      <c r="AQ44" s="194"/>
      <c r="AR44" s="194"/>
      <c r="AS44" s="195"/>
      <c r="AT44" s="182"/>
      <c r="AU44" s="183"/>
      <c r="AV44" s="183"/>
      <c r="AW44" s="194"/>
      <c r="AX44" s="194"/>
      <c r="AY44" s="195"/>
      <c r="AZ44" s="182"/>
      <c r="BA44" s="183"/>
      <c r="BB44" s="183"/>
      <c r="BC44" s="194"/>
      <c r="BD44" s="194"/>
      <c r="BE44" s="195"/>
    </row>
    <row r="45" spans="1:61" ht="14.25" customHeight="1">
      <c r="A45" s="23"/>
      <c r="B45" s="235"/>
      <c r="C45" s="236"/>
      <c r="D45" s="236"/>
      <c r="E45" s="236"/>
      <c r="F45" s="236"/>
      <c r="G45" s="236"/>
      <c r="H45" s="236"/>
      <c r="I45" s="237"/>
      <c r="J45" s="238"/>
      <c r="K45" s="238"/>
      <c r="L45" s="238"/>
      <c r="M45" s="238"/>
      <c r="N45" s="238"/>
      <c r="O45" s="238"/>
      <c r="P45" s="238"/>
      <c r="Q45" s="238"/>
      <c r="R45" s="238"/>
      <c r="S45" s="238"/>
      <c r="T45" s="239"/>
      <c r="U45" s="239"/>
      <c r="V45" s="182"/>
      <c r="W45" s="183"/>
      <c r="X45" s="183"/>
      <c r="Y45" s="221"/>
      <c r="Z45" s="222"/>
      <c r="AA45" s="223"/>
      <c r="AB45" s="182"/>
      <c r="AC45" s="183"/>
      <c r="AD45" s="183"/>
      <c r="AE45" s="194"/>
      <c r="AF45" s="194"/>
      <c r="AG45" s="195"/>
      <c r="AH45" s="182"/>
      <c r="AI45" s="183"/>
      <c r="AJ45" s="183"/>
      <c r="AK45" s="194"/>
      <c r="AL45" s="194"/>
      <c r="AM45" s="195"/>
      <c r="AN45" s="182"/>
      <c r="AO45" s="183"/>
      <c r="AP45" s="183"/>
      <c r="AQ45" s="194"/>
      <c r="AR45" s="194"/>
      <c r="AS45" s="195"/>
      <c r="AT45" s="182"/>
      <c r="AU45" s="183"/>
      <c r="AV45" s="183"/>
      <c r="AW45" s="194"/>
      <c r="AX45" s="194"/>
      <c r="AY45" s="195"/>
      <c r="AZ45" s="182"/>
      <c r="BA45" s="183"/>
      <c r="BB45" s="183"/>
      <c r="BC45" s="194"/>
      <c r="BD45" s="194"/>
      <c r="BE45" s="195"/>
    </row>
    <row r="46" spans="1:61" ht="14.25" customHeight="1">
      <c r="A46" s="23"/>
      <c r="B46" s="235"/>
      <c r="C46" s="236"/>
      <c r="D46" s="236"/>
      <c r="E46" s="236"/>
      <c r="F46" s="236"/>
      <c r="G46" s="236"/>
      <c r="H46" s="236"/>
      <c r="I46" s="237"/>
      <c r="J46" s="238"/>
      <c r="K46" s="238"/>
      <c r="L46" s="238"/>
      <c r="M46" s="238"/>
      <c r="N46" s="238"/>
      <c r="O46" s="238"/>
      <c r="P46" s="238"/>
      <c r="Q46" s="238"/>
      <c r="R46" s="238"/>
      <c r="S46" s="238"/>
      <c r="T46" s="239"/>
      <c r="U46" s="239"/>
      <c r="V46" s="182"/>
      <c r="W46" s="183"/>
      <c r="X46" s="183"/>
      <c r="Y46" s="221"/>
      <c r="Z46" s="222"/>
      <c r="AA46" s="223"/>
      <c r="AB46" s="182"/>
      <c r="AC46" s="183"/>
      <c r="AD46" s="183"/>
      <c r="AE46" s="194"/>
      <c r="AF46" s="194"/>
      <c r="AG46" s="195"/>
      <c r="AH46" s="182"/>
      <c r="AI46" s="183"/>
      <c r="AJ46" s="183"/>
      <c r="AK46" s="194"/>
      <c r="AL46" s="194"/>
      <c r="AM46" s="195"/>
      <c r="AN46" s="182"/>
      <c r="AO46" s="183"/>
      <c r="AP46" s="183"/>
      <c r="AQ46" s="194"/>
      <c r="AR46" s="194"/>
      <c r="AS46" s="195"/>
      <c r="AT46" s="182"/>
      <c r="AU46" s="183"/>
      <c r="AV46" s="183"/>
      <c r="AW46" s="194"/>
      <c r="AX46" s="194"/>
      <c r="AY46" s="195"/>
      <c r="AZ46" s="182"/>
      <c r="BA46" s="183"/>
      <c r="BB46" s="183"/>
      <c r="BC46" s="194"/>
      <c r="BD46" s="194"/>
      <c r="BE46" s="195"/>
    </row>
    <row r="47" spans="1:61" ht="14.25" customHeight="1">
      <c r="A47" s="23"/>
      <c r="B47" s="235"/>
      <c r="C47" s="236"/>
      <c r="D47" s="236"/>
      <c r="E47" s="236"/>
      <c r="F47" s="236"/>
      <c r="G47" s="236"/>
      <c r="H47" s="236"/>
      <c r="I47" s="237"/>
      <c r="J47" s="238"/>
      <c r="K47" s="238"/>
      <c r="L47" s="238"/>
      <c r="M47" s="238"/>
      <c r="N47" s="238"/>
      <c r="O47" s="238"/>
      <c r="P47" s="238"/>
      <c r="Q47" s="238"/>
      <c r="R47" s="238"/>
      <c r="S47" s="238"/>
      <c r="T47" s="239"/>
      <c r="U47" s="239"/>
      <c r="V47" s="182"/>
      <c r="W47" s="183"/>
      <c r="X47" s="183"/>
      <c r="Y47" s="221"/>
      <c r="Z47" s="222"/>
      <c r="AA47" s="223"/>
      <c r="AB47" s="182"/>
      <c r="AC47" s="183"/>
      <c r="AD47" s="183"/>
      <c r="AE47" s="194"/>
      <c r="AF47" s="194"/>
      <c r="AG47" s="195"/>
      <c r="AH47" s="182"/>
      <c r="AI47" s="183"/>
      <c r="AJ47" s="183"/>
      <c r="AK47" s="194"/>
      <c r="AL47" s="194"/>
      <c r="AM47" s="195"/>
      <c r="AN47" s="182"/>
      <c r="AO47" s="183"/>
      <c r="AP47" s="183"/>
      <c r="AQ47" s="194"/>
      <c r="AR47" s="194"/>
      <c r="AS47" s="195"/>
      <c r="AT47" s="182"/>
      <c r="AU47" s="183"/>
      <c r="AV47" s="183"/>
      <c r="AW47" s="194"/>
      <c r="AX47" s="194"/>
      <c r="AY47" s="195"/>
      <c r="AZ47" s="182"/>
      <c r="BA47" s="183"/>
      <c r="BB47" s="183"/>
      <c r="BC47" s="194"/>
      <c r="BD47" s="194"/>
      <c r="BE47" s="195"/>
    </row>
    <row r="48" spans="1:61" ht="14.25" customHeight="1">
      <c r="A48" s="23"/>
      <c r="B48" s="235"/>
      <c r="C48" s="236"/>
      <c r="D48" s="236"/>
      <c r="E48" s="236"/>
      <c r="F48" s="236"/>
      <c r="G48" s="236"/>
      <c r="H48" s="236"/>
      <c r="I48" s="237"/>
      <c r="J48" s="238"/>
      <c r="K48" s="238"/>
      <c r="L48" s="238"/>
      <c r="M48" s="238"/>
      <c r="N48" s="238"/>
      <c r="O48" s="238"/>
      <c r="P48" s="238"/>
      <c r="Q48" s="238"/>
      <c r="R48" s="238"/>
      <c r="S48" s="238"/>
      <c r="T48" s="239"/>
      <c r="U48" s="239"/>
      <c r="V48" s="182"/>
      <c r="W48" s="183"/>
      <c r="X48" s="183"/>
      <c r="Y48" s="221"/>
      <c r="Z48" s="222"/>
      <c r="AA48" s="223"/>
      <c r="AB48" s="182"/>
      <c r="AC48" s="183"/>
      <c r="AD48" s="183"/>
      <c r="AE48" s="194"/>
      <c r="AF48" s="194"/>
      <c r="AG48" s="195"/>
      <c r="AH48" s="182"/>
      <c r="AI48" s="183"/>
      <c r="AJ48" s="183"/>
      <c r="AK48" s="194"/>
      <c r="AL48" s="194"/>
      <c r="AM48" s="195"/>
      <c r="AN48" s="182"/>
      <c r="AO48" s="183"/>
      <c r="AP48" s="183"/>
      <c r="AQ48" s="194"/>
      <c r="AR48" s="194"/>
      <c r="AS48" s="195"/>
      <c r="AT48" s="182"/>
      <c r="AU48" s="183"/>
      <c r="AV48" s="183"/>
      <c r="AW48" s="194"/>
      <c r="AX48" s="194"/>
      <c r="AY48" s="195"/>
      <c r="AZ48" s="182"/>
      <c r="BA48" s="183"/>
      <c r="BB48" s="183"/>
      <c r="BC48" s="194"/>
      <c r="BD48" s="194"/>
      <c r="BE48" s="195"/>
    </row>
    <row r="49" spans="1:61" ht="14.25" customHeight="1">
      <c r="A49" s="23"/>
      <c r="B49" s="235"/>
      <c r="C49" s="236"/>
      <c r="D49" s="236"/>
      <c r="E49" s="236"/>
      <c r="F49" s="236"/>
      <c r="G49" s="236"/>
      <c r="H49" s="236"/>
      <c r="I49" s="237"/>
      <c r="J49" s="238"/>
      <c r="K49" s="238"/>
      <c r="L49" s="238"/>
      <c r="M49" s="238"/>
      <c r="N49" s="238"/>
      <c r="O49" s="238"/>
      <c r="P49" s="238"/>
      <c r="Q49" s="238"/>
      <c r="R49" s="238"/>
      <c r="S49" s="238"/>
      <c r="T49" s="239"/>
      <c r="U49" s="239"/>
      <c r="V49" s="182"/>
      <c r="W49" s="183"/>
      <c r="X49" s="183"/>
      <c r="Y49" s="221"/>
      <c r="Z49" s="222"/>
      <c r="AA49" s="223"/>
      <c r="AB49" s="182"/>
      <c r="AC49" s="183"/>
      <c r="AD49" s="183"/>
      <c r="AE49" s="194"/>
      <c r="AF49" s="194"/>
      <c r="AG49" s="195"/>
      <c r="AH49" s="182"/>
      <c r="AI49" s="183"/>
      <c r="AJ49" s="183"/>
      <c r="AK49" s="194"/>
      <c r="AL49" s="194"/>
      <c r="AM49" s="195"/>
      <c r="AN49" s="182"/>
      <c r="AO49" s="183"/>
      <c r="AP49" s="183"/>
      <c r="AQ49" s="194"/>
      <c r="AR49" s="194"/>
      <c r="AS49" s="195"/>
      <c r="AT49" s="182"/>
      <c r="AU49" s="183"/>
      <c r="AV49" s="183"/>
      <c r="AW49" s="194"/>
      <c r="AX49" s="194"/>
      <c r="AY49" s="195"/>
      <c r="AZ49" s="182"/>
      <c r="BA49" s="183"/>
      <c r="BB49" s="183"/>
      <c r="BC49" s="194"/>
      <c r="BD49" s="194"/>
      <c r="BE49" s="195"/>
    </row>
    <row r="50" spans="1:61" ht="14.25" customHeight="1">
      <c r="A50" s="23"/>
      <c r="B50" s="235"/>
      <c r="C50" s="236"/>
      <c r="D50" s="236"/>
      <c r="E50" s="236"/>
      <c r="F50" s="236"/>
      <c r="G50" s="236"/>
      <c r="H50" s="236"/>
      <c r="I50" s="237"/>
      <c r="J50" s="238"/>
      <c r="K50" s="238"/>
      <c r="L50" s="238"/>
      <c r="M50" s="238"/>
      <c r="N50" s="238"/>
      <c r="O50" s="238"/>
      <c r="P50" s="238"/>
      <c r="Q50" s="238"/>
      <c r="R50" s="238"/>
      <c r="S50" s="238"/>
      <c r="T50" s="239"/>
      <c r="U50" s="239"/>
      <c r="V50" s="182"/>
      <c r="W50" s="183"/>
      <c r="X50" s="183"/>
      <c r="Y50" s="221"/>
      <c r="Z50" s="222"/>
      <c r="AA50" s="223"/>
      <c r="AB50" s="182"/>
      <c r="AC50" s="183"/>
      <c r="AD50" s="183"/>
      <c r="AE50" s="194"/>
      <c r="AF50" s="194"/>
      <c r="AG50" s="195"/>
      <c r="AH50" s="182"/>
      <c r="AI50" s="183"/>
      <c r="AJ50" s="183"/>
      <c r="AK50" s="194"/>
      <c r="AL50" s="194"/>
      <c r="AM50" s="195"/>
      <c r="AN50" s="182"/>
      <c r="AO50" s="183"/>
      <c r="AP50" s="183"/>
      <c r="AQ50" s="194"/>
      <c r="AR50" s="194"/>
      <c r="AS50" s="195"/>
      <c r="AT50" s="182"/>
      <c r="AU50" s="183"/>
      <c r="AV50" s="183"/>
      <c r="AW50" s="194"/>
      <c r="AX50" s="194"/>
      <c r="AY50" s="195"/>
      <c r="AZ50" s="182"/>
      <c r="BA50" s="183"/>
      <c r="BB50" s="183"/>
      <c r="BC50" s="194"/>
      <c r="BD50" s="194"/>
      <c r="BE50" s="195"/>
    </row>
    <row r="51" spans="1:61" ht="14.25" customHeight="1">
      <c r="A51" s="23"/>
      <c r="B51" s="50"/>
      <c r="C51" s="50"/>
      <c r="D51" s="48"/>
      <c r="E51" s="48"/>
      <c r="F51" s="48"/>
      <c r="G51" s="48"/>
      <c r="H51" s="48"/>
      <c r="I51" s="48"/>
      <c r="J51" s="6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3"/>
      <c r="AS51" s="23"/>
      <c r="AT51" s="23"/>
      <c r="AU51" s="23"/>
      <c r="AV51" s="23"/>
      <c r="AW51" s="23"/>
      <c r="AX51" s="23"/>
      <c r="AY51" s="23"/>
      <c r="AZ51" s="23"/>
      <c r="BA51" s="23"/>
      <c r="BB51" s="23"/>
      <c r="BC51" s="23"/>
      <c r="BD51" s="23"/>
      <c r="BE51" s="23"/>
      <c r="BF51" s="8"/>
      <c r="BG51" s="8"/>
      <c r="BH51" s="8"/>
      <c r="BI51" s="15"/>
    </row>
    <row r="52" spans="1:61" ht="14.25" customHeight="1">
      <c r="A52" s="23"/>
      <c r="B52" s="23"/>
      <c r="C52" s="23"/>
      <c r="D52" s="355" t="s">
        <v>36</v>
      </c>
      <c r="E52" s="356"/>
      <c r="F52" s="356"/>
      <c r="G52" s="356"/>
      <c r="H52" s="356"/>
      <c r="I52" s="357"/>
      <c r="J52" s="355" t="s">
        <v>37</v>
      </c>
      <c r="K52" s="356"/>
      <c r="L52" s="356"/>
      <c r="M52" s="356"/>
      <c r="N52" s="356"/>
      <c r="O52" s="357"/>
      <c r="P52" s="355" t="s">
        <v>38</v>
      </c>
      <c r="Q52" s="356"/>
      <c r="R52" s="356"/>
      <c r="S52" s="356"/>
      <c r="T52" s="356"/>
      <c r="U52" s="357"/>
      <c r="V52" s="355" t="s">
        <v>39</v>
      </c>
      <c r="W52" s="356"/>
      <c r="X52" s="356"/>
      <c r="Y52" s="356"/>
      <c r="Z52" s="356"/>
      <c r="AA52" s="357"/>
      <c r="AB52" s="355" t="s">
        <v>40</v>
      </c>
      <c r="AC52" s="356"/>
      <c r="AD52" s="356"/>
      <c r="AE52" s="356"/>
      <c r="AF52" s="356"/>
      <c r="AG52" s="357"/>
      <c r="AH52" s="355" t="s">
        <v>41</v>
      </c>
      <c r="AI52" s="356"/>
      <c r="AJ52" s="356"/>
      <c r="AK52" s="356"/>
      <c r="AL52" s="356"/>
      <c r="AM52" s="357"/>
      <c r="AN52" s="297" t="s">
        <v>107</v>
      </c>
      <c r="AO52" s="298"/>
      <c r="AP52" s="298"/>
      <c r="AQ52" s="298"/>
      <c r="AR52" s="298"/>
      <c r="AS52" s="299"/>
      <c r="AT52" s="322" t="s">
        <v>9</v>
      </c>
      <c r="AU52" s="323"/>
      <c r="AV52" s="323"/>
      <c r="AW52" s="323"/>
      <c r="AX52" s="323"/>
      <c r="AY52" s="323"/>
      <c r="AZ52" s="323"/>
      <c r="BA52" s="323"/>
      <c r="BB52" s="323"/>
      <c r="BC52" s="323"/>
      <c r="BD52" s="323"/>
      <c r="BE52" s="324"/>
    </row>
    <row r="53" spans="1:61" ht="14.25" customHeight="1">
      <c r="A53" s="23"/>
      <c r="B53" s="23"/>
      <c r="C53" s="23"/>
      <c r="D53" s="358" t="s">
        <v>110</v>
      </c>
      <c r="E53" s="359"/>
      <c r="F53" s="51"/>
      <c r="G53" s="52" t="s">
        <v>2</v>
      </c>
      <c r="H53" s="51"/>
      <c r="I53" s="53" t="s">
        <v>28</v>
      </c>
      <c r="J53" s="358" t="s">
        <v>110</v>
      </c>
      <c r="K53" s="359"/>
      <c r="L53" s="51"/>
      <c r="M53" s="52" t="s">
        <v>2</v>
      </c>
      <c r="N53" s="51"/>
      <c r="O53" s="53" t="s">
        <v>28</v>
      </c>
      <c r="P53" s="358" t="s">
        <v>110</v>
      </c>
      <c r="Q53" s="359"/>
      <c r="R53" s="51"/>
      <c r="S53" s="52" t="s">
        <v>2</v>
      </c>
      <c r="T53" s="51"/>
      <c r="U53" s="53" t="s">
        <v>28</v>
      </c>
      <c r="V53" s="358" t="s">
        <v>110</v>
      </c>
      <c r="W53" s="359"/>
      <c r="X53" s="51"/>
      <c r="Y53" s="52" t="s">
        <v>2</v>
      </c>
      <c r="Z53" s="51"/>
      <c r="AA53" s="53" t="s">
        <v>28</v>
      </c>
      <c r="AB53" s="358" t="s">
        <v>110</v>
      </c>
      <c r="AC53" s="359"/>
      <c r="AD53" s="51"/>
      <c r="AE53" s="52" t="s">
        <v>2</v>
      </c>
      <c r="AF53" s="51"/>
      <c r="AG53" s="53" t="s">
        <v>28</v>
      </c>
      <c r="AH53" s="358" t="s">
        <v>110</v>
      </c>
      <c r="AI53" s="359"/>
      <c r="AJ53" s="51"/>
      <c r="AK53" s="52" t="s">
        <v>2</v>
      </c>
      <c r="AL53" s="51"/>
      <c r="AM53" s="53" t="s">
        <v>28</v>
      </c>
      <c r="AN53" s="300"/>
      <c r="AO53" s="301"/>
      <c r="AP53" s="301"/>
      <c r="AQ53" s="301"/>
      <c r="AR53" s="301"/>
      <c r="AS53" s="302"/>
      <c r="AT53" s="325"/>
      <c r="AU53" s="326"/>
      <c r="AV53" s="326"/>
      <c r="AW53" s="326"/>
      <c r="AX53" s="326"/>
      <c r="AY53" s="326"/>
      <c r="AZ53" s="326"/>
      <c r="BA53" s="326"/>
      <c r="BB53" s="326"/>
      <c r="BC53" s="326"/>
      <c r="BD53" s="326"/>
      <c r="BE53" s="327"/>
    </row>
    <row r="54" spans="1:61" ht="14.25" customHeight="1">
      <c r="A54" s="23"/>
      <c r="B54" s="23"/>
      <c r="C54" s="23"/>
      <c r="D54" s="360" t="s">
        <v>7</v>
      </c>
      <c r="E54" s="361"/>
      <c r="F54" s="361"/>
      <c r="G54" s="361" t="s">
        <v>8</v>
      </c>
      <c r="H54" s="361"/>
      <c r="I54" s="362"/>
      <c r="J54" s="360" t="s">
        <v>7</v>
      </c>
      <c r="K54" s="361"/>
      <c r="L54" s="361"/>
      <c r="M54" s="361" t="s">
        <v>8</v>
      </c>
      <c r="N54" s="361"/>
      <c r="O54" s="362"/>
      <c r="P54" s="360" t="s">
        <v>7</v>
      </c>
      <c r="Q54" s="361"/>
      <c r="R54" s="361"/>
      <c r="S54" s="361" t="s">
        <v>8</v>
      </c>
      <c r="T54" s="361"/>
      <c r="U54" s="362"/>
      <c r="V54" s="360" t="s">
        <v>7</v>
      </c>
      <c r="W54" s="361"/>
      <c r="X54" s="361"/>
      <c r="Y54" s="361" t="s">
        <v>8</v>
      </c>
      <c r="Z54" s="361"/>
      <c r="AA54" s="362"/>
      <c r="AB54" s="360" t="s">
        <v>7</v>
      </c>
      <c r="AC54" s="361"/>
      <c r="AD54" s="361"/>
      <c r="AE54" s="361" t="s">
        <v>8</v>
      </c>
      <c r="AF54" s="361"/>
      <c r="AG54" s="362"/>
      <c r="AH54" s="360" t="s">
        <v>7</v>
      </c>
      <c r="AI54" s="361"/>
      <c r="AJ54" s="361"/>
      <c r="AK54" s="361" t="s">
        <v>8</v>
      </c>
      <c r="AL54" s="361"/>
      <c r="AM54" s="362"/>
      <c r="AN54" s="303" t="s">
        <v>108</v>
      </c>
      <c r="AO54" s="304"/>
      <c r="AP54" s="305"/>
      <c r="AQ54" s="306" t="s">
        <v>109</v>
      </c>
      <c r="AR54" s="304"/>
      <c r="AS54" s="307"/>
      <c r="AT54" s="363" t="s">
        <v>7</v>
      </c>
      <c r="AU54" s="363"/>
      <c r="AV54" s="363"/>
      <c r="AW54" s="363"/>
      <c r="AX54" s="364"/>
      <c r="AY54" s="365" t="s">
        <v>0</v>
      </c>
      <c r="AZ54" s="363"/>
      <c r="BA54" s="363"/>
      <c r="BB54" s="363"/>
      <c r="BC54" s="363"/>
      <c r="BD54" s="363"/>
      <c r="BE54" s="363"/>
      <c r="BH54" s="23"/>
      <c r="BI54" s="29"/>
    </row>
    <row r="55" spans="1:61" ht="14.25" customHeight="1">
      <c r="A55" s="23"/>
      <c r="B55" s="23"/>
      <c r="C55" s="23"/>
      <c r="D55" s="182"/>
      <c r="E55" s="183"/>
      <c r="F55" s="183"/>
      <c r="G55" s="194"/>
      <c r="H55" s="194"/>
      <c r="I55" s="195"/>
      <c r="J55" s="182"/>
      <c r="K55" s="183"/>
      <c r="L55" s="183"/>
      <c r="M55" s="194"/>
      <c r="N55" s="194"/>
      <c r="O55" s="195"/>
      <c r="P55" s="182"/>
      <c r="Q55" s="183"/>
      <c r="R55" s="183"/>
      <c r="S55" s="194"/>
      <c r="T55" s="194"/>
      <c r="U55" s="195"/>
      <c r="V55" s="182"/>
      <c r="W55" s="183"/>
      <c r="X55" s="183"/>
      <c r="Y55" s="194"/>
      <c r="Z55" s="194"/>
      <c r="AA55" s="195"/>
      <c r="AB55" s="182"/>
      <c r="AC55" s="183"/>
      <c r="AD55" s="183"/>
      <c r="AE55" s="194"/>
      <c r="AF55" s="194"/>
      <c r="AG55" s="195"/>
      <c r="AH55" s="182"/>
      <c r="AI55" s="183"/>
      <c r="AJ55" s="183"/>
      <c r="AK55" s="194"/>
      <c r="AL55" s="194"/>
      <c r="AM55" s="195"/>
      <c r="AN55" s="188"/>
      <c r="AO55" s="189"/>
      <c r="AP55" s="189"/>
      <c r="AQ55" s="190"/>
      <c r="AR55" s="190"/>
      <c r="AS55" s="191"/>
      <c r="AT55" s="295">
        <f>SUM(V41,AB41,AH41,AN41,AT41,AZ41,D55,J55,P55,V55,AB55,AH55,AN55)</f>
        <v>40.549999999999997</v>
      </c>
      <c r="AU55" s="295"/>
      <c r="AV55" s="295"/>
      <c r="AW55" s="295"/>
      <c r="AX55" s="296"/>
      <c r="AY55" s="308">
        <f>SUM(ROUNDDOWN(V41*Y41,0),ROUNDDOWN(AB41*AE41,0),ROUNDDOWN(AH41*AK41,0),ROUNDDOWN(AN41*AQ41,0),ROUNDDOWN(AT41*AW41,0),ROUNDDOWN(AZ41*BC41,0),ROUNDDOWN(D55*G55,0),ROUNDDOWN(J55*M55,0),ROUNDDOWN(P55*S55,0),ROUNDDOWN(V55*Y55,0),ROUNDDOWN(AB55*AE55,0),ROUNDDOWN(AH55*AK55,0),ROUNDDOWN(AN55*AQ55,0))</f>
        <v>3446850</v>
      </c>
      <c r="AZ55" s="309"/>
      <c r="BA55" s="309"/>
      <c r="BB55" s="309"/>
      <c r="BC55" s="309"/>
      <c r="BD55" s="309"/>
      <c r="BE55" s="309"/>
      <c r="BH55" s="23"/>
      <c r="BI55" s="29"/>
    </row>
    <row r="56" spans="1:61" ht="14.25" customHeight="1">
      <c r="A56" s="23"/>
      <c r="B56" s="23"/>
      <c r="C56" s="23"/>
      <c r="D56" s="182"/>
      <c r="E56" s="183"/>
      <c r="F56" s="183"/>
      <c r="G56" s="194"/>
      <c r="H56" s="194"/>
      <c r="I56" s="195"/>
      <c r="J56" s="182"/>
      <c r="K56" s="183"/>
      <c r="L56" s="183"/>
      <c r="M56" s="194"/>
      <c r="N56" s="194"/>
      <c r="O56" s="195"/>
      <c r="P56" s="182"/>
      <c r="Q56" s="183"/>
      <c r="R56" s="183"/>
      <c r="S56" s="194"/>
      <c r="T56" s="194"/>
      <c r="U56" s="195"/>
      <c r="V56" s="182"/>
      <c r="W56" s="183"/>
      <c r="X56" s="183"/>
      <c r="Y56" s="194"/>
      <c r="Z56" s="194"/>
      <c r="AA56" s="195"/>
      <c r="AB56" s="182"/>
      <c r="AC56" s="183"/>
      <c r="AD56" s="183"/>
      <c r="AE56" s="194"/>
      <c r="AF56" s="194"/>
      <c r="AG56" s="195"/>
      <c r="AH56" s="182"/>
      <c r="AI56" s="183"/>
      <c r="AJ56" s="183"/>
      <c r="AK56" s="194"/>
      <c r="AL56" s="194"/>
      <c r="AM56" s="195"/>
      <c r="AN56" s="188"/>
      <c r="AO56" s="189"/>
      <c r="AP56" s="189"/>
      <c r="AQ56" s="190"/>
      <c r="AR56" s="190"/>
      <c r="AS56" s="191"/>
      <c r="AT56" s="295">
        <f t="shared" ref="AT56:AT64" si="5">SUM(V42,AB42,AH42,AN42,AT42,AZ42,D56,J56,P56,V56,AB56,AH56,AN56)</f>
        <v>75</v>
      </c>
      <c r="AU56" s="295"/>
      <c r="AV56" s="295"/>
      <c r="AW56" s="295"/>
      <c r="AX56" s="296"/>
      <c r="AY56" s="308">
        <f t="shared" ref="AY56:AY64" si="6">SUM(ROUNDDOWN(V42*Y42,0),ROUNDDOWN(AB42*AE42,0),ROUNDDOWN(AH42*AK42,0),ROUNDDOWN(AN42*AQ42,0),ROUNDDOWN(AT42*AW42,0),ROUNDDOWN(AZ42*BC42,0),ROUNDDOWN(D56*G56,0),ROUNDDOWN(J56*M56,0),ROUNDDOWN(P56*S56,0),ROUNDDOWN(V56*Y56,0),ROUNDDOWN(AB56*AE56,0),ROUNDDOWN(AH56*AK56,0),ROUNDDOWN(AN56*AQ56,0))</f>
        <v>6385000</v>
      </c>
      <c r="AZ56" s="309"/>
      <c r="BA56" s="309"/>
      <c r="BB56" s="309"/>
      <c r="BC56" s="309"/>
      <c r="BD56" s="309"/>
      <c r="BE56" s="309"/>
      <c r="BH56" s="23"/>
      <c r="BI56" s="29"/>
    </row>
    <row r="57" spans="1:61" ht="14.25" customHeight="1">
      <c r="A57" s="23"/>
      <c r="B57" s="23"/>
      <c r="C57" s="23"/>
      <c r="D57" s="182"/>
      <c r="E57" s="183"/>
      <c r="F57" s="183"/>
      <c r="G57" s="184"/>
      <c r="H57" s="184"/>
      <c r="I57" s="185"/>
      <c r="J57" s="182"/>
      <c r="K57" s="183"/>
      <c r="L57" s="183"/>
      <c r="M57" s="184"/>
      <c r="N57" s="184"/>
      <c r="O57" s="185"/>
      <c r="P57" s="182"/>
      <c r="Q57" s="183"/>
      <c r="R57" s="183"/>
      <c r="S57" s="184"/>
      <c r="T57" s="184"/>
      <c r="U57" s="185"/>
      <c r="V57" s="182"/>
      <c r="W57" s="183"/>
      <c r="X57" s="183"/>
      <c r="Y57" s="184"/>
      <c r="Z57" s="184"/>
      <c r="AA57" s="185"/>
      <c r="AB57" s="182"/>
      <c r="AC57" s="183"/>
      <c r="AD57" s="183"/>
      <c r="AE57" s="184"/>
      <c r="AF57" s="184"/>
      <c r="AG57" s="185"/>
      <c r="AH57" s="182"/>
      <c r="AI57" s="183"/>
      <c r="AJ57" s="183"/>
      <c r="AK57" s="184"/>
      <c r="AL57" s="184"/>
      <c r="AM57" s="185"/>
      <c r="AN57" s="188"/>
      <c r="AO57" s="189"/>
      <c r="AP57" s="189"/>
      <c r="AQ57" s="172"/>
      <c r="AR57" s="172"/>
      <c r="AS57" s="173"/>
      <c r="AT57" s="295">
        <f t="shared" si="5"/>
        <v>20000</v>
      </c>
      <c r="AU57" s="295"/>
      <c r="AV57" s="295"/>
      <c r="AW57" s="295"/>
      <c r="AX57" s="296"/>
      <c r="AY57" s="308">
        <f t="shared" si="6"/>
        <v>5300000</v>
      </c>
      <c r="AZ57" s="309"/>
      <c r="BA57" s="309"/>
      <c r="BB57" s="309"/>
      <c r="BC57" s="309"/>
      <c r="BD57" s="309"/>
      <c r="BE57" s="309"/>
      <c r="BH57" s="23"/>
      <c r="BI57" s="29"/>
    </row>
    <row r="58" spans="1:61" ht="14.25" customHeight="1">
      <c r="A58" s="23"/>
      <c r="B58" s="23"/>
      <c r="C58" s="23"/>
      <c r="D58" s="182"/>
      <c r="E58" s="183"/>
      <c r="F58" s="183"/>
      <c r="G58" s="194"/>
      <c r="H58" s="194"/>
      <c r="I58" s="195"/>
      <c r="J58" s="182"/>
      <c r="K58" s="183"/>
      <c r="L58" s="183"/>
      <c r="M58" s="194"/>
      <c r="N58" s="194"/>
      <c r="O58" s="195"/>
      <c r="P58" s="182"/>
      <c r="Q58" s="183"/>
      <c r="R58" s="183"/>
      <c r="S58" s="194"/>
      <c r="T58" s="194"/>
      <c r="U58" s="195"/>
      <c r="V58" s="182"/>
      <c r="W58" s="183"/>
      <c r="X58" s="183"/>
      <c r="Y58" s="194"/>
      <c r="Z58" s="194"/>
      <c r="AA58" s="195"/>
      <c r="AB58" s="182"/>
      <c r="AC58" s="183"/>
      <c r="AD58" s="183"/>
      <c r="AE58" s="194"/>
      <c r="AF58" s="194"/>
      <c r="AG58" s="195"/>
      <c r="AH58" s="182"/>
      <c r="AI58" s="183"/>
      <c r="AJ58" s="183"/>
      <c r="AK58" s="194"/>
      <c r="AL58" s="194"/>
      <c r="AM58" s="195"/>
      <c r="AN58" s="188"/>
      <c r="AO58" s="189"/>
      <c r="AP58" s="189"/>
      <c r="AQ58" s="190"/>
      <c r="AR58" s="190"/>
      <c r="AS58" s="191"/>
      <c r="AT58" s="295">
        <f t="shared" si="5"/>
        <v>0</v>
      </c>
      <c r="AU58" s="295"/>
      <c r="AV58" s="295"/>
      <c r="AW58" s="295"/>
      <c r="AX58" s="296"/>
      <c r="AY58" s="308">
        <f t="shared" si="6"/>
        <v>0</v>
      </c>
      <c r="AZ58" s="309"/>
      <c r="BA58" s="309"/>
      <c r="BB58" s="309"/>
      <c r="BC58" s="309"/>
      <c r="BD58" s="309"/>
      <c r="BE58" s="309"/>
      <c r="BH58" s="23"/>
      <c r="BI58" s="29"/>
    </row>
    <row r="59" spans="1:61" ht="14.25" customHeight="1">
      <c r="A59" s="23"/>
      <c r="B59" s="23"/>
      <c r="C59" s="23"/>
      <c r="D59" s="182"/>
      <c r="E59" s="183"/>
      <c r="F59" s="183"/>
      <c r="G59" s="194"/>
      <c r="H59" s="194"/>
      <c r="I59" s="195"/>
      <c r="J59" s="182"/>
      <c r="K59" s="183"/>
      <c r="L59" s="183"/>
      <c r="M59" s="194"/>
      <c r="N59" s="194"/>
      <c r="O59" s="195"/>
      <c r="P59" s="182"/>
      <c r="Q59" s="183"/>
      <c r="R59" s="183"/>
      <c r="S59" s="194"/>
      <c r="T59" s="194"/>
      <c r="U59" s="195"/>
      <c r="V59" s="182"/>
      <c r="W59" s="183"/>
      <c r="X59" s="183"/>
      <c r="Y59" s="194"/>
      <c r="Z59" s="194"/>
      <c r="AA59" s="195"/>
      <c r="AB59" s="182"/>
      <c r="AC59" s="183"/>
      <c r="AD59" s="183"/>
      <c r="AE59" s="194"/>
      <c r="AF59" s="194"/>
      <c r="AG59" s="195"/>
      <c r="AH59" s="182"/>
      <c r="AI59" s="183"/>
      <c r="AJ59" s="183"/>
      <c r="AK59" s="194"/>
      <c r="AL59" s="194"/>
      <c r="AM59" s="195"/>
      <c r="AN59" s="188"/>
      <c r="AO59" s="189"/>
      <c r="AP59" s="189"/>
      <c r="AQ59" s="190"/>
      <c r="AR59" s="190"/>
      <c r="AS59" s="191"/>
      <c r="AT59" s="295">
        <f t="shared" si="5"/>
        <v>0</v>
      </c>
      <c r="AU59" s="295"/>
      <c r="AV59" s="295"/>
      <c r="AW59" s="295"/>
      <c r="AX59" s="296"/>
      <c r="AY59" s="308">
        <f t="shared" si="6"/>
        <v>0</v>
      </c>
      <c r="AZ59" s="309"/>
      <c r="BA59" s="309"/>
      <c r="BB59" s="309"/>
      <c r="BC59" s="309"/>
      <c r="BD59" s="309"/>
      <c r="BE59" s="309"/>
      <c r="BH59" s="23"/>
      <c r="BI59" s="29"/>
    </row>
    <row r="60" spans="1:61" ht="14.25" customHeight="1">
      <c r="A60" s="23"/>
      <c r="B60" s="23"/>
      <c r="C60" s="23"/>
      <c r="D60" s="182"/>
      <c r="E60" s="183"/>
      <c r="F60" s="183"/>
      <c r="G60" s="194"/>
      <c r="H60" s="194"/>
      <c r="I60" s="195"/>
      <c r="J60" s="182"/>
      <c r="K60" s="183"/>
      <c r="L60" s="183"/>
      <c r="M60" s="194"/>
      <c r="N60" s="194"/>
      <c r="O60" s="195"/>
      <c r="P60" s="182"/>
      <c r="Q60" s="183"/>
      <c r="R60" s="183"/>
      <c r="S60" s="194"/>
      <c r="T60" s="194"/>
      <c r="U60" s="195"/>
      <c r="V60" s="182"/>
      <c r="W60" s="183"/>
      <c r="X60" s="183"/>
      <c r="Y60" s="194"/>
      <c r="Z60" s="194"/>
      <c r="AA60" s="195"/>
      <c r="AB60" s="182"/>
      <c r="AC60" s="183"/>
      <c r="AD60" s="183"/>
      <c r="AE60" s="194"/>
      <c r="AF60" s="194"/>
      <c r="AG60" s="195"/>
      <c r="AH60" s="182"/>
      <c r="AI60" s="183"/>
      <c r="AJ60" s="183"/>
      <c r="AK60" s="194"/>
      <c r="AL60" s="194"/>
      <c r="AM60" s="195"/>
      <c r="AN60" s="188"/>
      <c r="AO60" s="189"/>
      <c r="AP60" s="189"/>
      <c r="AQ60" s="190"/>
      <c r="AR60" s="190"/>
      <c r="AS60" s="191"/>
      <c r="AT60" s="295">
        <f t="shared" si="5"/>
        <v>0</v>
      </c>
      <c r="AU60" s="295"/>
      <c r="AV60" s="295"/>
      <c r="AW60" s="295"/>
      <c r="AX60" s="296"/>
      <c r="AY60" s="308">
        <f t="shared" si="6"/>
        <v>0</v>
      </c>
      <c r="AZ60" s="309"/>
      <c r="BA60" s="309"/>
      <c r="BB60" s="309"/>
      <c r="BC60" s="309"/>
      <c r="BD60" s="309"/>
      <c r="BE60" s="309"/>
      <c r="BH60" s="23"/>
      <c r="BI60" s="29"/>
    </row>
    <row r="61" spans="1:61" ht="14.25" customHeight="1">
      <c r="A61" s="23"/>
      <c r="B61" s="23"/>
      <c r="C61" s="23"/>
      <c r="D61" s="182"/>
      <c r="E61" s="183"/>
      <c r="F61" s="183"/>
      <c r="G61" s="194"/>
      <c r="H61" s="194"/>
      <c r="I61" s="195"/>
      <c r="J61" s="182"/>
      <c r="K61" s="183"/>
      <c r="L61" s="183"/>
      <c r="M61" s="194"/>
      <c r="N61" s="194"/>
      <c r="O61" s="195"/>
      <c r="P61" s="182"/>
      <c r="Q61" s="183"/>
      <c r="R61" s="183"/>
      <c r="S61" s="194"/>
      <c r="T61" s="194"/>
      <c r="U61" s="195"/>
      <c r="V61" s="182"/>
      <c r="W61" s="183"/>
      <c r="X61" s="183"/>
      <c r="Y61" s="194"/>
      <c r="Z61" s="194"/>
      <c r="AA61" s="195"/>
      <c r="AB61" s="182"/>
      <c r="AC61" s="183"/>
      <c r="AD61" s="183"/>
      <c r="AE61" s="194"/>
      <c r="AF61" s="194"/>
      <c r="AG61" s="195"/>
      <c r="AH61" s="182"/>
      <c r="AI61" s="183"/>
      <c r="AJ61" s="183"/>
      <c r="AK61" s="194"/>
      <c r="AL61" s="194"/>
      <c r="AM61" s="195"/>
      <c r="AN61" s="188"/>
      <c r="AO61" s="189"/>
      <c r="AP61" s="189"/>
      <c r="AQ61" s="190"/>
      <c r="AR61" s="190"/>
      <c r="AS61" s="191"/>
      <c r="AT61" s="295">
        <f t="shared" si="5"/>
        <v>0</v>
      </c>
      <c r="AU61" s="295"/>
      <c r="AV61" s="295"/>
      <c r="AW61" s="295"/>
      <c r="AX61" s="296"/>
      <c r="AY61" s="308">
        <f t="shared" si="6"/>
        <v>0</v>
      </c>
      <c r="AZ61" s="309"/>
      <c r="BA61" s="309"/>
      <c r="BB61" s="309"/>
      <c r="BC61" s="309"/>
      <c r="BD61" s="309"/>
      <c r="BE61" s="309"/>
      <c r="BH61" s="23"/>
      <c r="BI61" s="29"/>
    </row>
    <row r="62" spans="1:61" ht="14.25" customHeight="1">
      <c r="A62" s="23"/>
      <c r="B62" s="23"/>
      <c r="C62" s="23"/>
      <c r="D62" s="182"/>
      <c r="E62" s="183"/>
      <c r="F62" s="183"/>
      <c r="G62" s="194"/>
      <c r="H62" s="194"/>
      <c r="I62" s="195"/>
      <c r="J62" s="182"/>
      <c r="K62" s="183"/>
      <c r="L62" s="183"/>
      <c r="M62" s="194"/>
      <c r="N62" s="194"/>
      <c r="O62" s="195"/>
      <c r="P62" s="182"/>
      <c r="Q62" s="183"/>
      <c r="R62" s="183"/>
      <c r="S62" s="194"/>
      <c r="T62" s="194"/>
      <c r="U62" s="195"/>
      <c r="V62" s="182"/>
      <c r="W62" s="183"/>
      <c r="X62" s="183"/>
      <c r="Y62" s="194"/>
      <c r="Z62" s="194"/>
      <c r="AA62" s="195"/>
      <c r="AB62" s="182"/>
      <c r="AC62" s="183"/>
      <c r="AD62" s="183"/>
      <c r="AE62" s="194"/>
      <c r="AF62" s="194"/>
      <c r="AG62" s="195"/>
      <c r="AH62" s="182"/>
      <c r="AI62" s="183"/>
      <c r="AJ62" s="183"/>
      <c r="AK62" s="194"/>
      <c r="AL62" s="194"/>
      <c r="AM62" s="195"/>
      <c r="AN62" s="188"/>
      <c r="AO62" s="189"/>
      <c r="AP62" s="189"/>
      <c r="AQ62" s="190"/>
      <c r="AR62" s="190"/>
      <c r="AS62" s="191"/>
      <c r="AT62" s="295">
        <f t="shared" si="5"/>
        <v>0</v>
      </c>
      <c r="AU62" s="295"/>
      <c r="AV62" s="295"/>
      <c r="AW62" s="295"/>
      <c r="AX62" s="296"/>
      <c r="AY62" s="308">
        <f t="shared" si="6"/>
        <v>0</v>
      </c>
      <c r="AZ62" s="309"/>
      <c r="BA62" s="309"/>
      <c r="BB62" s="309"/>
      <c r="BC62" s="309"/>
      <c r="BD62" s="309"/>
      <c r="BE62" s="309"/>
      <c r="BH62" s="23"/>
      <c r="BI62" s="29"/>
    </row>
    <row r="63" spans="1:61" ht="14.25" customHeight="1">
      <c r="A63" s="23"/>
      <c r="B63" s="23"/>
      <c r="C63" s="23"/>
      <c r="D63" s="182"/>
      <c r="E63" s="183"/>
      <c r="F63" s="183"/>
      <c r="G63" s="194"/>
      <c r="H63" s="194"/>
      <c r="I63" s="195"/>
      <c r="J63" s="182"/>
      <c r="K63" s="183"/>
      <c r="L63" s="183"/>
      <c r="M63" s="194"/>
      <c r="N63" s="194"/>
      <c r="O63" s="195"/>
      <c r="P63" s="182"/>
      <c r="Q63" s="183"/>
      <c r="R63" s="183"/>
      <c r="S63" s="194"/>
      <c r="T63" s="194"/>
      <c r="U63" s="195"/>
      <c r="V63" s="182"/>
      <c r="W63" s="183"/>
      <c r="X63" s="183"/>
      <c r="Y63" s="194"/>
      <c r="Z63" s="194"/>
      <c r="AA63" s="195"/>
      <c r="AB63" s="182"/>
      <c r="AC63" s="183"/>
      <c r="AD63" s="183"/>
      <c r="AE63" s="194"/>
      <c r="AF63" s="194"/>
      <c r="AG63" s="195"/>
      <c r="AH63" s="182"/>
      <c r="AI63" s="183"/>
      <c r="AJ63" s="183"/>
      <c r="AK63" s="194"/>
      <c r="AL63" s="194"/>
      <c r="AM63" s="195"/>
      <c r="AN63" s="188"/>
      <c r="AO63" s="189"/>
      <c r="AP63" s="189"/>
      <c r="AQ63" s="190"/>
      <c r="AR63" s="190"/>
      <c r="AS63" s="191"/>
      <c r="AT63" s="295">
        <f t="shared" si="5"/>
        <v>0</v>
      </c>
      <c r="AU63" s="295"/>
      <c r="AV63" s="295"/>
      <c r="AW63" s="295"/>
      <c r="AX63" s="296"/>
      <c r="AY63" s="308">
        <f t="shared" si="6"/>
        <v>0</v>
      </c>
      <c r="AZ63" s="309"/>
      <c r="BA63" s="309"/>
      <c r="BB63" s="309"/>
      <c r="BC63" s="309"/>
      <c r="BD63" s="309"/>
      <c r="BE63" s="309"/>
      <c r="BH63" s="23"/>
      <c r="BI63" s="29"/>
    </row>
    <row r="64" spans="1:61" ht="14.25" customHeight="1" thickBot="1">
      <c r="A64" s="23"/>
      <c r="B64" s="23"/>
      <c r="C64" s="23"/>
      <c r="D64" s="182"/>
      <c r="E64" s="183"/>
      <c r="F64" s="183"/>
      <c r="G64" s="184"/>
      <c r="H64" s="184"/>
      <c r="I64" s="185"/>
      <c r="J64" s="182"/>
      <c r="K64" s="183"/>
      <c r="L64" s="183"/>
      <c r="M64" s="184"/>
      <c r="N64" s="184"/>
      <c r="O64" s="185"/>
      <c r="P64" s="182"/>
      <c r="Q64" s="183"/>
      <c r="R64" s="183"/>
      <c r="S64" s="184"/>
      <c r="T64" s="184"/>
      <c r="U64" s="185"/>
      <c r="V64" s="182"/>
      <c r="W64" s="183"/>
      <c r="X64" s="183"/>
      <c r="Y64" s="184"/>
      <c r="Z64" s="184"/>
      <c r="AA64" s="185"/>
      <c r="AB64" s="182"/>
      <c r="AC64" s="183"/>
      <c r="AD64" s="183"/>
      <c r="AE64" s="184"/>
      <c r="AF64" s="184"/>
      <c r="AG64" s="185"/>
      <c r="AH64" s="182"/>
      <c r="AI64" s="183"/>
      <c r="AJ64" s="183"/>
      <c r="AK64" s="184"/>
      <c r="AL64" s="184"/>
      <c r="AM64" s="185"/>
      <c r="AN64" s="188"/>
      <c r="AO64" s="189"/>
      <c r="AP64" s="189"/>
      <c r="AQ64" s="172"/>
      <c r="AR64" s="172"/>
      <c r="AS64" s="173"/>
      <c r="AT64" s="295">
        <f t="shared" si="5"/>
        <v>0</v>
      </c>
      <c r="AU64" s="295"/>
      <c r="AV64" s="295"/>
      <c r="AW64" s="295"/>
      <c r="AX64" s="296"/>
      <c r="AY64" s="308">
        <f t="shared" si="6"/>
        <v>0</v>
      </c>
      <c r="AZ64" s="309"/>
      <c r="BA64" s="309"/>
      <c r="BB64" s="309"/>
      <c r="BC64" s="309"/>
      <c r="BD64" s="309"/>
      <c r="BE64" s="309"/>
      <c r="BH64" s="23"/>
      <c r="BI64" s="29"/>
    </row>
    <row r="65" spans="1:130" ht="14.25" customHeight="1" thickTop="1" thickBot="1">
      <c r="A65" s="23"/>
      <c r="B65" s="23"/>
      <c r="C65" s="23"/>
      <c r="D65" s="48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55"/>
      <c r="Q65" s="55"/>
      <c r="R65" s="55"/>
      <c r="S65" s="55"/>
      <c r="T65" s="55"/>
      <c r="U65" s="55"/>
      <c r="V65" s="55"/>
      <c r="W65" s="55"/>
      <c r="X65" s="55"/>
      <c r="Y65" s="55"/>
      <c r="Z65" s="55"/>
      <c r="AA65" s="55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55"/>
      <c r="AM65" s="55"/>
      <c r="AN65" s="23"/>
      <c r="AO65" s="23"/>
      <c r="AP65" s="23"/>
      <c r="AQ65" s="23"/>
      <c r="AR65" s="55"/>
      <c r="AS65" s="55"/>
      <c r="AT65" s="373" t="s">
        <v>11</v>
      </c>
      <c r="AU65" s="374"/>
      <c r="AV65" s="374"/>
      <c r="AW65" s="374"/>
      <c r="AX65" s="375"/>
      <c r="AY65" s="376">
        <f>ROUNDDOWN(SUM(AY55:BE64),0)</f>
        <v>15131850</v>
      </c>
      <c r="AZ65" s="377"/>
      <c r="BA65" s="377"/>
      <c r="BB65" s="377"/>
      <c r="BC65" s="378"/>
      <c r="BD65" s="378"/>
      <c r="BE65" s="379"/>
      <c r="BH65" s="23"/>
      <c r="BI65" s="29"/>
    </row>
    <row r="66" spans="1:130" ht="13.5" customHeight="1" thickTop="1">
      <c r="A66" s="23"/>
      <c r="B66" s="48"/>
      <c r="C66" s="48"/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48"/>
      <c r="R66" s="48"/>
      <c r="S66" s="48"/>
      <c r="T66" s="48"/>
      <c r="U66" s="48"/>
      <c r="V66" s="55"/>
      <c r="W66" s="55"/>
      <c r="X66" s="55"/>
      <c r="Y66" s="55"/>
      <c r="Z66" s="55"/>
      <c r="AA66" s="55"/>
      <c r="AB66" s="55"/>
      <c r="AC66" s="55"/>
      <c r="AD66" s="55"/>
      <c r="AE66" s="55"/>
      <c r="AF66" s="55"/>
      <c r="AG66" s="55"/>
      <c r="AH66" s="55"/>
      <c r="AI66" s="55"/>
      <c r="AJ66" s="55"/>
      <c r="AK66" s="55"/>
      <c r="AL66" s="55"/>
      <c r="AM66" s="55"/>
      <c r="AN66" s="55"/>
      <c r="AO66" s="55"/>
      <c r="AP66" s="55"/>
      <c r="AQ66" s="55"/>
      <c r="AR66" s="55"/>
      <c r="AS66" s="55"/>
      <c r="AT66" s="55"/>
      <c r="AU66" s="55"/>
      <c r="AV66" s="55"/>
      <c r="AW66" s="55"/>
      <c r="AX66" s="55"/>
      <c r="AY66" s="55"/>
      <c r="AZ66" s="55"/>
      <c r="BA66" s="55"/>
      <c r="BB66" s="55"/>
      <c r="BC66" s="55"/>
      <c r="BD66" s="55"/>
      <c r="BE66" s="55"/>
      <c r="BH66" s="23"/>
      <c r="BI66" s="29"/>
    </row>
    <row r="67" spans="1:130" ht="13.5" customHeight="1">
      <c r="BF67" s="8"/>
      <c r="BG67" s="23"/>
      <c r="BH67" s="23"/>
      <c r="BI67" s="29"/>
      <c r="BL67" s="57"/>
      <c r="BM67" s="57"/>
      <c r="BN67" s="57"/>
      <c r="BO67" s="57"/>
      <c r="BP67" s="57"/>
      <c r="BQ67" s="57"/>
      <c r="BR67" s="57"/>
      <c r="BS67" s="57"/>
      <c r="BT67" s="57"/>
      <c r="BU67" s="57"/>
      <c r="BV67" s="57"/>
      <c r="BW67" s="57"/>
      <c r="BX67" s="57"/>
      <c r="BY67" s="57"/>
      <c r="BZ67" s="57"/>
      <c r="CA67" s="57"/>
      <c r="CB67" s="57"/>
      <c r="CC67" s="57"/>
      <c r="CD67" s="57"/>
      <c r="CE67" s="57"/>
      <c r="CF67" s="57"/>
      <c r="CG67" s="57"/>
      <c r="CH67" s="57"/>
      <c r="CI67" s="57"/>
      <c r="CJ67" s="57"/>
      <c r="CK67" s="57"/>
      <c r="CL67" s="57"/>
      <c r="CM67" s="57"/>
      <c r="CN67" s="57"/>
      <c r="CO67" s="57"/>
      <c r="CP67" s="57"/>
      <c r="CQ67" s="57"/>
      <c r="CR67" s="57"/>
      <c r="CS67" s="55"/>
      <c r="CT67" s="55"/>
      <c r="CU67" s="55"/>
      <c r="CV67" s="55"/>
      <c r="CW67" s="55"/>
      <c r="CX67" s="55"/>
      <c r="CY67" s="55"/>
      <c r="CZ67" s="55"/>
      <c r="DA67" s="55"/>
      <c r="DB67" s="55"/>
      <c r="DC67" s="55"/>
      <c r="DD67" s="55"/>
      <c r="DJ67" s="55"/>
      <c r="DK67" s="58"/>
      <c r="DL67" s="58"/>
      <c r="DM67" s="58"/>
      <c r="DN67" s="59"/>
      <c r="DO67" s="59"/>
      <c r="DP67" s="59"/>
      <c r="DQ67" s="59"/>
      <c r="DR67" s="60"/>
      <c r="DS67" s="57"/>
      <c r="DT67" s="57"/>
      <c r="DU67" s="57"/>
      <c r="DV67" s="57"/>
      <c r="DW67" s="12"/>
      <c r="DX67" s="12"/>
      <c r="DY67" s="12"/>
      <c r="DZ67" s="12"/>
    </row>
    <row r="68" spans="1:130" ht="18" customHeight="1">
      <c r="A68" s="61" t="s">
        <v>75</v>
      </c>
      <c r="C68" s="62"/>
      <c r="D68" s="63"/>
      <c r="E68" s="64"/>
      <c r="K68" s="61"/>
      <c r="BG68" s="23"/>
      <c r="BH68" s="23"/>
      <c r="BI68" s="29"/>
    </row>
    <row r="69" spans="1:130" s="2" customFormat="1" ht="9" customHeight="1">
      <c r="BC69" s="20"/>
      <c r="BD69" s="20"/>
      <c r="BE69" s="20"/>
      <c r="BI69" s="4"/>
    </row>
    <row r="70" spans="1:130" s="20" customFormat="1" ht="18" customHeight="1">
      <c r="B70" s="20" t="str">
        <f>"（1）価格変動前の金額（当初見積り単価ベース）：M当初"&amp;TEXT(BI6,0)</f>
        <v>（1）価格変動前の金額（当初見積り単価ベース）：M当初鋼</v>
      </c>
      <c r="BI70" s="4"/>
      <c r="BJ70" s="2"/>
    </row>
    <row r="71" spans="1:130" s="2" customFormat="1" ht="18" customHeight="1">
      <c r="B71" s="20"/>
      <c r="C71" s="20"/>
      <c r="D71" s="65" t="str">
        <f>"Ｍ当初"&amp;TEXT(BI6,0)</f>
        <v>Ｍ当初鋼</v>
      </c>
      <c r="E71" s="20"/>
      <c r="F71" s="20"/>
      <c r="G71" s="20"/>
      <c r="H71" s="20" t="s">
        <v>96</v>
      </c>
      <c r="J71" s="2" t="s">
        <v>63</v>
      </c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R71" s="335"/>
      <c r="AS71" s="335"/>
      <c r="AT71" s="335"/>
      <c r="AU71" s="335"/>
      <c r="AV71" s="335"/>
      <c r="BE71" s="20"/>
      <c r="BF71" s="20"/>
      <c r="BI71" s="4"/>
      <c r="BJ71" s="20"/>
    </row>
    <row r="72" spans="1:130" s="2" customFormat="1" ht="18" customHeight="1">
      <c r="B72" s="20"/>
      <c r="C72" s="20"/>
      <c r="D72" s="20"/>
      <c r="E72" s="20"/>
      <c r="F72" s="20"/>
      <c r="G72" s="20"/>
      <c r="H72" s="20" t="s">
        <v>97</v>
      </c>
      <c r="J72" s="20" t="str">
        <f>FIXED(AD34,0)&amp;" × 1.10"</f>
        <v>13,088,500 × 1.10</v>
      </c>
      <c r="K72" s="20"/>
      <c r="L72" s="20"/>
      <c r="M72" s="20"/>
      <c r="N72" s="20"/>
      <c r="O72" s="66"/>
      <c r="P72" s="66"/>
      <c r="Q72" s="66"/>
      <c r="R72" s="66"/>
      <c r="S72" s="66"/>
      <c r="T72" s="67"/>
      <c r="U72" s="20"/>
      <c r="V72" s="20"/>
      <c r="W72" s="20"/>
      <c r="X72" s="20"/>
      <c r="Y72" s="20"/>
      <c r="Z72" s="20"/>
      <c r="AA72" s="20"/>
      <c r="AB72" s="20"/>
      <c r="BE72" s="20"/>
      <c r="BF72" s="20"/>
      <c r="BG72" s="20"/>
      <c r="BH72" s="20"/>
      <c r="BI72" s="10"/>
    </row>
    <row r="73" spans="1:130" s="2" customFormat="1" ht="18" customHeight="1">
      <c r="B73" s="20"/>
      <c r="C73" s="20"/>
      <c r="D73" s="20"/>
      <c r="E73" s="20"/>
      <c r="F73" s="20"/>
      <c r="G73" s="20"/>
      <c r="H73" s="20" t="s">
        <v>97</v>
      </c>
      <c r="J73" s="382">
        <f>ROUNDDOWN(AD34*1.1,0)</f>
        <v>14397350</v>
      </c>
      <c r="K73" s="383"/>
      <c r="L73" s="383"/>
      <c r="M73" s="383"/>
      <c r="N73" s="383"/>
      <c r="O73" s="383"/>
      <c r="P73" s="384"/>
      <c r="Q73" s="20"/>
      <c r="R73" s="20" t="s">
        <v>42</v>
      </c>
      <c r="S73" s="20"/>
      <c r="T73" s="20"/>
      <c r="U73" s="20"/>
      <c r="V73" s="20"/>
      <c r="W73" s="20"/>
      <c r="X73" s="20"/>
      <c r="Y73" s="20"/>
      <c r="Z73" s="20"/>
      <c r="AA73" s="20"/>
      <c r="AB73" s="20"/>
      <c r="AF73" s="1"/>
      <c r="AJ73" s="1"/>
      <c r="BE73" s="20"/>
      <c r="BF73" s="20"/>
      <c r="BG73" s="20"/>
      <c r="BH73" s="20"/>
      <c r="BI73" s="4"/>
    </row>
    <row r="74" spans="1:130" s="2" customFormat="1" ht="9" customHeight="1">
      <c r="B74" s="20"/>
      <c r="C74" s="20"/>
      <c r="D74" s="20"/>
      <c r="E74" s="20"/>
      <c r="F74" s="20"/>
      <c r="G74" s="20"/>
      <c r="H74" s="68"/>
      <c r="J74" s="68"/>
      <c r="K74" s="68"/>
      <c r="L74" s="68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D74" s="1"/>
      <c r="AH74" s="1"/>
      <c r="BC74" s="20"/>
      <c r="BD74" s="20"/>
      <c r="BE74" s="20"/>
      <c r="BF74" s="20"/>
      <c r="BG74" s="20"/>
      <c r="BH74" s="20"/>
      <c r="BI74" s="4"/>
    </row>
    <row r="75" spans="1:130" s="20" customFormat="1" ht="18" customHeight="1">
      <c r="B75" s="20" t="str">
        <f>"（2）価格変動後の金額（納入実績ベース）：M変更"&amp;TEXT(BI6,0)</f>
        <v>（2）価格変動後の金額（納入実績ベース）：M変更鋼</v>
      </c>
      <c r="BI75" s="4"/>
      <c r="BJ75" s="2"/>
    </row>
    <row r="76" spans="1:130" s="2" customFormat="1" ht="18" customHeight="1">
      <c r="B76" s="20"/>
      <c r="C76" s="20"/>
      <c r="D76" s="65" t="str">
        <f>"Ｍ変更"&amp;TEXT(BI6,0)</f>
        <v>Ｍ変更鋼</v>
      </c>
      <c r="E76" s="20"/>
      <c r="F76" s="20"/>
      <c r="G76" s="20"/>
      <c r="H76" s="20" t="s">
        <v>97</v>
      </c>
      <c r="J76" s="2" t="s">
        <v>64</v>
      </c>
      <c r="BD76" s="20"/>
      <c r="BE76" s="20"/>
      <c r="BF76" s="20"/>
      <c r="BG76" s="20"/>
      <c r="BI76" s="4"/>
    </row>
    <row r="77" spans="1:130" s="2" customFormat="1" ht="18" customHeight="1">
      <c r="H77" s="2" t="s">
        <v>98</v>
      </c>
      <c r="J77" s="20" t="str">
        <f>FIXED(AY65,0)&amp;" × 1.10"</f>
        <v>15,131,850 × 1.10</v>
      </c>
      <c r="K77" s="20"/>
      <c r="L77" s="20"/>
      <c r="M77" s="20"/>
      <c r="N77" s="20"/>
      <c r="O77" s="66"/>
      <c r="P77" s="66"/>
      <c r="Q77" s="66"/>
      <c r="R77" s="66"/>
      <c r="S77" s="66"/>
      <c r="T77" s="67"/>
      <c r="U77" s="20"/>
      <c r="V77" s="20"/>
      <c r="W77" s="20"/>
      <c r="X77" s="20"/>
      <c r="BD77" s="20"/>
      <c r="BE77" s="20"/>
      <c r="BF77" s="20"/>
      <c r="BG77" s="20"/>
      <c r="BI77" s="4"/>
    </row>
    <row r="78" spans="1:130" s="2" customFormat="1" ht="18" customHeight="1">
      <c r="H78" s="2" t="s">
        <v>98</v>
      </c>
      <c r="J78" s="382">
        <f>ROUNDDOWN(AY65*1.1,0)</f>
        <v>16645035</v>
      </c>
      <c r="K78" s="383"/>
      <c r="L78" s="383"/>
      <c r="M78" s="383"/>
      <c r="N78" s="383"/>
      <c r="O78" s="383"/>
      <c r="P78" s="384"/>
      <c r="Q78" s="20"/>
      <c r="R78" s="20" t="s">
        <v>42</v>
      </c>
      <c r="S78" s="20"/>
      <c r="T78" s="20"/>
      <c r="U78" s="20"/>
      <c r="V78" s="20"/>
      <c r="W78" s="20"/>
      <c r="X78" s="20"/>
      <c r="BD78" s="20"/>
      <c r="BE78" s="20"/>
      <c r="BF78" s="20"/>
      <c r="BG78" s="20"/>
      <c r="BI78" s="4"/>
    </row>
    <row r="79" spans="1:130" s="2" customFormat="1" ht="9" customHeight="1">
      <c r="I79" s="70"/>
      <c r="J79" s="70"/>
      <c r="K79" s="70"/>
      <c r="L79" s="70"/>
      <c r="M79" s="70"/>
      <c r="BD79" s="20"/>
      <c r="BE79" s="20"/>
      <c r="BF79" s="20"/>
      <c r="BG79" s="20"/>
      <c r="BI79" s="4"/>
    </row>
    <row r="80" spans="1:130" s="2" customFormat="1" ht="18" customHeight="1">
      <c r="B80" s="2" t="s">
        <v>43</v>
      </c>
      <c r="BC80" s="20"/>
      <c r="BD80" s="20"/>
      <c r="BE80" s="20"/>
      <c r="BF80" s="20"/>
      <c r="BI80" s="4"/>
    </row>
    <row r="81" spans="3:64" s="2" customFormat="1" ht="18" customHeight="1">
      <c r="C81" s="20"/>
      <c r="D81" s="20"/>
      <c r="E81" s="71" t="s">
        <v>99</v>
      </c>
      <c r="F81" s="380" t="str">
        <f>D76</f>
        <v>Ｍ変更鋼</v>
      </c>
      <c r="G81" s="380"/>
      <c r="H81" s="380"/>
      <c r="I81" s="380"/>
      <c r="J81" s="380"/>
      <c r="K81" s="380"/>
      <c r="L81" s="380" t="s">
        <v>100</v>
      </c>
      <c r="M81" s="380"/>
      <c r="N81" s="380" t="str">
        <f>D71</f>
        <v>Ｍ当初鋼</v>
      </c>
      <c r="O81" s="380"/>
      <c r="P81" s="380"/>
      <c r="Q81" s="380"/>
      <c r="R81" s="380"/>
      <c r="S81" s="380"/>
      <c r="T81" s="20" t="s">
        <v>101</v>
      </c>
      <c r="U81" s="380" t="s">
        <v>100</v>
      </c>
      <c r="V81" s="380"/>
      <c r="W81" s="380" t="s">
        <v>102</v>
      </c>
      <c r="X81" s="380"/>
      <c r="Y81" s="380"/>
      <c r="Z81" s="380"/>
      <c r="AA81" s="380"/>
      <c r="AB81" s="380"/>
      <c r="AC81" s="380" t="s">
        <v>103</v>
      </c>
      <c r="AD81" s="380"/>
      <c r="AE81" s="385">
        <v>1</v>
      </c>
      <c r="AF81" s="385"/>
      <c r="AG81" s="65" t="s">
        <v>104</v>
      </c>
      <c r="AH81" s="20"/>
      <c r="AI81" s="20"/>
      <c r="AJ81" s="20"/>
      <c r="AK81" s="20"/>
      <c r="AL81" s="20"/>
      <c r="AM81" s="20"/>
      <c r="AN81" s="20"/>
      <c r="AO81" s="20"/>
      <c r="AP81" s="20"/>
      <c r="AQ81" s="20"/>
      <c r="AR81" s="20"/>
      <c r="AS81" s="20"/>
      <c r="AT81" s="20"/>
      <c r="AU81" s="20"/>
      <c r="AV81" s="20"/>
      <c r="AW81" s="20"/>
      <c r="AX81" s="20"/>
      <c r="AY81" s="20"/>
      <c r="AZ81" s="20"/>
      <c r="BA81" s="20"/>
      <c r="BB81" s="20"/>
      <c r="BC81" s="20"/>
      <c r="BD81" s="20"/>
      <c r="BE81" s="20"/>
      <c r="BF81" s="20"/>
      <c r="BG81" s="20"/>
      <c r="BH81" s="20"/>
      <c r="BI81" s="10"/>
      <c r="BJ81" s="20"/>
      <c r="BK81" s="20"/>
      <c r="BL81" s="20"/>
    </row>
    <row r="82" spans="3:64" s="2" customFormat="1" ht="18" customHeight="1">
      <c r="C82" s="20"/>
      <c r="D82" s="71" t="s">
        <v>105</v>
      </c>
      <c r="E82" s="71" t="s">
        <v>99</v>
      </c>
      <c r="F82" s="381">
        <f>J78</f>
        <v>16645035</v>
      </c>
      <c r="G82" s="381"/>
      <c r="H82" s="381"/>
      <c r="I82" s="381"/>
      <c r="J82" s="381"/>
      <c r="K82" s="381"/>
      <c r="L82" s="380" t="s">
        <v>100</v>
      </c>
      <c r="M82" s="380"/>
      <c r="N82" s="381">
        <f>J73</f>
        <v>14397350</v>
      </c>
      <c r="O82" s="381"/>
      <c r="P82" s="381"/>
      <c r="Q82" s="381"/>
      <c r="R82" s="381"/>
      <c r="S82" s="381"/>
      <c r="T82" s="20" t="s">
        <v>101</v>
      </c>
      <c r="U82" s="380" t="s">
        <v>100</v>
      </c>
      <c r="V82" s="380"/>
      <c r="W82" s="381">
        <f>V15</f>
        <v>147000000</v>
      </c>
      <c r="X82" s="381"/>
      <c r="Y82" s="381"/>
      <c r="Z82" s="381"/>
      <c r="AA82" s="381"/>
      <c r="AB82" s="381"/>
      <c r="AC82" s="380" t="s">
        <v>103</v>
      </c>
      <c r="AD82" s="380"/>
      <c r="AE82" s="385">
        <v>1</v>
      </c>
      <c r="AF82" s="385"/>
      <c r="AG82" s="65" t="s">
        <v>104</v>
      </c>
      <c r="AH82" s="20"/>
      <c r="AI82" s="20"/>
      <c r="AJ82" s="20"/>
      <c r="AK82" s="20"/>
      <c r="AL82" s="20"/>
      <c r="AM82" s="20"/>
      <c r="AN82" s="20"/>
      <c r="AO82" s="20"/>
      <c r="AP82" s="20"/>
      <c r="AQ82" s="20"/>
      <c r="AR82" s="20"/>
      <c r="AS82" s="20"/>
      <c r="AT82" s="20"/>
      <c r="AU82" s="20"/>
      <c r="AV82" s="20"/>
      <c r="AW82" s="20"/>
      <c r="AX82" s="20"/>
      <c r="AY82" s="20"/>
      <c r="AZ82" s="20"/>
      <c r="BA82" s="20"/>
      <c r="BB82" s="20"/>
      <c r="BC82" s="20"/>
      <c r="BD82" s="20"/>
      <c r="BE82" s="20"/>
      <c r="BF82" s="20"/>
      <c r="BG82" s="20"/>
      <c r="BH82" s="20"/>
      <c r="BI82" s="10"/>
      <c r="BJ82" s="20"/>
      <c r="BK82" s="20"/>
      <c r="BL82" s="20"/>
    </row>
    <row r="83" spans="3:64" s="2" customFormat="1" ht="18" customHeight="1">
      <c r="C83" s="20"/>
      <c r="D83" s="71" t="s">
        <v>105</v>
      </c>
      <c r="E83" s="20"/>
      <c r="F83" s="381">
        <f>F82-N82</f>
        <v>2247685</v>
      </c>
      <c r="G83" s="381"/>
      <c r="H83" s="381"/>
      <c r="I83" s="381"/>
      <c r="J83" s="381"/>
      <c r="K83" s="381"/>
      <c r="L83" s="380" t="s">
        <v>100</v>
      </c>
      <c r="M83" s="380"/>
      <c r="N83" s="381">
        <f>ROUNDDOWN(W82*0.01,0)</f>
        <v>1470000</v>
      </c>
      <c r="O83" s="381"/>
      <c r="P83" s="381"/>
      <c r="Q83" s="381"/>
      <c r="R83" s="381"/>
      <c r="S83" s="381"/>
      <c r="T83" s="20"/>
      <c r="U83" s="20"/>
      <c r="AC83" s="20"/>
      <c r="AD83" s="20"/>
      <c r="AE83" s="20"/>
      <c r="AF83" s="20"/>
      <c r="AG83" s="20"/>
      <c r="AH83" s="20"/>
      <c r="AI83" s="20"/>
      <c r="AJ83" s="20"/>
      <c r="AK83" s="20"/>
      <c r="AL83" s="20"/>
      <c r="AM83" s="20"/>
      <c r="AN83" s="20"/>
      <c r="AO83" s="20"/>
      <c r="AP83" s="20"/>
      <c r="AQ83" s="20"/>
      <c r="AR83" s="20"/>
      <c r="AS83" s="20"/>
      <c r="AT83" s="20"/>
      <c r="AU83" s="20"/>
      <c r="AV83" s="20"/>
      <c r="AW83" s="20"/>
      <c r="AX83" s="20"/>
      <c r="AY83" s="20"/>
      <c r="AZ83" s="20"/>
      <c r="BA83" s="20"/>
      <c r="BB83" s="20"/>
      <c r="BC83" s="20"/>
      <c r="BD83" s="20"/>
      <c r="BE83" s="20"/>
      <c r="BF83" s="20"/>
      <c r="BG83" s="20"/>
      <c r="BH83" s="20"/>
      <c r="BI83" s="4"/>
    </row>
    <row r="84" spans="3:64" s="2" customFormat="1" ht="18" customHeight="1">
      <c r="C84" s="20"/>
      <c r="D84" s="71" t="s">
        <v>105</v>
      </c>
      <c r="E84" s="20"/>
      <c r="F84" s="381">
        <f>F83-N83</f>
        <v>777685</v>
      </c>
      <c r="G84" s="381"/>
      <c r="H84" s="381"/>
      <c r="I84" s="381"/>
      <c r="J84" s="381"/>
      <c r="K84" s="381"/>
      <c r="L84" s="198" t="str">
        <f>IF(F84&gt;0,"＞","≦")</f>
        <v>＞</v>
      </c>
      <c r="M84" s="198"/>
      <c r="N84" s="196">
        <v>0</v>
      </c>
      <c r="O84" s="196"/>
      <c r="P84" s="196"/>
      <c r="Q84" s="196"/>
      <c r="R84" s="196"/>
      <c r="S84" s="196"/>
      <c r="T84" s="88"/>
      <c r="U84" s="200" t="str">
        <f>IF(V15=0,"",IF(F84&gt;0,"∴ ["&amp;BG10&amp;"]について、単品スライド（増額）の対象となる可能性がある","∴ [ "&amp;BG10&amp;" ]について、単品スライド（増額）の対象とはならない"))</f>
        <v>∴ [鋼材類]について、単品スライド（増額）の対象となる可能性がある</v>
      </c>
      <c r="V84" s="200"/>
      <c r="W84" s="200"/>
      <c r="X84" s="200"/>
      <c r="Y84" s="200"/>
      <c r="Z84" s="200"/>
      <c r="AA84" s="200"/>
      <c r="AB84" s="200"/>
      <c r="AC84" s="200"/>
      <c r="AD84" s="200"/>
      <c r="AE84" s="200"/>
      <c r="AF84" s="200"/>
      <c r="AG84" s="200"/>
      <c r="AH84" s="200"/>
      <c r="AI84" s="200"/>
      <c r="AJ84" s="200"/>
      <c r="AK84" s="200"/>
      <c r="AL84" s="200"/>
      <c r="AM84" s="200"/>
      <c r="AN84" s="200"/>
      <c r="AO84" s="200"/>
      <c r="AP84" s="200"/>
      <c r="AQ84" s="200"/>
      <c r="AR84" s="200"/>
      <c r="AS84" s="200"/>
      <c r="AT84" s="200"/>
      <c r="AU84" s="200"/>
      <c r="AV84" s="200"/>
      <c r="AW84" s="200"/>
      <c r="AX84" s="200"/>
      <c r="AY84" s="200"/>
      <c r="AZ84" s="200"/>
      <c r="BA84" s="200"/>
      <c r="BB84" s="200"/>
      <c r="BC84" s="200"/>
      <c r="BD84" s="200"/>
      <c r="BE84" s="200"/>
      <c r="BF84" s="20"/>
      <c r="BG84" s="20"/>
      <c r="BI84" s="4"/>
    </row>
    <row r="85" spans="3:64" s="2" customFormat="1" ht="18" customHeight="1">
      <c r="AY85" s="20"/>
      <c r="AZ85" s="20"/>
      <c r="BA85" s="20"/>
      <c r="BB85" s="20"/>
      <c r="BC85" s="20"/>
      <c r="BD85" s="20"/>
      <c r="BE85" s="20"/>
      <c r="BF85" s="20"/>
      <c r="BG85" s="20"/>
      <c r="BI85" s="4"/>
    </row>
    <row r="86" spans="3:64" ht="15.75" customHeight="1">
      <c r="BH86" s="23"/>
      <c r="BI86" s="29"/>
    </row>
  </sheetData>
  <protectedRanges>
    <protectedRange sqref="H6:U7 AH21:AI21 X39 AD15:AF15 B41:U42 AF39:AG39 AF21 V41:BE50 BJ10 P11 AV39 O9:AD9 AA24:AC24 BB39 AL39:AM39 AR39:AS39 AX39:AY39 AD11 W12 U11 N11 BI6 AD24:AJ33 B24:Z33 BD39:BE39 Z39:AA39 AD39 AJ39 AP39" name="範囲1"/>
    <protectedRange sqref="B43:U50" name="範囲1_1"/>
    <protectedRange sqref="AA25:AC33" name="範囲1_3"/>
    <protectedRange sqref="R53 T53:U53 L53 F53 N53:O53 Z53:AA53 X53 AD53 AJ53 H53:I53 AF53:AG53 AL53:AM53 D55:AM64" name="範囲1_2"/>
    <protectedRange sqref="AR53:AS53 AP53 AN55:AS64" name="範囲1_2_1"/>
    <protectedRange sqref="AT55:BE64" name="範囲1_4"/>
  </protectedRanges>
  <mergeCells count="485">
    <mergeCell ref="F83:K83"/>
    <mergeCell ref="L83:M83"/>
    <mergeCell ref="N83:S83"/>
    <mergeCell ref="F84:K84"/>
    <mergeCell ref="L84:M84"/>
    <mergeCell ref="N84:S84"/>
    <mergeCell ref="F82:K82"/>
    <mergeCell ref="L82:M82"/>
    <mergeCell ref="N82:S82"/>
    <mergeCell ref="U82:V82"/>
    <mergeCell ref="W82:AB82"/>
    <mergeCell ref="AC82:AD82"/>
    <mergeCell ref="AR71:AV71"/>
    <mergeCell ref="J73:P73"/>
    <mergeCell ref="W81:AB81"/>
    <mergeCell ref="J78:P78"/>
    <mergeCell ref="F81:K81"/>
    <mergeCell ref="L81:M81"/>
    <mergeCell ref="AE82:AF82"/>
    <mergeCell ref="U81:V81"/>
    <mergeCell ref="N81:S81"/>
    <mergeCell ref="AC81:AD81"/>
    <mergeCell ref="AE81:AF81"/>
    <mergeCell ref="AT62:AX62"/>
    <mergeCell ref="AY62:BE62"/>
    <mergeCell ref="D63:F63"/>
    <mergeCell ref="G63:I63"/>
    <mergeCell ref="J63:L63"/>
    <mergeCell ref="M63:O63"/>
    <mergeCell ref="P63:R63"/>
    <mergeCell ref="AT65:AX65"/>
    <mergeCell ref="AY65:BE65"/>
    <mergeCell ref="AB64:AD64"/>
    <mergeCell ref="AE64:AG64"/>
    <mergeCell ref="AH64:AJ64"/>
    <mergeCell ref="AK64:AM64"/>
    <mergeCell ref="AT64:AX64"/>
    <mergeCell ref="AY64:BE64"/>
    <mergeCell ref="AN64:AP64"/>
    <mergeCell ref="AQ64:AS64"/>
    <mergeCell ref="D64:F64"/>
    <mergeCell ref="G64:I64"/>
    <mergeCell ref="J64:L64"/>
    <mergeCell ref="M64:O64"/>
    <mergeCell ref="P64:R64"/>
    <mergeCell ref="S64:U64"/>
    <mergeCell ref="V64:X64"/>
    <mergeCell ref="Y64:AA64"/>
    <mergeCell ref="AK58:AM58"/>
    <mergeCell ref="D58:F58"/>
    <mergeCell ref="G58:I58"/>
    <mergeCell ref="J58:L58"/>
    <mergeCell ref="M58:O58"/>
    <mergeCell ref="P58:R58"/>
    <mergeCell ref="S58:U58"/>
    <mergeCell ref="D56:F56"/>
    <mergeCell ref="G56:I56"/>
    <mergeCell ref="J56:L56"/>
    <mergeCell ref="M56:O56"/>
    <mergeCell ref="P56:R56"/>
    <mergeCell ref="S56:U56"/>
    <mergeCell ref="V56:X56"/>
    <mergeCell ref="Y56:AA56"/>
    <mergeCell ref="P57:R57"/>
    <mergeCell ref="S57:U57"/>
    <mergeCell ref="V57:X57"/>
    <mergeCell ref="Y57:AA57"/>
    <mergeCell ref="D57:F57"/>
    <mergeCell ref="G57:I57"/>
    <mergeCell ref="J57:L57"/>
    <mergeCell ref="M57:O57"/>
    <mergeCell ref="AT43:AV43"/>
    <mergeCell ref="BC43:BE43"/>
    <mergeCell ref="AT42:AV42"/>
    <mergeCell ref="AW42:AY42"/>
    <mergeCell ref="AW43:AY43"/>
    <mergeCell ref="AZ43:BB43"/>
    <mergeCell ref="AN49:AP49"/>
    <mergeCell ref="B43:I43"/>
    <mergeCell ref="J43:S43"/>
    <mergeCell ref="T43:U43"/>
    <mergeCell ref="B42:I42"/>
    <mergeCell ref="J42:S42"/>
    <mergeCell ref="T42:U42"/>
    <mergeCell ref="Y43:AA43"/>
    <mergeCell ref="V43:X43"/>
    <mergeCell ref="Y48:AA48"/>
    <mergeCell ref="AW44:AY44"/>
    <mergeCell ref="AZ44:BB44"/>
    <mergeCell ref="BC44:BE44"/>
    <mergeCell ref="AN44:AP44"/>
    <mergeCell ref="AQ44:AS44"/>
    <mergeCell ref="AZ49:BB49"/>
    <mergeCell ref="AZ42:BB42"/>
    <mergeCell ref="B48:I48"/>
    <mergeCell ref="B24:I24"/>
    <mergeCell ref="J24:S24"/>
    <mergeCell ref="T24:U24"/>
    <mergeCell ref="V41:X41"/>
    <mergeCell ref="B25:I25"/>
    <mergeCell ref="J25:S25"/>
    <mergeCell ref="T25:U25"/>
    <mergeCell ref="BC42:BE42"/>
    <mergeCell ref="B26:I26"/>
    <mergeCell ref="J26:S26"/>
    <mergeCell ref="T26:U26"/>
    <mergeCell ref="AD29:AJ29"/>
    <mergeCell ref="B27:I27"/>
    <mergeCell ref="J27:S27"/>
    <mergeCell ref="T27:U27"/>
    <mergeCell ref="J29:S29"/>
    <mergeCell ref="T29:U29"/>
    <mergeCell ref="V28:Z28"/>
    <mergeCell ref="BC41:BE41"/>
    <mergeCell ref="B38:I40"/>
    <mergeCell ref="J38:S40"/>
    <mergeCell ref="T38:U40"/>
    <mergeCell ref="V38:AA38"/>
    <mergeCell ref="V39:W39"/>
    <mergeCell ref="AK41:AM41"/>
    <mergeCell ref="BC40:BE40"/>
    <mergeCell ref="AE40:AG40"/>
    <mergeCell ref="AW40:AY40"/>
    <mergeCell ref="AZ40:BB40"/>
    <mergeCell ref="AQ40:AS40"/>
    <mergeCell ref="AH40:AJ40"/>
    <mergeCell ref="AK40:AM40"/>
    <mergeCell ref="AN40:AP40"/>
    <mergeCell ref="AW41:AY41"/>
    <mergeCell ref="AZ41:BB41"/>
    <mergeCell ref="AD34:AJ34"/>
    <mergeCell ref="AB38:AG38"/>
    <mergeCell ref="AH38:AM38"/>
    <mergeCell ref="AN38:AS38"/>
    <mergeCell ref="V24:Z24"/>
    <mergeCell ref="AD24:AJ24"/>
    <mergeCell ref="V32:Z32"/>
    <mergeCell ref="AA26:AC26"/>
    <mergeCell ref="AA27:AC27"/>
    <mergeCell ref="V27:Z27"/>
    <mergeCell ref="AD27:AJ27"/>
    <mergeCell ref="V25:Z25"/>
    <mergeCell ref="AD25:AJ25"/>
    <mergeCell ref="AD32:AJ32"/>
    <mergeCell ref="AD31:AJ31"/>
    <mergeCell ref="V33:Z33"/>
    <mergeCell ref="AD33:AJ33"/>
    <mergeCell ref="V34:AC34"/>
    <mergeCell ref="AA24:AC24"/>
    <mergeCell ref="AA25:AC25"/>
    <mergeCell ref="V26:Z26"/>
    <mergeCell ref="AD26:AJ26"/>
    <mergeCell ref="AA28:AC28"/>
    <mergeCell ref="AD28:AJ28"/>
    <mergeCell ref="S63:U63"/>
    <mergeCell ref="V63:X63"/>
    <mergeCell ref="Y63:AA63"/>
    <mergeCell ref="AB63:AD63"/>
    <mergeCell ref="AE63:AG63"/>
    <mergeCell ref="AH63:AJ63"/>
    <mergeCell ref="AK63:AM63"/>
    <mergeCell ref="AT63:AX63"/>
    <mergeCell ref="AY63:BE63"/>
    <mergeCell ref="AQ63:AS63"/>
    <mergeCell ref="AK62:AM62"/>
    <mergeCell ref="AN41:AP41"/>
    <mergeCell ref="AQ42:AS42"/>
    <mergeCell ref="AK44:AM44"/>
    <mergeCell ref="AK54:AM54"/>
    <mergeCell ref="AK55:AM55"/>
    <mergeCell ref="AQ41:AS41"/>
    <mergeCell ref="AK42:AM42"/>
    <mergeCell ref="AK56:AM56"/>
    <mergeCell ref="AK49:AM49"/>
    <mergeCell ref="AN42:AP42"/>
    <mergeCell ref="AK43:AM43"/>
    <mergeCell ref="AN43:AP43"/>
    <mergeCell ref="AQ43:AS43"/>
    <mergeCell ref="AH52:AM52"/>
    <mergeCell ref="AK50:AM50"/>
    <mergeCell ref="AN50:AP50"/>
    <mergeCell ref="AQ50:AS50"/>
    <mergeCell ref="AH57:AJ57"/>
    <mergeCell ref="AK57:AM57"/>
    <mergeCell ref="AN57:AP57"/>
    <mergeCell ref="AK61:AM61"/>
    <mergeCell ref="AN60:AP60"/>
    <mergeCell ref="AQ60:AS60"/>
    <mergeCell ref="AE62:AG62"/>
    <mergeCell ref="AE41:AG41"/>
    <mergeCell ref="AB41:AD41"/>
    <mergeCell ref="AB48:AD48"/>
    <mergeCell ref="AE48:AG48"/>
    <mergeCell ref="AH62:AJ62"/>
    <mergeCell ref="AE54:AG54"/>
    <mergeCell ref="AB55:AD55"/>
    <mergeCell ref="AE55:AG55"/>
    <mergeCell ref="AH56:AJ56"/>
    <mergeCell ref="AB57:AD57"/>
    <mergeCell ref="AE57:AG57"/>
    <mergeCell ref="AH54:AJ54"/>
    <mergeCell ref="AH55:AJ55"/>
    <mergeCell ref="AH58:AJ58"/>
    <mergeCell ref="AB42:AD42"/>
    <mergeCell ref="AE42:AG42"/>
    <mergeCell ref="AB43:AD43"/>
    <mergeCell ref="AE43:AG43"/>
    <mergeCell ref="AH43:AJ43"/>
    <mergeCell ref="AB44:AD44"/>
    <mergeCell ref="AE56:AG56"/>
    <mergeCell ref="AH42:AJ42"/>
    <mergeCell ref="AB50:AD50"/>
    <mergeCell ref="AB39:AC39"/>
    <mergeCell ref="AH39:AI39"/>
    <mergeCell ref="AB53:AC53"/>
    <mergeCell ref="V54:X54"/>
    <mergeCell ref="Y54:AA54"/>
    <mergeCell ref="AH53:AI53"/>
    <mergeCell ref="V42:X42"/>
    <mergeCell ref="V50:X50"/>
    <mergeCell ref="AB61:AD61"/>
    <mergeCell ref="AB40:AD40"/>
    <mergeCell ref="AB54:AD54"/>
    <mergeCell ref="AB56:AD56"/>
    <mergeCell ref="AB58:AD58"/>
    <mergeCell ref="Y50:AA50"/>
    <mergeCell ref="AH50:AJ50"/>
    <mergeCell ref="V53:W53"/>
    <mergeCell ref="V52:AA52"/>
    <mergeCell ref="AB52:AG52"/>
    <mergeCell ref="AE50:AG50"/>
    <mergeCell ref="V58:X58"/>
    <mergeCell ref="Y58:AA58"/>
    <mergeCell ref="AE58:AG58"/>
    <mergeCell ref="AB59:AD59"/>
    <mergeCell ref="V40:X40"/>
    <mergeCell ref="D62:F62"/>
    <mergeCell ref="G62:I62"/>
    <mergeCell ref="J62:L62"/>
    <mergeCell ref="M62:O62"/>
    <mergeCell ref="P62:R62"/>
    <mergeCell ref="S62:U62"/>
    <mergeCell ref="V62:X62"/>
    <mergeCell ref="Y62:AA62"/>
    <mergeCell ref="AB62:AD62"/>
    <mergeCell ref="AT60:AX60"/>
    <mergeCell ref="AE60:AG60"/>
    <mergeCell ref="AH60:AJ60"/>
    <mergeCell ref="AK60:AM60"/>
    <mergeCell ref="AN61:AP61"/>
    <mergeCell ref="AQ61:AS61"/>
    <mergeCell ref="AT61:AX61"/>
    <mergeCell ref="AY61:BE61"/>
    <mergeCell ref="AE44:AG44"/>
    <mergeCell ref="AH44:AJ44"/>
    <mergeCell ref="AH61:AJ61"/>
    <mergeCell ref="BC49:BE49"/>
    <mergeCell ref="AQ49:AS49"/>
    <mergeCell ref="AT49:AV49"/>
    <mergeCell ref="AW49:AY49"/>
    <mergeCell ref="AE59:AG59"/>
    <mergeCell ref="AH59:AJ59"/>
    <mergeCell ref="AK59:AM59"/>
    <mergeCell ref="AE49:AG49"/>
    <mergeCell ref="AH49:AJ49"/>
    <mergeCell ref="AW50:AY50"/>
    <mergeCell ref="BC50:BE50"/>
    <mergeCell ref="AT52:BE53"/>
    <mergeCell ref="AZ50:BB50"/>
    <mergeCell ref="D61:F61"/>
    <mergeCell ref="G61:I61"/>
    <mergeCell ref="J61:L61"/>
    <mergeCell ref="M61:O61"/>
    <mergeCell ref="P61:R61"/>
    <mergeCell ref="S61:U61"/>
    <mergeCell ref="Y61:AA61"/>
    <mergeCell ref="AB60:AD60"/>
    <mergeCell ref="AE61:AG61"/>
    <mergeCell ref="D52:I52"/>
    <mergeCell ref="J52:O52"/>
    <mergeCell ref="P52:U52"/>
    <mergeCell ref="D55:F55"/>
    <mergeCell ref="G55:I55"/>
    <mergeCell ref="D53:E53"/>
    <mergeCell ref="J53:K53"/>
    <mergeCell ref="P53:Q53"/>
    <mergeCell ref="D54:F54"/>
    <mergeCell ref="G54:I54"/>
    <mergeCell ref="J54:L54"/>
    <mergeCell ref="M54:O54"/>
    <mergeCell ref="P54:R54"/>
    <mergeCell ref="S54:U54"/>
    <mergeCell ref="J55:L55"/>
    <mergeCell ref="M55:O55"/>
    <mergeCell ref="P55:R55"/>
    <mergeCell ref="S55:U55"/>
    <mergeCell ref="AT50:AV50"/>
    <mergeCell ref="AT57:AX57"/>
    <mergeCell ref="AY57:BE57"/>
    <mergeCell ref="AT56:AX56"/>
    <mergeCell ref="AY56:BE56"/>
    <mergeCell ref="P59:R59"/>
    <mergeCell ref="S59:U59"/>
    <mergeCell ref="V59:X59"/>
    <mergeCell ref="Y59:AA59"/>
    <mergeCell ref="AN59:AP59"/>
    <mergeCell ref="AQ59:AS59"/>
    <mergeCell ref="AQ57:AS57"/>
    <mergeCell ref="AN58:AP58"/>
    <mergeCell ref="AQ58:AS58"/>
    <mergeCell ref="AT55:AX55"/>
    <mergeCell ref="AY55:BE55"/>
    <mergeCell ref="V55:X55"/>
    <mergeCell ref="Y55:AA55"/>
    <mergeCell ref="AT54:AX54"/>
    <mergeCell ref="AY54:BE54"/>
    <mergeCell ref="AT58:AX58"/>
    <mergeCell ref="AY58:BE58"/>
    <mergeCell ref="D59:F59"/>
    <mergeCell ref="G59:I59"/>
    <mergeCell ref="J59:L59"/>
    <mergeCell ref="M59:O59"/>
    <mergeCell ref="P60:R60"/>
    <mergeCell ref="S60:U60"/>
    <mergeCell ref="V60:X60"/>
    <mergeCell ref="Y60:AA60"/>
    <mergeCell ref="D60:F60"/>
    <mergeCell ref="G60:I60"/>
    <mergeCell ref="J60:L60"/>
    <mergeCell ref="M60:O60"/>
    <mergeCell ref="B50:I50"/>
    <mergeCell ref="J50:S50"/>
    <mergeCell ref="T50:U50"/>
    <mergeCell ref="B49:I49"/>
    <mergeCell ref="J49:S49"/>
    <mergeCell ref="T49:U49"/>
    <mergeCell ref="V49:X49"/>
    <mergeCell ref="Y49:AA49"/>
    <mergeCell ref="AB49:AD49"/>
    <mergeCell ref="J48:S48"/>
    <mergeCell ref="T48:U48"/>
    <mergeCell ref="V48:X48"/>
    <mergeCell ref="AN48:AP48"/>
    <mergeCell ref="AQ48:AS48"/>
    <mergeCell ref="AH48:AJ48"/>
    <mergeCell ref="AE47:AG47"/>
    <mergeCell ref="AB46:AD46"/>
    <mergeCell ref="J47:S47"/>
    <mergeCell ref="T47:U47"/>
    <mergeCell ref="V47:X47"/>
    <mergeCell ref="AK48:AM48"/>
    <mergeCell ref="AK46:AM46"/>
    <mergeCell ref="Y47:AA47"/>
    <mergeCell ref="AB47:AD47"/>
    <mergeCell ref="B47:I47"/>
    <mergeCell ref="AW46:AY46"/>
    <mergeCell ref="AZ46:BB46"/>
    <mergeCell ref="AT46:AV46"/>
    <mergeCell ref="AZ47:BB47"/>
    <mergeCell ref="AE46:AG46"/>
    <mergeCell ref="AH46:AJ46"/>
    <mergeCell ref="BC46:BE46"/>
    <mergeCell ref="AT41:AV41"/>
    <mergeCell ref="AN47:AP47"/>
    <mergeCell ref="AQ47:AS47"/>
    <mergeCell ref="AQ46:AS46"/>
    <mergeCell ref="AT45:AV45"/>
    <mergeCell ref="AN46:AP46"/>
    <mergeCell ref="BC47:BE47"/>
    <mergeCell ref="AT47:AV47"/>
    <mergeCell ref="AW47:AY47"/>
    <mergeCell ref="J44:S44"/>
    <mergeCell ref="T44:U44"/>
    <mergeCell ref="AT44:AV44"/>
    <mergeCell ref="V44:X44"/>
    <mergeCell ref="AH41:AJ41"/>
    <mergeCell ref="AH45:AJ45"/>
    <mergeCell ref="Y42:AA42"/>
    <mergeCell ref="B46:I46"/>
    <mergeCell ref="J46:S46"/>
    <mergeCell ref="T46:U46"/>
    <mergeCell ref="V46:X46"/>
    <mergeCell ref="B45:I45"/>
    <mergeCell ref="J45:S45"/>
    <mergeCell ref="T45:U45"/>
    <mergeCell ref="B30:I30"/>
    <mergeCell ref="J30:S30"/>
    <mergeCell ref="T30:U30"/>
    <mergeCell ref="V30:Z30"/>
    <mergeCell ref="Y44:AA44"/>
    <mergeCell ref="J31:S31"/>
    <mergeCell ref="T31:U31"/>
    <mergeCell ref="B32:I32"/>
    <mergeCell ref="J32:S32"/>
    <mergeCell ref="T32:U32"/>
    <mergeCell ref="B33:I33"/>
    <mergeCell ref="J33:S33"/>
    <mergeCell ref="T33:U33"/>
    <mergeCell ref="Y40:AA40"/>
    <mergeCell ref="Y41:AA41"/>
    <mergeCell ref="BB2:BC2"/>
    <mergeCell ref="BD2:BE2"/>
    <mergeCell ref="B44:I44"/>
    <mergeCell ref="AW45:AY45"/>
    <mergeCell ref="AZ45:BB45"/>
    <mergeCell ref="BC45:BE45"/>
    <mergeCell ref="AK45:AM45"/>
    <mergeCell ref="AN45:AP45"/>
    <mergeCell ref="AQ45:AS45"/>
    <mergeCell ref="V45:X45"/>
    <mergeCell ref="Y45:AA45"/>
    <mergeCell ref="AB45:AD45"/>
    <mergeCell ref="B31:I31"/>
    <mergeCell ref="V31:Z31"/>
    <mergeCell ref="AA31:AC31"/>
    <mergeCell ref="AA30:AC30"/>
    <mergeCell ref="AE45:AG45"/>
    <mergeCell ref="AA33:AC33"/>
    <mergeCell ref="AT38:AY38"/>
    <mergeCell ref="AZ38:BE38"/>
    <mergeCell ref="AN39:AO39"/>
    <mergeCell ref="AT39:AU39"/>
    <mergeCell ref="AZ39:BA39"/>
    <mergeCell ref="AT40:AV40"/>
    <mergeCell ref="H9:N9"/>
    <mergeCell ref="P9:AC9"/>
    <mergeCell ref="B21:I23"/>
    <mergeCell ref="J21:S23"/>
    <mergeCell ref="T21:U23"/>
    <mergeCell ref="V13:AB13"/>
    <mergeCell ref="V14:AB14"/>
    <mergeCell ref="AR2:AS2"/>
    <mergeCell ref="B41:I41"/>
    <mergeCell ref="J41:S41"/>
    <mergeCell ref="T41:U41"/>
    <mergeCell ref="B28:I28"/>
    <mergeCell ref="J28:S28"/>
    <mergeCell ref="T28:U28"/>
    <mergeCell ref="B29:I29"/>
    <mergeCell ref="AD30:AJ30"/>
    <mergeCell ref="AA32:AC32"/>
    <mergeCell ref="H6:AD7"/>
    <mergeCell ref="AG4:AL4"/>
    <mergeCell ref="U1:AK2"/>
    <mergeCell ref="AM5:BE5"/>
    <mergeCell ref="AM6:BE6"/>
    <mergeCell ref="AM7:BB7"/>
    <mergeCell ref="AZ2:BA2"/>
    <mergeCell ref="AV2:AW2"/>
    <mergeCell ref="AX2:AY2"/>
    <mergeCell ref="AG5:AL5"/>
    <mergeCell ref="AG6:AL6"/>
    <mergeCell ref="AG7:AL7"/>
    <mergeCell ref="V15:AB15"/>
    <mergeCell ref="V21:AC21"/>
    <mergeCell ref="V12:AB12"/>
    <mergeCell ref="V22:Z23"/>
    <mergeCell ref="AD22:AJ23"/>
    <mergeCell ref="AA22:AC23"/>
    <mergeCell ref="AT2:AU2"/>
    <mergeCell ref="AD21:AE21"/>
    <mergeCell ref="V29:Z29"/>
    <mergeCell ref="AA29:AC29"/>
    <mergeCell ref="AN52:AS53"/>
    <mergeCell ref="U84:BE84"/>
    <mergeCell ref="AN54:AP54"/>
    <mergeCell ref="AQ54:AS54"/>
    <mergeCell ref="AN55:AP55"/>
    <mergeCell ref="AQ55:AS55"/>
    <mergeCell ref="AN56:AP56"/>
    <mergeCell ref="AY59:BE59"/>
    <mergeCell ref="AT59:AX59"/>
    <mergeCell ref="AY60:BE60"/>
    <mergeCell ref="V61:X61"/>
    <mergeCell ref="Y46:AA46"/>
    <mergeCell ref="AH47:AJ47"/>
    <mergeCell ref="AK47:AM47"/>
    <mergeCell ref="AT48:AV48"/>
    <mergeCell ref="AW48:AY48"/>
    <mergeCell ref="AZ48:BB48"/>
    <mergeCell ref="BC48:BE48"/>
    <mergeCell ref="AQ56:AS56"/>
    <mergeCell ref="AN62:AP62"/>
    <mergeCell ref="AQ62:AS62"/>
    <mergeCell ref="AN63:AP63"/>
  </mergeCells>
  <phoneticPr fontId="2"/>
  <conditionalFormatting sqref="P9:AC9">
    <cfRule type="expression" dxfId="3" priority="1" stopIfTrue="1">
      <formula>$BI$5=5</formula>
    </cfRule>
  </conditionalFormatting>
  <conditionalFormatting sqref="L84">
    <cfRule type="cellIs" dxfId="2" priority="2" stopIfTrue="1" operator="lessThan">
      <formula>0</formula>
    </cfRule>
  </conditionalFormatting>
  <conditionalFormatting sqref="B37:BE37">
    <cfRule type="expression" dxfId="1" priority="3" stopIfTrue="1">
      <formula>$BI$10=2</formula>
    </cfRule>
  </conditionalFormatting>
  <conditionalFormatting sqref="O9 AD9">
    <cfRule type="expression" dxfId="0" priority="4" stopIfTrue="1">
      <formula>$BI$5=5</formula>
    </cfRule>
  </conditionalFormatting>
  <printOptions horizontalCentered="1"/>
  <pageMargins left="0.39370078740157483" right="0.39370078740157483" top="0.59055118110236227" bottom="0.39370078740157483" header="0.35433070866141736" footer="0.23622047244094491"/>
  <pageSetup paperSize="9" scale="64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Drop Down 1">
              <controlPr defaultSize="0" print="0" autoLine="0" autoPict="0">
                <anchor moveWithCells="1">
                  <from>
                    <xdr:col>7</xdr:col>
                    <xdr:colOff>0</xdr:colOff>
                    <xdr:row>8</xdr:row>
                    <xdr:rowOff>0</xdr:rowOff>
                  </from>
                  <to>
                    <xdr:col>14</xdr:col>
                    <xdr:colOff>0</xdr:colOff>
                    <xdr:row>9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別添(対象材料集計表)</vt:lpstr>
      <vt:lpstr>別添(対象材料集計表)(記載例)</vt:lpstr>
      <vt:lpstr>'別添(対象材料集計表)'!Print_Area</vt:lpstr>
      <vt:lpstr>'別添(対象材料集計表)(記載例)'!Print_Area</vt:lpstr>
    </vt:vector>
  </TitlesOfParts>
  <Company>香川県土木部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C037012</dc:creator>
  <cp:lastModifiedBy>SG18700のC20-3651</cp:lastModifiedBy>
  <cp:lastPrinted>2016-12-05T07:54:01Z</cp:lastPrinted>
  <dcterms:created xsi:type="dcterms:W3CDTF">2008-07-01T07:02:02Z</dcterms:created>
  <dcterms:modified xsi:type="dcterms:W3CDTF">2022-07-20T08:37:40Z</dcterms:modified>
</cp:coreProperties>
</file>